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uoa-my.sharepoint.com/personal/vpra765_uoa_auckland_ac_nz/Documents/"/>
    </mc:Choice>
  </mc:AlternateContent>
  <xr:revisionPtr revIDLastSave="0" documentId="8_{B1E38479-94C9-4DEA-8CBA-0A1AC6AEF15B}" xr6:coauthVersionLast="47" xr6:coauthVersionMax="47" xr10:uidLastSave="{00000000-0000-0000-0000-000000000000}"/>
  <bookViews>
    <workbookView xWindow="0" yWindow="840" windowWidth="34200" windowHeight="21400" activeTab="1" xr2:uid="{3E424163-FC3F-4B9A-A6C5-EFC4607E9F15}"/>
  </bookViews>
  <sheets>
    <sheet name="Task 1 &amp; 2 summay table" sheetId="5" r:id="rId1"/>
    <sheet name="INFLATION &amp; Lifestyle" sheetId="10" r:id="rId2"/>
  </sheets>
  <definedNames>
    <definedName name="_xlchart.v1.0" hidden="1">'Task 1 &amp; 2 summay table'!$W$65</definedName>
    <definedName name="_xlchart.v1.1" hidden="1">'Task 1 &amp; 2 summay table'!$W$66:$W$5065</definedName>
  </definedName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0" l="1"/>
  <c r="J4" i="10" s="1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E6" i="10"/>
  <c r="E5" i="10"/>
  <c r="E4" i="10"/>
  <c r="E3" i="10"/>
  <c r="M2" i="10" l="1"/>
  <c r="AB66" i="5"/>
  <c r="S58" i="5"/>
  <c r="S66" i="5" s="1"/>
  <c r="O58" i="5"/>
  <c r="O66" i="5" s="1"/>
  <c r="K58" i="5"/>
  <c r="K66" i="5" s="1"/>
  <c r="S57" i="5"/>
  <c r="O57" i="5"/>
  <c r="K57" i="5"/>
  <c r="S56" i="5"/>
  <c r="O56" i="5"/>
  <c r="K56" i="5"/>
  <c r="S55" i="5"/>
  <c r="O55" i="5"/>
  <c r="K55" i="5"/>
  <c r="S54" i="5"/>
  <c r="O54" i="5"/>
  <c r="K54" i="5"/>
  <c r="S53" i="5"/>
  <c r="O53" i="5"/>
  <c r="K53" i="5"/>
  <c r="S52" i="5"/>
  <c r="O52" i="5"/>
  <c r="K52" i="5"/>
  <c r="S51" i="5"/>
  <c r="O51" i="5"/>
  <c r="K51" i="5"/>
  <c r="S50" i="5"/>
  <c r="O50" i="5"/>
  <c r="K50" i="5"/>
  <c r="S49" i="5"/>
  <c r="O49" i="5"/>
  <c r="K49" i="5"/>
  <c r="S48" i="5"/>
  <c r="O48" i="5"/>
  <c r="K48" i="5"/>
  <c r="S47" i="5"/>
  <c r="O47" i="5"/>
  <c r="K47" i="5"/>
  <c r="S46" i="5"/>
  <c r="O46" i="5"/>
  <c r="K46" i="5"/>
  <c r="S45" i="5"/>
  <c r="O45" i="5"/>
  <c r="K45" i="5"/>
  <c r="S44" i="5"/>
  <c r="O44" i="5"/>
  <c r="K44" i="5"/>
  <c r="S43" i="5"/>
  <c r="O43" i="5"/>
  <c r="K43" i="5"/>
  <c r="S42" i="5"/>
  <c r="O42" i="5"/>
  <c r="K42" i="5"/>
  <c r="S41" i="5"/>
  <c r="O41" i="5"/>
  <c r="K41" i="5"/>
  <c r="S40" i="5"/>
  <c r="O40" i="5"/>
  <c r="K40" i="5"/>
  <c r="S39" i="5"/>
  <c r="O39" i="5"/>
  <c r="K39" i="5"/>
  <c r="S38" i="5"/>
  <c r="O38" i="5"/>
  <c r="K38" i="5"/>
  <c r="S37" i="5"/>
  <c r="O37" i="5"/>
  <c r="K37" i="5"/>
  <c r="S36" i="5"/>
  <c r="O36" i="5"/>
  <c r="K36" i="5"/>
  <c r="S35" i="5"/>
  <c r="O35" i="5"/>
  <c r="K35" i="5"/>
  <c r="S34" i="5"/>
  <c r="O34" i="5"/>
  <c r="K34" i="5"/>
  <c r="S33" i="5"/>
  <c r="O33" i="5"/>
  <c r="K33" i="5"/>
  <c r="S32" i="5"/>
  <c r="O32" i="5"/>
  <c r="K32" i="5"/>
  <c r="S31" i="5"/>
  <c r="O31" i="5"/>
  <c r="K31" i="5"/>
  <c r="S30" i="5"/>
  <c r="O30" i="5"/>
  <c r="K30" i="5"/>
  <c r="S29" i="5"/>
  <c r="O29" i="5"/>
  <c r="K29" i="5"/>
  <c r="S28" i="5"/>
  <c r="O28" i="5"/>
  <c r="K28" i="5"/>
  <c r="S27" i="5"/>
  <c r="O27" i="5"/>
  <c r="K27" i="5"/>
  <c r="S26" i="5"/>
  <c r="O26" i="5"/>
  <c r="K26" i="5"/>
  <c r="S25" i="5"/>
  <c r="O25" i="5"/>
  <c r="K25" i="5"/>
  <c r="S24" i="5"/>
  <c r="O24" i="5"/>
  <c r="K24" i="5"/>
  <c r="E24" i="5"/>
  <c r="G24" i="5" s="1"/>
  <c r="S23" i="5"/>
  <c r="O23" i="5"/>
  <c r="K23" i="5"/>
  <c r="G23" i="5"/>
  <c r="F23" i="5"/>
  <c r="E13" i="5"/>
  <c r="J11" i="5"/>
  <c r="I11" i="5"/>
  <c r="H11" i="5"/>
  <c r="AF66" i="5" l="1"/>
  <c r="AF75" i="5"/>
  <c r="AF74" i="5"/>
  <c r="AF76" i="5"/>
  <c r="AF69" i="5"/>
  <c r="AF67" i="5"/>
  <c r="AF68" i="5"/>
  <c r="H23" i="5"/>
  <c r="I23" i="5" s="1"/>
  <c r="R23" i="5" s="1"/>
  <c r="F24" i="5"/>
  <c r="H24" i="5" s="1"/>
  <c r="I24" i="5" s="1"/>
  <c r="E25" i="5"/>
  <c r="AF71" i="5" l="1"/>
  <c r="AH71" i="5" s="1"/>
  <c r="AF72" i="5"/>
  <c r="AH72" i="5" s="1"/>
  <c r="N23" i="5"/>
  <c r="P23" i="5" s="1"/>
  <c r="Q23" i="5" s="1"/>
  <c r="J23" i="5"/>
  <c r="N24" i="5"/>
  <c r="J24" i="5"/>
  <c r="R24" i="5"/>
  <c r="G25" i="5"/>
  <c r="F25" i="5"/>
  <c r="E26" i="5"/>
  <c r="L23" i="5"/>
  <c r="T23" i="5"/>
  <c r="U23" i="5" s="1"/>
  <c r="AI71" i="5" l="1"/>
  <c r="AC23" i="5" s="1"/>
  <c r="M23" i="5"/>
  <c r="V23" i="5"/>
  <c r="T24" i="5"/>
  <c r="U24" i="5" s="1"/>
  <c r="P24" i="5"/>
  <c r="Q24" i="5" s="1"/>
  <c r="H25" i="5"/>
  <c r="I25" i="5" s="1"/>
  <c r="N25" i="5" s="1"/>
  <c r="G26" i="5"/>
  <c r="E27" i="5"/>
  <c r="F26" i="5"/>
  <c r="W23" i="5" l="1"/>
  <c r="L24" i="5"/>
  <c r="V24" i="5" s="1"/>
  <c r="H26" i="5"/>
  <c r="I26" i="5" s="1"/>
  <c r="J26" i="5" s="1"/>
  <c r="J25" i="5"/>
  <c r="R25" i="5"/>
  <c r="T25" i="5" s="1"/>
  <c r="U25" i="5" s="1"/>
  <c r="P25" i="5"/>
  <c r="Q25" i="5" s="1"/>
  <c r="G27" i="5"/>
  <c r="E28" i="5"/>
  <c r="F27" i="5"/>
  <c r="M24" i="5" l="1"/>
  <c r="R26" i="5"/>
  <c r="T26" i="5" s="1"/>
  <c r="U26" i="5" s="1"/>
  <c r="N26" i="5"/>
  <c r="P26" i="5" s="1"/>
  <c r="Q26" i="5" s="1"/>
  <c r="H27" i="5"/>
  <c r="I27" i="5" s="1"/>
  <c r="R27" i="5" s="1"/>
  <c r="G28" i="5"/>
  <c r="E29" i="5"/>
  <c r="F28" i="5"/>
  <c r="W24" i="5" l="1"/>
  <c r="L25" i="5"/>
  <c r="V25" i="5" s="1"/>
  <c r="H28" i="5"/>
  <c r="I28" i="5" s="1"/>
  <c r="J28" i="5" s="1"/>
  <c r="T27" i="5"/>
  <c r="U27" i="5" s="1"/>
  <c r="N27" i="5"/>
  <c r="P27" i="5" s="1"/>
  <c r="Q27" i="5" s="1"/>
  <c r="J27" i="5"/>
  <c r="E30" i="5"/>
  <c r="G29" i="5"/>
  <c r="F29" i="5"/>
  <c r="M25" i="5" l="1"/>
  <c r="N28" i="5"/>
  <c r="P28" i="5" s="1"/>
  <c r="Q28" i="5" s="1"/>
  <c r="R28" i="5"/>
  <c r="T28" i="5" s="1"/>
  <c r="U28" i="5" s="1"/>
  <c r="H29" i="5"/>
  <c r="I29" i="5" s="1"/>
  <c r="J29" i="5" s="1"/>
  <c r="E31" i="5"/>
  <c r="F30" i="5"/>
  <c r="G30" i="5"/>
  <c r="W25" i="5" l="1"/>
  <c r="L26" i="5"/>
  <c r="V26" i="5" s="1"/>
  <c r="R29" i="5"/>
  <c r="T29" i="5" s="1"/>
  <c r="U29" i="5" s="1"/>
  <c r="N29" i="5"/>
  <c r="P29" i="5" s="1"/>
  <c r="Q29" i="5" s="1"/>
  <c r="H30" i="5"/>
  <c r="I30" i="5" s="1"/>
  <c r="R30" i="5" s="1"/>
  <c r="E32" i="5"/>
  <c r="G31" i="5"/>
  <c r="F31" i="5"/>
  <c r="M26" i="5" l="1"/>
  <c r="W26" i="5" s="1"/>
  <c r="N30" i="5"/>
  <c r="P30" i="5" s="1"/>
  <c r="T30" i="5"/>
  <c r="U30" i="5" s="1"/>
  <c r="J30" i="5"/>
  <c r="H31" i="5"/>
  <c r="I31" i="5" s="1"/>
  <c r="N31" i="5" s="1"/>
  <c r="E33" i="5"/>
  <c r="G32" i="5"/>
  <c r="F32" i="5"/>
  <c r="L27" i="5" l="1"/>
  <c r="V27" i="5" s="1"/>
  <c r="J31" i="5"/>
  <c r="R31" i="5"/>
  <c r="T31" i="5" s="1"/>
  <c r="U31" i="5" s="1"/>
  <c r="Q30" i="5"/>
  <c r="P31" i="5" s="1"/>
  <c r="Q31" i="5" s="1"/>
  <c r="H32" i="5"/>
  <c r="I32" i="5" s="1"/>
  <c r="J32" i="5" s="1"/>
  <c r="E34" i="5"/>
  <c r="G33" i="5"/>
  <c r="F33" i="5"/>
  <c r="M27" i="5" l="1"/>
  <c r="W27" i="5" s="1"/>
  <c r="N32" i="5"/>
  <c r="P32" i="5" s="1"/>
  <c r="Q32" i="5" s="1"/>
  <c r="R32" i="5"/>
  <c r="T32" i="5" s="1"/>
  <c r="H33" i="5"/>
  <c r="I33" i="5" s="1"/>
  <c r="R33" i="5" s="1"/>
  <c r="F34" i="5"/>
  <c r="E35" i="5"/>
  <c r="G34" i="5"/>
  <c r="L28" i="5" l="1"/>
  <c r="V28" i="5" s="1"/>
  <c r="U32" i="5"/>
  <c r="T33" i="5" s="1"/>
  <c r="U33" i="5" s="1"/>
  <c r="N33" i="5"/>
  <c r="P33" i="5" s="1"/>
  <c r="Q33" i="5" s="1"/>
  <c r="J33" i="5"/>
  <c r="H34" i="5"/>
  <c r="I34" i="5" s="1"/>
  <c r="N34" i="5" s="1"/>
  <c r="G35" i="5"/>
  <c r="E36" i="5"/>
  <c r="F35" i="5"/>
  <c r="M28" i="5" l="1"/>
  <c r="L29" i="5" s="1"/>
  <c r="J34" i="5"/>
  <c r="R34" i="5"/>
  <c r="T34" i="5" s="1"/>
  <c r="U34" i="5" s="1"/>
  <c r="P34" i="5"/>
  <c r="Q34" i="5" s="1"/>
  <c r="H35" i="5"/>
  <c r="I35" i="5" s="1"/>
  <c r="J35" i="5" s="1"/>
  <c r="G36" i="5"/>
  <c r="F36" i="5"/>
  <c r="E37" i="5"/>
  <c r="W28" i="5" l="1"/>
  <c r="V29" i="5"/>
  <c r="M29" i="5"/>
  <c r="R35" i="5"/>
  <c r="T35" i="5" s="1"/>
  <c r="U35" i="5" s="1"/>
  <c r="N35" i="5"/>
  <c r="P35" i="5" s="1"/>
  <c r="Q35" i="5" s="1"/>
  <c r="H36" i="5"/>
  <c r="I36" i="5" s="1"/>
  <c r="N36" i="5" s="1"/>
  <c r="G37" i="5"/>
  <c r="F37" i="5"/>
  <c r="E38" i="5"/>
  <c r="L30" i="5" l="1"/>
  <c r="V30" i="5" s="1"/>
  <c r="W29" i="5"/>
  <c r="J36" i="5"/>
  <c r="R36" i="5"/>
  <c r="T36" i="5" s="1"/>
  <c r="U36" i="5" s="1"/>
  <c r="P36" i="5"/>
  <c r="Q36" i="5" s="1"/>
  <c r="H37" i="5"/>
  <c r="I37" i="5" s="1"/>
  <c r="N37" i="5" s="1"/>
  <c r="F38" i="5"/>
  <c r="G38" i="5"/>
  <c r="E39" i="5"/>
  <c r="M30" i="5" l="1"/>
  <c r="L31" i="5" s="1"/>
  <c r="V31" i="5" s="1"/>
  <c r="R37" i="5"/>
  <c r="T37" i="5" s="1"/>
  <c r="U37" i="5" s="1"/>
  <c r="J37" i="5"/>
  <c r="P37" i="5"/>
  <c r="Q37" i="5" s="1"/>
  <c r="H38" i="5"/>
  <c r="I38" i="5" s="1"/>
  <c r="N38" i="5" s="1"/>
  <c r="G39" i="5"/>
  <c r="E40" i="5"/>
  <c r="F39" i="5"/>
  <c r="W30" i="5" l="1"/>
  <c r="M31" i="5"/>
  <c r="W31" i="5" s="1"/>
  <c r="R38" i="5"/>
  <c r="T38" i="5" s="1"/>
  <c r="P38" i="5"/>
  <c r="Q38" i="5" s="1"/>
  <c r="J38" i="5"/>
  <c r="H39" i="5"/>
  <c r="I39" i="5" s="1"/>
  <c r="R39" i="5" s="1"/>
  <c r="E41" i="5"/>
  <c r="F40" i="5"/>
  <c r="G40" i="5"/>
  <c r="L32" i="5" l="1"/>
  <c r="V32" i="5" s="1"/>
  <c r="N39" i="5"/>
  <c r="P39" i="5" s="1"/>
  <c r="U38" i="5"/>
  <c r="J39" i="5"/>
  <c r="H40" i="5"/>
  <c r="I40" i="5" s="1"/>
  <c r="J40" i="5" s="1"/>
  <c r="E42" i="5"/>
  <c r="F41" i="5"/>
  <c r="G41" i="5"/>
  <c r="M32" i="5" l="1"/>
  <c r="L33" i="5" s="1"/>
  <c r="V33" i="5" s="1"/>
  <c r="T39" i="5"/>
  <c r="U39" i="5" s="1"/>
  <c r="Q39" i="5"/>
  <c r="R40" i="5"/>
  <c r="N40" i="5"/>
  <c r="H41" i="5"/>
  <c r="I41" i="5" s="1"/>
  <c r="J41" i="5" s="1"/>
  <c r="F42" i="5"/>
  <c r="G42" i="5"/>
  <c r="E43" i="5"/>
  <c r="W32" i="5" l="1"/>
  <c r="M33" i="5"/>
  <c r="T40" i="5"/>
  <c r="U40" i="5" s="1"/>
  <c r="P40" i="5"/>
  <c r="Q40" i="5" s="1"/>
  <c r="N41" i="5"/>
  <c r="R41" i="5"/>
  <c r="H42" i="5"/>
  <c r="I42" i="5" s="1"/>
  <c r="N42" i="5" s="1"/>
  <c r="F43" i="5"/>
  <c r="G43" i="5"/>
  <c r="E44" i="5"/>
  <c r="W33" i="5" l="1"/>
  <c r="L34" i="5"/>
  <c r="V34" i="5" s="1"/>
  <c r="T41" i="5"/>
  <c r="U41" i="5" s="1"/>
  <c r="P41" i="5"/>
  <c r="Q41" i="5" s="1"/>
  <c r="P42" i="5" s="1"/>
  <c r="Q42" i="5" s="1"/>
  <c r="R42" i="5"/>
  <c r="J42" i="5"/>
  <c r="H43" i="5"/>
  <c r="I43" i="5" s="1"/>
  <c r="R43" i="5" s="1"/>
  <c r="G44" i="5"/>
  <c r="E45" i="5"/>
  <c r="F44" i="5"/>
  <c r="M34" i="5" l="1"/>
  <c r="L35" i="5" s="1"/>
  <c r="V35" i="5" s="1"/>
  <c r="T42" i="5"/>
  <c r="U42" i="5" s="1"/>
  <c r="T43" i="5" s="1"/>
  <c r="U43" i="5" s="1"/>
  <c r="N43" i="5"/>
  <c r="P43" i="5" s="1"/>
  <c r="J43" i="5"/>
  <c r="H44" i="5"/>
  <c r="I44" i="5" s="1"/>
  <c r="N44" i="5" s="1"/>
  <c r="F45" i="5"/>
  <c r="E46" i="5"/>
  <c r="G45" i="5"/>
  <c r="W34" i="5" l="1"/>
  <c r="M35" i="5"/>
  <c r="W35" i="5" s="1"/>
  <c r="Q43" i="5"/>
  <c r="J44" i="5"/>
  <c r="R44" i="5"/>
  <c r="T44" i="5" s="1"/>
  <c r="U44" i="5" s="1"/>
  <c r="H45" i="5"/>
  <c r="I45" i="5" s="1"/>
  <c r="R45" i="5" s="1"/>
  <c r="E47" i="5"/>
  <c r="G46" i="5"/>
  <c r="F46" i="5"/>
  <c r="L36" i="5" l="1"/>
  <c r="V36" i="5" s="1"/>
  <c r="P44" i="5"/>
  <c r="Q44" i="5" s="1"/>
  <c r="J45" i="5"/>
  <c r="N45" i="5"/>
  <c r="T45" i="5"/>
  <c r="U45" i="5" s="1"/>
  <c r="H46" i="5"/>
  <c r="I46" i="5" s="1"/>
  <c r="N46" i="5" s="1"/>
  <c r="E48" i="5"/>
  <c r="G47" i="5"/>
  <c r="F47" i="5"/>
  <c r="M36" i="5" l="1"/>
  <c r="W36" i="5" s="1"/>
  <c r="P45" i="5"/>
  <c r="Q45" i="5" s="1"/>
  <c r="P46" i="5" s="1"/>
  <c r="Q46" i="5" s="1"/>
  <c r="R46" i="5"/>
  <c r="T46" i="5" s="1"/>
  <c r="U46" i="5" s="1"/>
  <c r="J46" i="5"/>
  <c r="H47" i="5"/>
  <c r="I47" i="5" s="1"/>
  <c r="J47" i="5" s="1"/>
  <c r="E49" i="5"/>
  <c r="F48" i="5"/>
  <c r="G48" i="5"/>
  <c r="L37" i="5" l="1"/>
  <c r="N47" i="5"/>
  <c r="P47" i="5" s="1"/>
  <c r="Q47" i="5" s="1"/>
  <c r="R47" i="5"/>
  <c r="T47" i="5" s="1"/>
  <c r="U47" i="5" s="1"/>
  <c r="H48" i="5"/>
  <c r="I48" i="5" s="1"/>
  <c r="R48" i="5" s="1"/>
  <c r="G49" i="5"/>
  <c r="F49" i="5"/>
  <c r="E50" i="5"/>
  <c r="V37" i="5" l="1"/>
  <c r="M37" i="5"/>
  <c r="J48" i="5"/>
  <c r="N48" i="5"/>
  <c r="P48" i="5" s="1"/>
  <c r="Q48" i="5" s="1"/>
  <c r="T48" i="5"/>
  <c r="U48" i="5" s="1"/>
  <c r="H49" i="5"/>
  <c r="I49" i="5" s="1"/>
  <c r="R49" i="5" s="1"/>
  <c r="G50" i="5"/>
  <c r="F50" i="5"/>
  <c r="E51" i="5"/>
  <c r="W37" i="5" l="1"/>
  <c r="L38" i="5"/>
  <c r="J49" i="5"/>
  <c r="N49" i="5"/>
  <c r="P49" i="5" s="1"/>
  <c r="Q49" i="5" s="1"/>
  <c r="T49" i="5"/>
  <c r="U49" i="5" s="1"/>
  <c r="H50" i="5"/>
  <c r="I50" i="5" s="1"/>
  <c r="N50" i="5" s="1"/>
  <c r="E52" i="5"/>
  <c r="F51" i="5"/>
  <c r="G51" i="5"/>
  <c r="M38" i="5" l="1"/>
  <c r="V38" i="5"/>
  <c r="J50" i="5"/>
  <c r="R50" i="5"/>
  <c r="T50" i="5" s="1"/>
  <c r="U50" i="5" s="1"/>
  <c r="H51" i="5"/>
  <c r="I51" i="5" s="1"/>
  <c r="J51" i="5" s="1"/>
  <c r="P50" i="5"/>
  <c r="Q50" i="5" s="1"/>
  <c r="E53" i="5"/>
  <c r="G52" i="5"/>
  <c r="F52" i="5"/>
  <c r="L39" i="5" l="1"/>
  <c r="W38" i="5"/>
  <c r="N51" i="5"/>
  <c r="P51" i="5" s="1"/>
  <c r="Q51" i="5" s="1"/>
  <c r="R51" i="5"/>
  <c r="T51" i="5" s="1"/>
  <c r="H52" i="5"/>
  <c r="I52" i="5" s="1"/>
  <c r="N52" i="5" s="1"/>
  <c r="E54" i="5"/>
  <c r="G53" i="5"/>
  <c r="F53" i="5"/>
  <c r="V39" i="5" l="1"/>
  <c r="M39" i="5"/>
  <c r="R52" i="5"/>
  <c r="U51" i="5"/>
  <c r="J52" i="5"/>
  <c r="P52" i="5"/>
  <c r="Q52" i="5" s="1"/>
  <c r="H53" i="5"/>
  <c r="I53" i="5" s="1"/>
  <c r="R53" i="5" s="1"/>
  <c r="F54" i="5"/>
  <c r="E55" i="5"/>
  <c r="G54" i="5"/>
  <c r="L40" i="5" l="1"/>
  <c r="V40" i="5" s="1"/>
  <c r="W39" i="5"/>
  <c r="T52" i="5"/>
  <c r="U52" i="5" s="1"/>
  <c r="T53" i="5" s="1"/>
  <c r="U53" i="5" s="1"/>
  <c r="J53" i="5"/>
  <c r="N53" i="5"/>
  <c r="P53" i="5" s="1"/>
  <c r="Q53" i="5" s="1"/>
  <c r="H54" i="5"/>
  <c r="I54" i="5" s="1"/>
  <c r="R54" i="5" s="1"/>
  <c r="G55" i="5"/>
  <c r="E56" i="5"/>
  <c r="F55" i="5"/>
  <c r="M40" i="5" l="1"/>
  <c r="L41" i="5" s="1"/>
  <c r="H55" i="5"/>
  <c r="I55" i="5" s="1"/>
  <c r="N55" i="5" s="1"/>
  <c r="T54" i="5"/>
  <c r="U54" i="5" s="1"/>
  <c r="J54" i="5"/>
  <c r="N54" i="5"/>
  <c r="P54" i="5" s="1"/>
  <c r="Q54" i="5" s="1"/>
  <c r="F56" i="5"/>
  <c r="G56" i="5"/>
  <c r="E57" i="5"/>
  <c r="W40" i="5" l="1"/>
  <c r="V41" i="5"/>
  <c r="M41" i="5"/>
  <c r="R55" i="5"/>
  <c r="T55" i="5" s="1"/>
  <c r="U55" i="5" s="1"/>
  <c r="J55" i="5"/>
  <c r="H56" i="5"/>
  <c r="I56" i="5" s="1"/>
  <c r="J56" i="5" s="1"/>
  <c r="P55" i="5"/>
  <c r="Q55" i="5" s="1"/>
  <c r="G57" i="5"/>
  <c r="F57" i="5"/>
  <c r="E58" i="5"/>
  <c r="L42" i="5" l="1"/>
  <c r="V42" i="5" s="1"/>
  <c r="W41" i="5"/>
  <c r="N56" i="5"/>
  <c r="P56" i="5" s="1"/>
  <c r="Q56" i="5" s="1"/>
  <c r="R56" i="5"/>
  <c r="T56" i="5" s="1"/>
  <c r="U56" i="5" s="1"/>
  <c r="H57" i="5"/>
  <c r="I57" i="5" s="1"/>
  <c r="R57" i="5" s="1"/>
  <c r="G58" i="5"/>
  <c r="G66" i="5" s="1"/>
  <c r="F58" i="5"/>
  <c r="F66" i="5" s="1"/>
  <c r="E66" i="5"/>
  <c r="D5095" i="5" l="1"/>
  <c r="D5094" i="5"/>
  <c r="D5098" i="5"/>
  <c r="D5097" i="5"/>
  <c r="D5096" i="5"/>
  <c r="D5089" i="5"/>
  <c r="D5088" i="5"/>
  <c r="D5087" i="5"/>
  <c r="D5090" i="5"/>
  <c r="D5086" i="5"/>
  <c r="M42" i="5"/>
  <c r="W42" i="5" s="1"/>
  <c r="T57" i="5"/>
  <c r="U57" i="5" s="1"/>
  <c r="N57" i="5"/>
  <c r="P57" i="5" s="1"/>
  <c r="Q57" i="5" s="1"/>
  <c r="J57" i="5"/>
  <c r="H58" i="5"/>
  <c r="D5093" i="5" l="1"/>
  <c r="F5093" i="5" s="1"/>
  <c r="G5093" i="5" s="1"/>
  <c r="D5092" i="5"/>
  <c r="F5092" i="5" s="1"/>
  <c r="L43" i="5"/>
  <c r="V43" i="5" s="1"/>
  <c r="H66" i="5"/>
  <c r="I58" i="5"/>
  <c r="H5092" i="5" l="1"/>
  <c r="G5092" i="5"/>
  <c r="M43" i="5"/>
  <c r="L44" i="5" s="1"/>
  <c r="J58" i="5"/>
  <c r="I66" i="5"/>
  <c r="N58" i="5"/>
  <c r="R58" i="5"/>
  <c r="W43" i="5" l="1"/>
  <c r="M44" i="5"/>
  <c r="V44" i="5"/>
  <c r="N66" i="5"/>
  <c r="P58" i="5"/>
  <c r="P66" i="5" s="1"/>
  <c r="R66" i="5"/>
  <c r="T58" i="5"/>
  <c r="T66" i="5" s="1"/>
  <c r="J66" i="5"/>
  <c r="L45" i="5" l="1"/>
  <c r="W44" i="5"/>
  <c r="Q58" i="5"/>
  <c r="Q66" i="5" s="1"/>
  <c r="U58" i="5"/>
  <c r="U66" i="5" s="1"/>
  <c r="V45" i="5" l="1"/>
  <c r="M45" i="5"/>
  <c r="L46" i="5" l="1"/>
  <c r="V46" i="5" s="1"/>
  <c r="W45" i="5"/>
  <c r="M46" i="5" l="1"/>
  <c r="L47" i="5" s="1"/>
  <c r="V47" i="5" s="1"/>
  <c r="M47" i="5" l="1"/>
  <c r="W47" i="5" s="1"/>
  <c r="W46" i="5"/>
  <c r="L48" i="5" l="1"/>
  <c r="M48" i="5" s="1"/>
  <c r="V48" i="5"/>
  <c r="W48" i="5" l="1"/>
  <c r="L49" i="5"/>
  <c r="V49" i="5" l="1"/>
  <c r="M49" i="5"/>
  <c r="W49" i="5" l="1"/>
  <c r="L50" i="5"/>
  <c r="V50" i="5" l="1"/>
  <c r="M50" i="5"/>
  <c r="W50" i="5" l="1"/>
  <c r="L51" i="5"/>
  <c r="V51" i="5" l="1"/>
  <c r="M51" i="5"/>
  <c r="L52" i="5" l="1"/>
  <c r="V52" i="5" s="1"/>
  <c r="W51" i="5"/>
  <c r="M52" i="5" l="1"/>
  <c r="L53" i="5" s="1"/>
  <c r="V53" i="5" l="1"/>
  <c r="M53" i="5"/>
  <c r="W53" i="5" s="1"/>
  <c r="W52" i="5"/>
  <c r="L54" i="5" l="1"/>
  <c r="V54" i="5" s="1"/>
  <c r="M54" i="5" l="1"/>
  <c r="L55" i="5" s="1"/>
  <c r="W54" i="5"/>
  <c r="V55" i="5" l="1"/>
  <c r="M55" i="5"/>
  <c r="W55" i="5" l="1"/>
  <c r="L56" i="5"/>
  <c r="V56" i="5" l="1"/>
  <c r="M56" i="5"/>
  <c r="W56" i="5" l="1"/>
  <c r="L57" i="5"/>
  <c r="V57" i="5" l="1"/>
  <c r="M57" i="5"/>
  <c r="L58" i="5" l="1"/>
  <c r="M58" i="5" s="1"/>
  <c r="W57" i="5"/>
  <c r="W58" i="5" l="1"/>
  <c r="W66" i="5" s="1"/>
  <c r="M66" i="5"/>
  <c r="L66" i="5"/>
  <c r="V58" i="5"/>
  <c r="V66" i="5" s="1"/>
  <c r="D5081" i="5" l="1"/>
  <c r="D5079" i="5"/>
  <c r="D5080" i="5"/>
  <c r="D5078" i="5"/>
  <c r="D5070" i="5"/>
  <c r="D5069" i="5"/>
  <c r="D5073" i="5"/>
  <c r="D5072" i="5"/>
  <c r="D5077" i="5"/>
  <c r="D5071" i="5"/>
  <c r="D5076" i="5" l="1"/>
  <c r="F5076" i="5" s="1"/>
  <c r="G5076" i="5" s="1"/>
  <c r="D5075" i="5"/>
  <c r="F5075" i="5" s="1"/>
  <c r="H5075" i="5" l="1"/>
  <c r="AD23" i="5" s="1"/>
  <c r="G5075" i="5"/>
</calcChain>
</file>

<file path=xl/sharedStrings.xml><?xml version="1.0" encoding="utf-8"?>
<sst xmlns="http://schemas.openxmlformats.org/spreadsheetml/2006/main" count="133" uniqueCount="91">
  <si>
    <t>EMILY RETIREMENT PLAN - TASK 1 &amp; 2</t>
  </si>
  <si>
    <t>DATA POINTS</t>
  </si>
  <si>
    <t>Parameters</t>
  </si>
  <si>
    <t>Fund Name</t>
  </si>
  <si>
    <t>HarbourSafe Bonds Fund</t>
  </si>
  <si>
    <t>Balanced Horizon Mix Fund</t>
  </si>
  <si>
    <t>SkyHigh Equity Growth Fund</t>
  </si>
  <si>
    <t>Income Bracket (NZD)</t>
  </si>
  <si>
    <t>Tax Rate</t>
  </si>
  <si>
    <t>current Salary ($)</t>
  </si>
  <si>
    <t>Type</t>
  </si>
  <si>
    <t>Conservative</t>
  </si>
  <si>
    <t>Balanced</t>
  </si>
  <si>
    <t>Growth</t>
  </si>
  <si>
    <t>$0 – $15,600</t>
  </si>
  <si>
    <t>sal Average Growth (%)</t>
  </si>
  <si>
    <t>Contribution Allocation</t>
  </si>
  <si>
    <t>$15,601 – $53,500</t>
  </si>
  <si>
    <t>Std Dev Growth sal (%)</t>
  </si>
  <si>
    <t>Average Annual Growth (%)</t>
  </si>
  <si>
    <t>$53,501 – $78,100</t>
  </si>
  <si>
    <t>ACC Levy Rate (%)</t>
  </si>
  <si>
    <t>Volatility (Std. Dev. %)</t>
  </si>
  <si>
    <t>$78,101 – $180,000</t>
  </si>
  <si>
    <t>Starting Age</t>
  </si>
  <si>
    <t>Random growth rate</t>
  </si>
  <si>
    <t>Over $180,000</t>
  </si>
  <si>
    <t>Retirement Age</t>
  </si>
  <si>
    <t>Years to Simulate</t>
  </si>
  <si>
    <t>Simulations (optional)</t>
  </si>
  <si>
    <t>contribution</t>
  </si>
  <si>
    <t>PRE RETIREMENT TABLE</t>
  </si>
  <si>
    <t>POST RETIREMENT TABLE</t>
  </si>
  <si>
    <t>SNO</t>
  </si>
  <si>
    <t>Age</t>
  </si>
  <si>
    <t>Simulated Gross Salary</t>
  </si>
  <si>
    <t>Income Tax</t>
  </si>
  <si>
    <t>ACC Levy</t>
  </si>
  <si>
    <t>Net Income (after tax + ACC)</t>
  </si>
  <si>
    <t>Net contribution</t>
  </si>
  <si>
    <t>Harbour safe</t>
  </si>
  <si>
    <t>Harbour safe return %</t>
  </si>
  <si>
    <t>Harboursafe return value</t>
  </si>
  <si>
    <t>Harbour Safe Corpus</t>
  </si>
  <si>
    <t>Horizon</t>
  </si>
  <si>
    <t>Horizon return %</t>
  </si>
  <si>
    <t>Horizon return value</t>
  </si>
  <si>
    <t>horizon Corpus</t>
  </si>
  <si>
    <t xml:space="preserve">skyhigh </t>
  </si>
  <si>
    <t>Skyhighreturn %</t>
  </si>
  <si>
    <t>Skyhigh return value</t>
  </si>
  <si>
    <t>skyhighCorpus</t>
  </si>
  <si>
    <t xml:space="preserve">Yearly Profit </t>
  </si>
  <si>
    <t>Total Returns</t>
  </si>
  <si>
    <t>AGE</t>
  </si>
  <si>
    <t>Period(yr)</t>
  </si>
  <si>
    <t>Amount needed for lifestyle(M)</t>
  </si>
  <si>
    <t>Fund Earnings(M)</t>
  </si>
  <si>
    <t>Sustain</t>
  </si>
  <si>
    <t>66-85</t>
  </si>
  <si>
    <t>No</t>
  </si>
  <si>
    <t xml:space="preserve"> </t>
  </si>
  <si>
    <t xml:space="preserve">RETURNS SIMULATION </t>
  </si>
  <si>
    <t>LIFE STYLE SIMULATIONS</t>
  </si>
  <si>
    <t>Avg fund needed for post retirement lifestyle</t>
  </si>
  <si>
    <t>Min</t>
  </si>
  <si>
    <t>Max</t>
  </si>
  <si>
    <t>Mean</t>
  </si>
  <si>
    <t>sd</t>
  </si>
  <si>
    <t>In Million</t>
  </si>
  <si>
    <t>Range</t>
  </si>
  <si>
    <t>95 % CI</t>
  </si>
  <si>
    <t>Percentile 25%</t>
  </si>
  <si>
    <t>Percentile 50%</t>
  </si>
  <si>
    <t>EMIlY Returns Summary</t>
  </si>
  <si>
    <t>Count</t>
  </si>
  <si>
    <t>In million</t>
  </si>
  <si>
    <t>95% CI</t>
  </si>
  <si>
    <t>95% PI</t>
  </si>
  <si>
    <t>Percentitle 25%</t>
  </si>
  <si>
    <t>Percentitle 50%</t>
  </si>
  <si>
    <t>Percentitle 75%</t>
  </si>
  <si>
    <t>Emily Salary Summary</t>
  </si>
  <si>
    <t>Sd</t>
  </si>
  <si>
    <t>IN million</t>
  </si>
  <si>
    <t>Year</t>
  </si>
  <si>
    <t>Inflation Rate (%)</t>
  </si>
  <si>
    <t>Avg fund needed for current lifestyle</t>
  </si>
  <si>
    <t>Post retirement lifestyle amount required</t>
  </si>
  <si>
    <t>Label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</si>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</sst>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0"/>
      <name val="Arial Rounded MT Bold"/>
      <family val="2"/>
    </font>
    <font>
      <sz val="14"/>
      <color theme="1"/>
      <name val="Arial Black"/>
      <family val="2"/>
    </font>
    <font>
      <sz val="18"/>
      <color theme="1"/>
      <name val="Aptos Black"/>
      <family val="2"/>
    </font>
    <font>
      <sz val="11"/>
      <color theme="1"/>
      <name val="Arial Unicode MS"/>
      <family val="2"/>
    </font>
    <font>
      <sz val="28"/>
      <color theme="0"/>
      <name val="Arial Rounded MT Bold"/>
      <family val="2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9" fontId="0" fillId="0" borderId="9" xfId="2" applyFont="1" applyBorder="1" applyAlignment="1">
      <alignment horizontal="center"/>
    </xf>
    <xf numFmtId="9" fontId="0" fillId="0" borderId="0" xfId="0" applyNumberFormat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9" fontId="0" fillId="0" borderId="20" xfId="2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9" fontId="0" fillId="5" borderId="9" xfId="2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0" fillId="7" borderId="4" xfId="0" applyFill="1" applyBorder="1" applyAlignment="1">
      <alignment vertical="center"/>
    </xf>
    <xf numFmtId="3" fontId="0" fillId="7" borderId="3" xfId="0" applyNumberFormat="1" applyFill="1" applyBorder="1" applyAlignment="1">
      <alignment vertical="center"/>
    </xf>
    <xf numFmtId="0" fontId="0" fillId="7" borderId="3" xfId="0" applyFill="1" applyBorder="1"/>
    <xf numFmtId="0" fontId="0" fillId="7" borderId="3" xfId="0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2" fontId="0" fillId="7" borderId="1" xfId="0" applyNumberFormat="1" applyFill="1" applyBorder="1"/>
    <xf numFmtId="0" fontId="0" fillId="7" borderId="9" xfId="0" applyFill="1" applyBorder="1" applyAlignment="1">
      <alignment horizontal="center"/>
    </xf>
    <xf numFmtId="0" fontId="3" fillId="7" borderId="6" xfId="0" applyFont="1" applyFill="1" applyBorder="1"/>
    <xf numFmtId="0" fontId="3" fillId="7" borderId="2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0" fillId="7" borderId="4" xfId="0" applyFill="1" applyBorder="1"/>
    <xf numFmtId="0" fontId="0" fillId="7" borderId="3" xfId="0" applyFill="1" applyBorder="1" applyAlignment="1">
      <alignment horizontal="center"/>
    </xf>
    <xf numFmtId="0" fontId="0" fillId="7" borderId="2" xfId="0" applyFill="1" applyBorder="1"/>
    <xf numFmtId="0" fontId="0" fillId="7" borderId="2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0" fontId="0" fillId="7" borderId="3" xfId="0" applyNumberFormat="1" applyFill="1" applyBorder="1" applyAlignment="1">
      <alignment vertical="center"/>
    </xf>
    <xf numFmtId="9" fontId="0" fillId="7" borderId="3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164" fontId="0" fillId="5" borderId="9" xfId="1" applyNumberFormat="1" applyFont="1" applyFill="1" applyBorder="1" applyAlignment="1">
      <alignment horizontal="center"/>
    </xf>
    <xf numFmtId="0" fontId="0" fillId="5" borderId="9" xfId="0" applyFill="1" applyBorder="1"/>
    <xf numFmtId="164" fontId="0" fillId="5" borderId="9" xfId="0" applyNumberFormat="1" applyFill="1" applyBorder="1"/>
    <xf numFmtId="0" fontId="0" fillId="5" borderId="20" xfId="0" applyFill="1" applyBorder="1"/>
    <xf numFmtId="1" fontId="0" fillId="5" borderId="20" xfId="0" applyNumberFormat="1" applyFill="1" applyBorder="1"/>
    <xf numFmtId="0" fontId="0" fillId="5" borderId="18" xfId="0" applyFill="1" applyBorder="1"/>
    <xf numFmtId="164" fontId="0" fillId="5" borderId="18" xfId="0" applyNumberFormat="1" applyFill="1" applyBorder="1"/>
    <xf numFmtId="0" fontId="0" fillId="5" borderId="23" xfId="0" applyFill="1" applyBorder="1"/>
    <xf numFmtId="0" fontId="0" fillId="5" borderId="16" xfId="0" applyFill="1" applyBorder="1"/>
    <xf numFmtId="0" fontId="0" fillId="0" borderId="23" xfId="0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19" xfId="0" applyBorder="1"/>
    <xf numFmtId="0" fontId="0" fillId="0" borderId="24" xfId="0" applyBorder="1"/>
    <xf numFmtId="0" fontId="0" fillId="0" borderId="17" xfId="0" applyBorder="1"/>
    <xf numFmtId="0" fontId="11" fillId="0" borderId="16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0" borderId="16" xfId="0" applyBorder="1"/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9" fillId="8" borderId="0" xfId="0" applyFont="1" applyFill="1"/>
    <xf numFmtId="0" fontId="0" fillId="0" borderId="25" xfId="0" applyBorder="1" applyAlignment="1">
      <alignment horizontal="center"/>
    </xf>
    <xf numFmtId="0" fontId="2" fillId="6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5" borderId="9" xfId="0" applyNumberFormat="1" applyFill="1" applyBorder="1"/>
    <xf numFmtId="0" fontId="3" fillId="5" borderId="9" xfId="0" applyFont="1" applyFill="1" applyBorder="1"/>
    <xf numFmtId="1" fontId="0" fillId="5" borderId="9" xfId="0" applyNumberFormat="1" applyFill="1" applyBorder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11" borderId="0" xfId="0" applyFill="1"/>
    <xf numFmtId="0" fontId="0" fillId="9" borderId="26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10" borderId="0" xfId="0" applyFont="1" applyFill="1" applyAlignment="1">
      <alignment horizontal="center" vertical="center"/>
    </xf>
    <xf numFmtId="0" fontId="0" fillId="9" borderId="26" xfId="0" applyFill="1" applyBorder="1" applyAlignment="1">
      <alignment horizontal="center"/>
    </xf>
    <xf numFmtId="0" fontId="0" fillId="9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5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rgb="FF000000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1 &amp; 2 summay table'!$AB$65</c:f>
              <c:strCache>
                <c:ptCount val="1"/>
                <c:pt idx="0">
                  <c:v>Avg fund needed for post retirement lifestyle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'Task 1 &amp; 2 summay table'!$AB$66:$AB$5065</c:f>
              <c:numCache>
                <c:formatCode>"$"#,##0</c:formatCode>
                <c:ptCount val="5000"/>
                <c:pt idx="0">
                  <c:v>2642917.1615059702</c:v>
                </c:pt>
                <c:pt idx="1">
                  <c:v>2863653.5448924312</c:v>
                </c:pt>
                <c:pt idx="2">
                  <c:v>2766304.0323490729</c:v>
                </c:pt>
                <c:pt idx="3">
                  <c:v>2602390.1652278136</c:v>
                </c:pt>
                <c:pt idx="4">
                  <c:v>2584653.1587130437</c:v>
                </c:pt>
                <c:pt idx="5">
                  <c:v>2774713.6619331539</c:v>
                </c:pt>
                <c:pt idx="6">
                  <c:v>2111896.9447770142</c:v>
                </c:pt>
                <c:pt idx="7">
                  <c:v>2966971.680239161</c:v>
                </c:pt>
                <c:pt idx="8">
                  <c:v>2419945.6637925967</c:v>
                </c:pt>
                <c:pt idx="9">
                  <c:v>2486420.5799158812</c:v>
                </c:pt>
                <c:pt idx="10">
                  <c:v>2432905.8809280666</c:v>
                </c:pt>
                <c:pt idx="11">
                  <c:v>2632043.6892822725</c:v>
                </c:pt>
                <c:pt idx="12">
                  <c:v>2651013.2483584401</c:v>
                </c:pt>
                <c:pt idx="13">
                  <c:v>2809245.8775460133</c:v>
                </c:pt>
                <c:pt idx="14">
                  <c:v>2415933.1423147256</c:v>
                </c:pt>
                <c:pt idx="15">
                  <c:v>2259987.0163264428</c:v>
                </c:pt>
                <c:pt idx="16">
                  <c:v>2668459.4220024152</c:v>
                </c:pt>
                <c:pt idx="17">
                  <c:v>2427584.8160543717</c:v>
                </c:pt>
                <c:pt idx="18">
                  <c:v>2429000.368786748</c:v>
                </c:pt>
                <c:pt idx="19">
                  <c:v>2604019.5308687412</c:v>
                </c:pt>
                <c:pt idx="20">
                  <c:v>2921716.9734287951</c:v>
                </c:pt>
                <c:pt idx="21">
                  <c:v>2481190.9007921843</c:v>
                </c:pt>
                <c:pt idx="22">
                  <c:v>2493381.1580977226</c:v>
                </c:pt>
                <c:pt idx="23">
                  <c:v>2550816.8200454037</c:v>
                </c:pt>
                <c:pt idx="24">
                  <c:v>2173226.6857088679</c:v>
                </c:pt>
                <c:pt idx="25">
                  <c:v>2650411.1999386633</c:v>
                </c:pt>
                <c:pt idx="26">
                  <c:v>2423870.5725315926</c:v>
                </c:pt>
                <c:pt idx="27">
                  <c:v>3116678.3257224136</c:v>
                </c:pt>
                <c:pt idx="28">
                  <c:v>2423976.7239419222</c:v>
                </c:pt>
                <c:pt idx="29">
                  <c:v>3062625.0154170799</c:v>
                </c:pt>
                <c:pt idx="30">
                  <c:v>2422599.8166899518</c:v>
                </c:pt>
                <c:pt idx="31">
                  <c:v>2733228.4097078242</c:v>
                </c:pt>
                <c:pt idx="32">
                  <c:v>2968488.7749426421</c:v>
                </c:pt>
                <c:pt idx="33">
                  <c:v>3176481.4738983791</c:v>
                </c:pt>
                <c:pt idx="34">
                  <c:v>2641342.02210424</c:v>
                </c:pt>
                <c:pt idx="35">
                  <c:v>2804742.5229611732</c:v>
                </c:pt>
                <c:pt idx="36">
                  <c:v>2458588.3002718156</c:v>
                </c:pt>
                <c:pt idx="37">
                  <c:v>2827330.7149459943</c:v>
                </c:pt>
                <c:pt idx="38">
                  <c:v>2653492.4360308088</c:v>
                </c:pt>
                <c:pt idx="39">
                  <c:v>2862868.3570792535</c:v>
                </c:pt>
                <c:pt idx="40">
                  <c:v>2661877.1485105092</c:v>
                </c:pt>
                <c:pt idx="41">
                  <c:v>2990391.2246430931</c:v>
                </c:pt>
                <c:pt idx="42">
                  <c:v>2934783.2223253455</c:v>
                </c:pt>
                <c:pt idx="43">
                  <c:v>2597625.6364340116</c:v>
                </c:pt>
                <c:pt idx="44">
                  <c:v>2536276.7793078595</c:v>
                </c:pt>
                <c:pt idx="45">
                  <c:v>2377554.6636999226</c:v>
                </c:pt>
                <c:pt idx="46">
                  <c:v>2589137.7095687529</c:v>
                </c:pt>
                <c:pt idx="47">
                  <c:v>2946343.303035995</c:v>
                </c:pt>
                <c:pt idx="48">
                  <c:v>2239417.8397652945</c:v>
                </c:pt>
                <c:pt idx="49">
                  <c:v>2910378.8531105709</c:v>
                </c:pt>
                <c:pt idx="50">
                  <c:v>2540242.4718612079</c:v>
                </c:pt>
                <c:pt idx="51">
                  <c:v>2840802.4771719868</c:v>
                </c:pt>
                <c:pt idx="52">
                  <c:v>2952184.2835335829</c:v>
                </c:pt>
                <c:pt idx="53">
                  <c:v>2584068.6840760205</c:v>
                </c:pt>
                <c:pt idx="54">
                  <c:v>3019507.7092059003</c:v>
                </c:pt>
                <c:pt idx="55">
                  <c:v>2672924.9632332735</c:v>
                </c:pt>
                <c:pt idx="56">
                  <c:v>2910640.7853302304</c:v>
                </c:pt>
                <c:pt idx="57">
                  <c:v>2326663.2011854667</c:v>
                </c:pt>
                <c:pt idx="58">
                  <c:v>2597908.8150801989</c:v>
                </c:pt>
                <c:pt idx="59">
                  <c:v>2954565.0375534948</c:v>
                </c:pt>
                <c:pt idx="60">
                  <c:v>2648939.8477011211</c:v>
                </c:pt>
                <c:pt idx="61">
                  <c:v>2690235.8176590377</c:v>
                </c:pt>
                <c:pt idx="62">
                  <c:v>2503583.2261322658</c:v>
                </c:pt>
                <c:pt idx="63">
                  <c:v>2451848.1498736343</c:v>
                </c:pt>
                <c:pt idx="64">
                  <c:v>2806272.7641552021</c:v>
                </c:pt>
                <c:pt idx="65">
                  <c:v>2859233.0795645546</c:v>
                </c:pt>
                <c:pt idx="66">
                  <c:v>2615247.3908061916</c:v>
                </c:pt>
                <c:pt idx="67">
                  <c:v>2628045.4317520466</c:v>
                </c:pt>
                <c:pt idx="68">
                  <c:v>2398173.9198472793</c:v>
                </c:pt>
                <c:pt idx="69">
                  <c:v>2474436.6796806823</c:v>
                </c:pt>
                <c:pt idx="70">
                  <c:v>2864942.3854491226</c:v>
                </c:pt>
                <c:pt idx="71">
                  <c:v>2818971.6146624964</c:v>
                </c:pt>
                <c:pt idx="72">
                  <c:v>3349211.6935901456</c:v>
                </c:pt>
                <c:pt idx="73">
                  <c:v>2578255.0370797357</c:v>
                </c:pt>
                <c:pt idx="74">
                  <c:v>3102781.6795196948</c:v>
                </c:pt>
                <c:pt idx="75">
                  <c:v>2508480.8090902395</c:v>
                </c:pt>
                <c:pt idx="76">
                  <c:v>2705289.5074262591</c:v>
                </c:pt>
                <c:pt idx="77">
                  <c:v>3707710.4273395003</c:v>
                </c:pt>
                <c:pt idx="78">
                  <c:v>2399965.7221973045</c:v>
                </c:pt>
                <c:pt idx="79">
                  <c:v>2545955.0713120978</c:v>
                </c:pt>
                <c:pt idx="80">
                  <c:v>2834614.5983372442</c:v>
                </c:pt>
                <c:pt idx="81">
                  <c:v>3074592.5895334906</c:v>
                </c:pt>
                <c:pt idx="82">
                  <c:v>3021109.0656905933</c:v>
                </c:pt>
                <c:pt idx="83">
                  <c:v>2423210.0970501178</c:v>
                </c:pt>
                <c:pt idx="84">
                  <c:v>3053702.2659681952</c:v>
                </c:pt>
                <c:pt idx="85">
                  <c:v>2537016.9302091086</c:v>
                </c:pt>
                <c:pt idx="86">
                  <c:v>2793917.5649560811</c:v>
                </c:pt>
                <c:pt idx="87">
                  <c:v>2653589.9526625117</c:v>
                </c:pt>
                <c:pt idx="88">
                  <c:v>3155185.3293653131</c:v>
                </c:pt>
                <c:pt idx="89">
                  <c:v>2880641.3273972012</c:v>
                </c:pt>
                <c:pt idx="90">
                  <c:v>2833391.1801660522</c:v>
                </c:pt>
                <c:pt idx="91">
                  <c:v>2447768.0500582187</c:v>
                </c:pt>
                <c:pt idx="92">
                  <c:v>2582099.1826604321</c:v>
                </c:pt>
                <c:pt idx="93">
                  <c:v>2878790.4499598844</c:v>
                </c:pt>
                <c:pt idx="94">
                  <c:v>2595062.2704380024</c:v>
                </c:pt>
                <c:pt idx="95">
                  <c:v>2691225.9789564256</c:v>
                </c:pt>
                <c:pt idx="96">
                  <c:v>2795404.814019694</c:v>
                </c:pt>
                <c:pt idx="97">
                  <c:v>2638502.8516978123</c:v>
                </c:pt>
                <c:pt idx="98">
                  <c:v>2619344.6794973072</c:v>
                </c:pt>
                <c:pt idx="99">
                  <c:v>2354336.6291028992</c:v>
                </c:pt>
                <c:pt idx="100">
                  <c:v>3181120.7074638815</c:v>
                </c:pt>
                <c:pt idx="101">
                  <c:v>2952367.2905191313</c:v>
                </c:pt>
                <c:pt idx="102">
                  <c:v>2539468.8442382864</c:v>
                </c:pt>
                <c:pt idx="103">
                  <c:v>3002341.2395833596</c:v>
                </c:pt>
                <c:pt idx="104">
                  <c:v>2383057.0358323683</c:v>
                </c:pt>
                <c:pt idx="105">
                  <c:v>2363458.9528649701</c:v>
                </c:pt>
                <c:pt idx="106">
                  <c:v>2824664.3407403058</c:v>
                </c:pt>
                <c:pt idx="107">
                  <c:v>2681741.1810403806</c:v>
                </c:pt>
                <c:pt idx="108">
                  <c:v>2689504.6043358562</c:v>
                </c:pt>
                <c:pt idx="109">
                  <c:v>2279549.7722416269</c:v>
                </c:pt>
                <c:pt idx="110">
                  <c:v>2585645.9102944187</c:v>
                </c:pt>
                <c:pt idx="111">
                  <c:v>2847972.4757303172</c:v>
                </c:pt>
                <c:pt idx="112">
                  <c:v>2648726.616686658</c:v>
                </c:pt>
                <c:pt idx="113">
                  <c:v>2649168.7053724737</c:v>
                </c:pt>
                <c:pt idx="114">
                  <c:v>2307355.3005960137</c:v>
                </c:pt>
                <c:pt idx="115">
                  <c:v>2794231.6934385435</c:v>
                </c:pt>
                <c:pt idx="116">
                  <c:v>2995816.4195078583</c:v>
                </c:pt>
                <c:pt idx="117">
                  <c:v>2758711.1750836293</c:v>
                </c:pt>
                <c:pt idx="118">
                  <c:v>2626525.0486274865</c:v>
                </c:pt>
                <c:pt idx="119">
                  <c:v>2828051.9164127563</c:v>
                </c:pt>
                <c:pt idx="120">
                  <c:v>2596449.8492644671</c:v>
                </c:pt>
                <c:pt idx="121">
                  <c:v>2346180.3343275138</c:v>
                </c:pt>
                <c:pt idx="122">
                  <c:v>3066193.7656967202</c:v>
                </c:pt>
                <c:pt idx="123">
                  <c:v>3022483.980970636</c:v>
                </c:pt>
                <c:pt idx="124">
                  <c:v>3160799.0897239493</c:v>
                </c:pt>
                <c:pt idx="125">
                  <c:v>2395096.8559379168</c:v>
                </c:pt>
                <c:pt idx="126">
                  <c:v>2508769.0698396503</c:v>
                </c:pt>
                <c:pt idx="127">
                  <c:v>3245433.4346144223</c:v>
                </c:pt>
                <c:pt idx="128">
                  <c:v>2396271.7092549121</c:v>
                </c:pt>
                <c:pt idx="129">
                  <c:v>2569341.9955743039</c:v>
                </c:pt>
                <c:pt idx="130">
                  <c:v>2312979.9635208328</c:v>
                </c:pt>
                <c:pt idx="131">
                  <c:v>2745918.5413532914</c:v>
                </c:pt>
                <c:pt idx="132">
                  <c:v>2920524.8784165499</c:v>
                </c:pt>
                <c:pt idx="133">
                  <c:v>2697092.371297827</c:v>
                </c:pt>
                <c:pt idx="134">
                  <c:v>3278482.9791649771</c:v>
                </c:pt>
                <c:pt idx="135">
                  <c:v>2750624.1283218516</c:v>
                </c:pt>
                <c:pt idx="136">
                  <c:v>2988657.0421409085</c:v>
                </c:pt>
                <c:pt idx="137">
                  <c:v>2397755.9504039981</c:v>
                </c:pt>
                <c:pt idx="138">
                  <c:v>2560810.3850230076</c:v>
                </c:pt>
                <c:pt idx="139">
                  <c:v>2624002.2443739125</c:v>
                </c:pt>
                <c:pt idx="140">
                  <c:v>2956405.9820507406</c:v>
                </c:pt>
                <c:pt idx="141">
                  <c:v>2307406.2644727346</c:v>
                </c:pt>
                <c:pt idx="142">
                  <c:v>2605255.9643554585</c:v>
                </c:pt>
                <c:pt idx="143">
                  <c:v>2990153.1458241437</c:v>
                </c:pt>
                <c:pt idx="144">
                  <c:v>2737767.0657547656</c:v>
                </c:pt>
                <c:pt idx="145">
                  <c:v>2919302.1818772783</c:v>
                </c:pt>
                <c:pt idx="146">
                  <c:v>3267806.7242106833</c:v>
                </c:pt>
                <c:pt idx="147">
                  <c:v>2334269.9376676776</c:v>
                </c:pt>
                <c:pt idx="148">
                  <c:v>2794477.6922758673</c:v>
                </c:pt>
                <c:pt idx="149">
                  <c:v>2329656.9972418905</c:v>
                </c:pt>
                <c:pt idx="150">
                  <c:v>2428431.4605131345</c:v>
                </c:pt>
                <c:pt idx="151">
                  <c:v>2203315.1143265516</c:v>
                </c:pt>
                <c:pt idx="152">
                  <c:v>2512774.7594616031</c:v>
                </c:pt>
                <c:pt idx="153">
                  <c:v>2379585.120152853</c:v>
                </c:pt>
                <c:pt idx="154">
                  <c:v>3022521.8524545231</c:v>
                </c:pt>
                <c:pt idx="155">
                  <c:v>2135830.0223091403</c:v>
                </c:pt>
                <c:pt idx="156">
                  <c:v>2542750.4235627702</c:v>
                </c:pt>
                <c:pt idx="157">
                  <c:v>2203059.0765250456</c:v>
                </c:pt>
                <c:pt idx="158">
                  <c:v>3490285.7085761116</c:v>
                </c:pt>
                <c:pt idx="159">
                  <c:v>2204992.0733731538</c:v>
                </c:pt>
                <c:pt idx="160">
                  <c:v>2597263.4225693108</c:v>
                </c:pt>
                <c:pt idx="161">
                  <c:v>2638591.1226849393</c:v>
                </c:pt>
                <c:pt idx="162">
                  <c:v>2560429.3451376734</c:v>
                </c:pt>
                <c:pt idx="163">
                  <c:v>2685946.4632337685</c:v>
                </c:pt>
                <c:pt idx="164">
                  <c:v>2623660.7641691528</c:v>
                </c:pt>
                <c:pt idx="165">
                  <c:v>2761231.0002608192</c:v>
                </c:pt>
                <c:pt idx="166">
                  <c:v>2365360.3300279104</c:v>
                </c:pt>
                <c:pt idx="167">
                  <c:v>2687620.5197494105</c:v>
                </c:pt>
                <c:pt idx="168">
                  <c:v>2805003.5653495095</c:v>
                </c:pt>
                <c:pt idx="169">
                  <c:v>2709084.0443082713</c:v>
                </c:pt>
                <c:pt idx="170">
                  <c:v>2875614.0283885137</c:v>
                </c:pt>
                <c:pt idx="171">
                  <c:v>2536513.8757886365</c:v>
                </c:pt>
                <c:pt idx="172">
                  <c:v>2582956.3356615026</c:v>
                </c:pt>
                <c:pt idx="173">
                  <c:v>2707976.9079311904</c:v>
                </c:pt>
                <c:pt idx="174">
                  <c:v>2750095.5576841938</c:v>
                </c:pt>
                <c:pt idx="175">
                  <c:v>2960840.6176604219</c:v>
                </c:pt>
                <c:pt idx="176">
                  <c:v>2717017.1206220305</c:v>
                </c:pt>
                <c:pt idx="177">
                  <c:v>2734218.6662816931</c:v>
                </c:pt>
                <c:pt idx="178">
                  <c:v>2577585.2222229713</c:v>
                </c:pt>
                <c:pt idx="179">
                  <c:v>2458180.9565123734</c:v>
                </c:pt>
                <c:pt idx="180">
                  <c:v>2896073.0973247453</c:v>
                </c:pt>
                <c:pt idx="181">
                  <c:v>2742659.853850083</c:v>
                </c:pt>
                <c:pt idx="182">
                  <c:v>2442621.9595925687</c:v>
                </c:pt>
                <c:pt idx="183">
                  <c:v>3032968.3112052297</c:v>
                </c:pt>
                <c:pt idx="184">
                  <c:v>2607722.5952961072</c:v>
                </c:pt>
                <c:pt idx="185">
                  <c:v>2863647.0204982948</c:v>
                </c:pt>
                <c:pt idx="186">
                  <c:v>2312133.2067218875</c:v>
                </c:pt>
                <c:pt idx="187">
                  <c:v>3094787.8519564155</c:v>
                </c:pt>
                <c:pt idx="188">
                  <c:v>2356423.8226602864</c:v>
                </c:pt>
                <c:pt idx="189">
                  <c:v>2761201.1313910764</c:v>
                </c:pt>
                <c:pt idx="190">
                  <c:v>2401904.1308222604</c:v>
                </c:pt>
                <c:pt idx="191">
                  <c:v>2640251.0452337158</c:v>
                </c:pt>
                <c:pt idx="192">
                  <c:v>2504801.3793882797</c:v>
                </c:pt>
                <c:pt idx="193">
                  <c:v>2211038.7317400486</c:v>
                </c:pt>
                <c:pt idx="194">
                  <c:v>2685053.1515063634</c:v>
                </c:pt>
                <c:pt idx="195">
                  <c:v>2640324.0653394493</c:v>
                </c:pt>
                <c:pt idx="196">
                  <c:v>2442406.1067346917</c:v>
                </c:pt>
                <c:pt idx="197">
                  <c:v>2299637.7827620897</c:v>
                </c:pt>
                <c:pt idx="198">
                  <c:v>2517469.9313016799</c:v>
                </c:pt>
                <c:pt idx="199">
                  <c:v>3251473.4649438751</c:v>
                </c:pt>
                <c:pt idx="200">
                  <c:v>2856691.9772548364</c:v>
                </c:pt>
                <c:pt idx="201">
                  <c:v>2381489.2890647645</c:v>
                </c:pt>
                <c:pt idx="202">
                  <c:v>2713193.1290551545</c:v>
                </c:pt>
                <c:pt idx="203">
                  <c:v>3114997.8930222117</c:v>
                </c:pt>
                <c:pt idx="204">
                  <c:v>3094641.2112655677</c:v>
                </c:pt>
                <c:pt idx="205">
                  <c:v>2922896.2439370318</c:v>
                </c:pt>
                <c:pt idx="206">
                  <c:v>2430823.842099512</c:v>
                </c:pt>
                <c:pt idx="207">
                  <c:v>2467393.7914747624</c:v>
                </c:pt>
                <c:pt idx="208">
                  <c:v>2859195.4814240918</c:v>
                </c:pt>
                <c:pt idx="209">
                  <c:v>2692287.8637176226</c:v>
                </c:pt>
                <c:pt idx="210">
                  <c:v>2993101.3759609726</c:v>
                </c:pt>
                <c:pt idx="211">
                  <c:v>2221657.3050955222</c:v>
                </c:pt>
                <c:pt idx="212">
                  <c:v>3298456.515232916</c:v>
                </c:pt>
                <c:pt idx="213">
                  <c:v>2531773.3831344373</c:v>
                </c:pt>
                <c:pt idx="214">
                  <c:v>2463351.92872734</c:v>
                </c:pt>
                <c:pt idx="215">
                  <c:v>2585537.9577710428</c:v>
                </c:pt>
                <c:pt idx="216">
                  <c:v>2583915.4705588417</c:v>
                </c:pt>
                <c:pt idx="217">
                  <c:v>2430693.0546592185</c:v>
                </c:pt>
                <c:pt idx="218">
                  <c:v>2881984.6350361286</c:v>
                </c:pt>
                <c:pt idx="219">
                  <c:v>3138011.6059132372</c:v>
                </c:pt>
                <c:pt idx="220">
                  <c:v>2568071.0767212114</c:v>
                </c:pt>
                <c:pt idx="221">
                  <c:v>2537254.2487141574</c:v>
                </c:pt>
                <c:pt idx="222">
                  <c:v>3037123.9841910778</c:v>
                </c:pt>
                <c:pt idx="223">
                  <c:v>2667361.4609434982</c:v>
                </c:pt>
                <c:pt idx="224">
                  <c:v>2370948.6665038308</c:v>
                </c:pt>
                <c:pt idx="225">
                  <c:v>2615314.7378668231</c:v>
                </c:pt>
                <c:pt idx="226">
                  <c:v>2588859.6112189176</c:v>
                </c:pt>
                <c:pt idx="227">
                  <c:v>3220762.3353311205</c:v>
                </c:pt>
                <c:pt idx="228">
                  <c:v>2841075.3898465969</c:v>
                </c:pt>
                <c:pt idx="229">
                  <c:v>2617262.8616674822</c:v>
                </c:pt>
                <c:pt idx="230">
                  <c:v>2956410.8044293658</c:v>
                </c:pt>
                <c:pt idx="231">
                  <c:v>2913006.6623851461</c:v>
                </c:pt>
                <c:pt idx="232">
                  <c:v>2625670.4054039554</c:v>
                </c:pt>
                <c:pt idx="233">
                  <c:v>2281796.2770509715</c:v>
                </c:pt>
                <c:pt idx="234">
                  <c:v>3073997.2337267678</c:v>
                </c:pt>
                <c:pt idx="235">
                  <c:v>2546991.0523628099</c:v>
                </c:pt>
                <c:pt idx="236">
                  <c:v>3229863.535175988</c:v>
                </c:pt>
                <c:pt idx="237">
                  <c:v>2799681.5929385968</c:v>
                </c:pt>
                <c:pt idx="238">
                  <c:v>2656479.7277032807</c:v>
                </c:pt>
                <c:pt idx="239">
                  <c:v>2531440.8093814263</c:v>
                </c:pt>
                <c:pt idx="240">
                  <c:v>2649403.8070782907</c:v>
                </c:pt>
                <c:pt idx="241">
                  <c:v>2776751.8243461866</c:v>
                </c:pt>
                <c:pt idx="242">
                  <c:v>2492652.101291493</c:v>
                </c:pt>
                <c:pt idx="243">
                  <c:v>2590148.0521176783</c:v>
                </c:pt>
                <c:pt idx="244">
                  <c:v>2459072.1665795213</c:v>
                </c:pt>
                <c:pt idx="245">
                  <c:v>2510074.7087070518</c:v>
                </c:pt>
                <c:pt idx="246">
                  <c:v>3333979.0321199009</c:v>
                </c:pt>
                <c:pt idx="247">
                  <c:v>3222487.5367346508</c:v>
                </c:pt>
                <c:pt idx="248">
                  <c:v>3087434.518652569</c:v>
                </c:pt>
                <c:pt idx="249">
                  <c:v>2096809.2376000297</c:v>
                </c:pt>
                <c:pt idx="250">
                  <c:v>3136365.1807691073</c:v>
                </c:pt>
                <c:pt idx="251">
                  <c:v>2965356.4129893095</c:v>
                </c:pt>
                <c:pt idx="252">
                  <c:v>2421785.0494475644</c:v>
                </c:pt>
                <c:pt idx="253">
                  <c:v>2564537.9443023088</c:v>
                </c:pt>
                <c:pt idx="254">
                  <c:v>2913586.5258467416</c:v>
                </c:pt>
                <c:pt idx="255">
                  <c:v>2501013.0333135673</c:v>
                </c:pt>
                <c:pt idx="256">
                  <c:v>2681268.5907226456</c:v>
                </c:pt>
                <c:pt idx="257">
                  <c:v>2517656.1768710287</c:v>
                </c:pt>
                <c:pt idx="258">
                  <c:v>2829233.3006049003</c:v>
                </c:pt>
                <c:pt idx="259">
                  <c:v>3103415.0298058512</c:v>
                </c:pt>
                <c:pt idx="260">
                  <c:v>2572121.5673317784</c:v>
                </c:pt>
                <c:pt idx="261">
                  <c:v>3156642.7976755099</c:v>
                </c:pt>
                <c:pt idx="262">
                  <c:v>2743370.8347529056</c:v>
                </c:pt>
                <c:pt idx="263">
                  <c:v>3028640.8326220363</c:v>
                </c:pt>
                <c:pt idx="264">
                  <c:v>2354588.5431852988</c:v>
                </c:pt>
                <c:pt idx="265">
                  <c:v>2640026.1165862232</c:v>
                </c:pt>
                <c:pt idx="266">
                  <c:v>2675641.8875762029</c:v>
                </c:pt>
                <c:pt idx="267">
                  <c:v>2535139.5355093163</c:v>
                </c:pt>
                <c:pt idx="268">
                  <c:v>2373011.8896841379</c:v>
                </c:pt>
                <c:pt idx="269">
                  <c:v>2126662.8585582641</c:v>
                </c:pt>
                <c:pt idx="270">
                  <c:v>2875816.7061719461</c:v>
                </c:pt>
                <c:pt idx="271">
                  <c:v>2884372.5014595389</c:v>
                </c:pt>
                <c:pt idx="272">
                  <c:v>2484161.9959469317</c:v>
                </c:pt>
                <c:pt idx="273">
                  <c:v>2908277.313403721</c:v>
                </c:pt>
                <c:pt idx="274">
                  <c:v>2549418.7496843571</c:v>
                </c:pt>
                <c:pt idx="275">
                  <c:v>2813815.0341496179</c:v>
                </c:pt>
                <c:pt idx="276">
                  <c:v>2640822.7794418228</c:v>
                </c:pt>
                <c:pt idx="277">
                  <c:v>3056285.6538323173</c:v>
                </c:pt>
                <c:pt idx="278">
                  <c:v>2903084.3939760337</c:v>
                </c:pt>
                <c:pt idx="279">
                  <c:v>2635074.4209990799</c:v>
                </c:pt>
                <c:pt idx="280">
                  <c:v>2908665.6613666369</c:v>
                </c:pt>
                <c:pt idx="281">
                  <c:v>2558371.0015049907</c:v>
                </c:pt>
                <c:pt idx="282">
                  <c:v>2197597.1295665829</c:v>
                </c:pt>
                <c:pt idx="283">
                  <c:v>2168098.5676551512</c:v>
                </c:pt>
                <c:pt idx="284">
                  <c:v>2385541.9283941514</c:v>
                </c:pt>
                <c:pt idx="285">
                  <c:v>2731358.2899106005</c:v>
                </c:pt>
                <c:pt idx="286">
                  <c:v>2691475.8979446832</c:v>
                </c:pt>
                <c:pt idx="287">
                  <c:v>2904686.0915120984</c:v>
                </c:pt>
                <c:pt idx="288">
                  <c:v>2722274.8869280289</c:v>
                </c:pt>
                <c:pt idx="289">
                  <c:v>2611693.1065432797</c:v>
                </c:pt>
                <c:pt idx="290">
                  <c:v>2367416.0344717228</c:v>
                </c:pt>
                <c:pt idx="291">
                  <c:v>2719280.9196163341</c:v>
                </c:pt>
                <c:pt idx="292">
                  <c:v>2717764.7352656415</c:v>
                </c:pt>
                <c:pt idx="293">
                  <c:v>3129221.7847532686</c:v>
                </c:pt>
                <c:pt idx="294">
                  <c:v>2307756.6966087394</c:v>
                </c:pt>
                <c:pt idx="295">
                  <c:v>2781260.6454421277</c:v>
                </c:pt>
                <c:pt idx="296">
                  <c:v>2907724.8475098615</c:v>
                </c:pt>
                <c:pt idx="297">
                  <c:v>2726373.8913361528</c:v>
                </c:pt>
                <c:pt idx="298">
                  <c:v>2609075.6947137793</c:v>
                </c:pt>
                <c:pt idx="299">
                  <c:v>2845995.3163208086</c:v>
                </c:pt>
                <c:pt idx="300">
                  <c:v>3023569.6204551514</c:v>
                </c:pt>
                <c:pt idx="301">
                  <c:v>3066394.9120369665</c:v>
                </c:pt>
                <c:pt idx="302">
                  <c:v>2534611.703395538</c:v>
                </c:pt>
                <c:pt idx="303">
                  <c:v>2915307.2590744458</c:v>
                </c:pt>
                <c:pt idx="304">
                  <c:v>2588902.9769131686</c:v>
                </c:pt>
                <c:pt idx="305">
                  <c:v>2403081.5147943301</c:v>
                </c:pt>
                <c:pt idx="306">
                  <c:v>2148154.3822843651</c:v>
                </c:pt>
                <c:pt idx="307">
                  <c:v>2817092.8144052718</c:v>
                </c:pt>
                <c:pt idx="308">
                  <c:v>2275385.0377453775</c:v>
                </c:pt>
                <c:pt idx="309">
                  <c:v>2559382.2294299658</c:v>
                </c:pt>
                <c:pt idx="310">
                  <c:v>2608825.6147312364</c:v>
                </c:pt>
                <c:pt idx="311">
                  <c:v>2536853.1000697534</c:v>
                </c:pt>
                <c:pt idx="312">
                  <c:v>2406811.385762319</c:v>
                </c:pt>
                <c:pt idx="313">
                  <c:v>2534158.5924920337</c:v>
                </c:pt>
                <c:pt idx="314">
                  <c:v>2440669.4665369107</c:v>
                </c:pt>
                <c:pt idx="315">
                  <c:v>2818271.5159430942</c:v>
                </c:pt>
                <c:pt idx="316">
                  <c:v>2120777.822453721</c:v>
                </c:pt>
                <c:pt idx="317">
                  <c:v>2626683.5881136926</c:v>
                </c:pt>
                <c:pt idx="318">
                  <c:v>3195459.2136680367</c:v>
                </c:pt>
                <c:pt idx="319">
                  <c:v>2638222.0137779363</c:v>
                </c:pt>
                <c:pt idx="320">
                  <c:v>2778823.279145733</c:v>
                </c:pt>
                <c:pt idx="321">
                  <c:v>2557986.8437845116</c:v>
                </c:pt>
                <c:pt idx="322">
                  <c:v>2569841.5425441586</c:v>
                </c:pt>
                <c:pt idx="323">
                  <c:v>2985815.5185902114</c:v>
                </c:pt>
                <c:pt idx="324">
                  <c:v>2753486.9473867281</c:v>
                </c:pt>
                <c:pt idx="325">
                  <c:v>2787961.6586788548</c:v>
                </c:pt>
                <c:pt idx="326">
                  <c:v>2510565.4453555294</c:v>
                </c:pt>
                <c:pt idx="327">
                  <c:v>2700501.7401852291</c:v>
                </c:pt>
                <c:pt idx="328">
                  <c:v>2624005.4786347649</c:v>
                </c:pt>
                <c:pt idx="329">
                  <c:v>2708946.6525168829</c:v>
                </c:pt>
                <c:pt idx="330">
                  <c:v>2561463.052128369</c:v>
                </c:pt>
                <c:pt idx="331">
                  <c:v>2624699.8316731025</c:v>
                </c:pt>
                <c:pt idx="332">
                  <c:v>2787875.5628290535</c:v>
                </c:pt>
                <c:pt idx="333">
                  <c:v>2860919.8051010324</c:v>
                </c:pt>
                <c:pt idx="334">
                  <c:v>2672751.320018752</c:v>
                </c:pt>
                <c:pt idx="335">
                  <c:v>2709090.1704574102</c:v>
                </c:pt>
                <c:pt idx="336">
                  <c:v>2626638.6221320918</c:v>
                </c:pt>
                <c:pt idx="337">
                  <c:v>3048720.7079084949</c:v>
                </c:pt>
                <c:pt idx="338">
                  <c:v>2605830.8857123759</c:v>
                </c:pt>
                <c:pt idx="339">
                  <c:v>2446872.420016048</c:v>
                </c:pt>
                <c:pt idx="340">
                  <c:v>3043804.1286971206</c:v>
                </c:pt>
                <c:pt idx="341">
                  <c:v>2235600.0432068016</c:v>
                </c:pt>
                <c:pt idx="342">
                  <c:v>2712089.0019076895</c:v>
                </c:pt>
                <c:pt idx="343">
                  <c:v>2900734.9352796338</c:v>
                </c:pt>
                <c:pt idx="344">
                  <c:v>3039500.9222725392</c:v>
                </c:pt>
                <c:pt idx="345">
                  <c:v>2877258.7560907807</c:v>
                </c:pt>
                <c:pt idx="346">
                  <c:v>3095979.1737771356</c:v>
                </c:pt>
                <c:pt idx="347">
                  <c:v>2698076.2328760815</c:v>
                </c:pt>
                <c:pt idx="348">
                  <c:v>2666639.3193876613</c:v>
                </c:pt>
                <c:pt idx="349">
                  <c:v>2692509.4028523327</c:v>
                </c:pt>
                <c:pt idx="350">
                  <c:v>2162432.1923120026</c:v>
                </c:pt>
                <c:pt idx="351">
                  <c:v>2677143.7673249613</c:v>
                </c:pt>
                <c:pt idx="352">
                  <c:v>2709064.7412930946</c:v>
                </c:pt>
                <c:pt idx="353">
                  <c:v>3257912.8279662239</c:v>
                </c:pt>
                <c:pt idx="354">
                  <c:v>2701326.9989106073</c:v>
                </c:pt>
                <c:pt idx="355">
                  <c:v>2056399.2046621856</c:v>
                </c:pt>
                <c:pt idx="356">
                  <c:v>2702173.5690536927</c:v>
                </c:pt>
                <c:pt idx="357">
                  <c:v>3047604.961732015</c:v>
                </c:pt>
                <c:pt idx="358">
                  <c:v>2375894.9454132286</c:v>
                </c:pt>
                <c:pt idx="359">
                  <c:v>2792033.7499391469</c:v>
                </c:pt>
                <c:pt idx="360">
                  <c:v>3063272.3338874737</c:v>
                </c:pt>
                <c:pt idx="361">
                  <c:v>2400408.4307710449</c:v>
                </c:pt>
                <c:pt idx="362">
                  <c:v>2506141.8079005997</c:v>
                </c:pt>
                <c:pt idx="363">
                  <c:v>2715563.5123222796</c:v>
                </c:pt>
                <c:pt idx="364">
                  <c:v>2388882.4158642506</c:v>
                </c:pt>
                <c:pt idx="365">
                  <c:v>2796207.2397990003</c:v>
                </c:pt>
                <c:pt idx="366">
                  <c:v>2436502.9414137821</c:v>
                </c:pt>
                <c:pt idx="367">
                  <c:v>3056414.4847900011</c:v>
                </c:pt>
                <c:pt idx="368">
                  <c:v>2687668.468587053</c:v>
                </c:pt>
                <c:pt idx="369">
                  <c:v>2526502.3562661964</c:v>
                </c:pt>
                <c:pt idx="370">
                  <c:v>2480844.0771312169</c:v>
                </c:pt>
                <c:pt idx="371">
                  <c:v>2062864.8238926341</c:v>
                </c:pt>
                <c:pt idx="372">
                  <c:v>2679929.1433026935</c:v>
                </c:pt>
                <c:pt idx="373">
                  <c:v>2409483.5747089372</c:v>
                </c:pt>
                <c:pt idx="374">
                  <c:v>3173908.5093850349</c:v>
                </c:pt>
                <c:pt idx="375">
                  <c:v>2639152.2239099606</c:v>
                </c:pt>
                <c:pt idx="376">
                  <c:v>2125553.2285030857</c:v>
                </c:pt>
                <c:pt idx="377">
                  <c:v>2366649.5671840278</c:v>
                </c:pt>
                <c:pt idx="378">
                  <c:v>2842182.9463087264</c:v>
                </c:pt>
                <c:pt idx="379">
                  <c:v>2951118.1959016775</c:v>
                </c:pt>
                <c:pt idx="380">
                  <c:v>2824050.0680208197</c:v>
                </c:pt>
                <c:pt idx="381">
                  <c:v>3035970.9854092947</c:v>
                </c:pt>
                <c:pt idx="382">
                  <c:v>3134598.4655587892</c:v>
                </c:pt>
                <c:pt idx="383">
                  <c:v>3537287.8062610361</c:v>
                </c:pt>
                <c:pt idx="384">
                  <c:v>2638995.9893925171</c:v>
                </c:pt>
                <c:pt idx="385">
                  <c:v>2480762.5930172633</c:v>
                </c:pt>
                <c:pt idx="386">
                  <c:v>2468353.5350039029</c:v>
                </c:pt>
                <c:pt idx="387">
                  <c:v>2840415.7105386052</c:v>
                </c:pt>
                <c:pt idx="388">
                  <c:v>2674344.5354539636</c:v>
                </c:pt>
                <c:pt idx="389">
                  <c:v>2628090.8530880087</c:v>
                </c:pt>
                <c:pt idx="390">
                  <c:v>2648008.2370546823</c:v>
                </c:pt>
                <c:pt idx="391">
                  <c:v>2650033.9936601482</c:v>
                </c:pt>
                <c:pt idx="392">
                  <c:v>2912298.9789705309</c:v>
                </c:pt>
                <c:pt idx="393">
                  <c:v>2520197.4579947293</c:v>
                </c:pt>
                <c:pt idx="394">
                  <c:v>2815433.1337531591</c:v>
                </c:pt>
                <c:pt idx="395">
                  <c:v>3031306.5752456714</c:v>
                </c:pt>
                <c:pt idx="396">
                  <c:v>2475468.3770301868</c:v>
                </c:pt>
                <c:pt idx="397">
                  <c:v>2599974.4865870276</c:v>
                </c:pt>
                <c:pt idx="398">
                  <c:v>3187889.0035467106</c:v>
                </c:pt>
                <c:pt idx="399">
                  <c:v>2745333.9014905281</c:v>
                </c:pt>
                <c:pt idx="400">
                  <c:v>2856566.7939848206</c:v>
                </c:pt>
                <c:pt idx="401">
                  <c:v>2696016.5811572159</c:v>
                </c:pt>
                <c:pt idx="402">
                  <c:v>2667713.9499595496</c:v>
                </c:pt>
                <c:pt idx="403">
                  <c:v>2578542.6679362473</c:v>
                </c:pt>
                <c:pt idx="404">
                  <c:v>2663758.448950334</c:v>
                </c:pt>
                <c:pt idx="405">
                  <c:v>2358561.1841229619</c:v>
                </c:pt>
                <c:pt idx="406">
                  <c:v>2272616.3994555906</c:v>
                </c:pt>
                <c:pt idx="407">
                  <c:v>2757083.2986076209</c:v>
                </c:pt>
                <c:pt idx="408">
                  <c:v>2600601.5095843938</c:v>
                </c:pt>
                <c:pt idx="409">
                  <c:v>2762165.9078654167</c:v>
                </c:pt>
                <c:pt idx="410">
                  <c:v>2363701.0787638333</c:v>
                </c:pt>
                <c:pt idx="411">
                  <c:v>2666123.9715366657</c:v>
                </c:pt>
                <c:pt idx="412">
                  <c:v>2742195.545794317</c:v>
                </c:pt>
                <c:pt idx="413">
                  <c:v>2894519.6107836016</c:v>
                </c:pt>
                <c:pt idx="414">
                  <c:v>2708105.8791913898</c:v>
                </c:pt>
                <c:pt idx="415">
                  <c:v>3044619.5233492618</c:v>
                </c:pt>
                <c:pt idx="416">
                  <c:v>3070331.3327240394</c:v>
                </c:pt>
                <c:pt idx="417">
                  <c:v>2717404.8354010051</c:v>
                </c:pt>
                <c:pt idx="418">
                  <c:v>2488214.9985196618</c:v>
                </c:pt>
                <c:pt idx="419">
                  <c:v>2704445.9503818462</c:v>
                </c:pt>
                <c:pt idx="420">
                  <c:v>2360465.9972578986</c:v>
                </c:pt>
                <c:pt idx="421">
                  <c:v>3152543.9353120197</c:v>
                </c:pt>
                <c:pt idx="422">
                  <c:v>3153512.2631060109</c:v>
                </c:pt>
                <c:pt idx="423">
                  <c:v>2465749.1246101763</c:v>
                </c:pt>
                <c:pt idx="424">
                  <c:v>2556572.6654605428</c:v>
                </c:pt>
                <c:pt idx="425">
                  <c:v>2644377.1954847435</c:v>
                </c:pt>
                <c:pt idx="426">
                  <c:v>2504846.632797196</c:v>
                </c:pt>
                <c:pt idx="427">
                  <c:v>2996215.5747226807</c:v>
                </c:pt>
                <c:pt idx="428">
                  <c:v>2967928.3624352589</c:v>
                </c:pt>
                <c:pt idx="429">
                  <c:v>3021912.4827947686</c:v>
                </c:pt>
                <c:pt idx="430">
                  <c:v>2581432.5388815799</c:v>
                </c:pt>
                <c:pt idx="431">
                  <c:v>2668397.0057809236</c:v>
                </c:pt>
                <c:pt idx="432">
                  <c:v>2664408.0094025787</c:v>
                </c:pt>
                <c:pt idx="433">
                  <c:v>2798661.3773922287</c:v>
                </c:pt>
                <c:pt idx="434">
                  <c:v>2385107.0850527915</c:v>
                </c:pt>
                <c:pt idx="435">
                  <c:v>3044571.3108765637</c:v>
                </c:pt>
                <c:pt idx="436">
                  <c:v>2570032.8502501394</c:v>
                </c:pt>
                <c:pt idx="437">
                  <c:v>2535009.0890340772</c:v>
                </c:pt>
                <c:pt idx="438">
                  <c:v>2817448.5719377706</c:v>
                </c:pt>
                <c:pt idx="439">
                  <c:v>2692350.3816654691</c:v>
                </c:pt>
                <c:pt idx="440">
                  <c:v>2584308.8104194663</c:v>
                </c:pt>
                <c:pt idx="441">
                  <c:v>2435292.1381029021</c:v>
                </c:pt>
                <c:pt idx="442">
                  <c:v>2793401.930709559</c:v>
                </c:pt>
                <c:pt idx="443">
                  <c:v>2720784.8795355088</c:v>
                </c:pt>
                <c:pt idx="444">
                  <c:v>2652173.0079685869</c:v>
                </c:pt>
                <c:pt idx="445">
                  <c:v>2886044.3669784926</c:v>
                </c:pt>
                <c:pt idx="446">
                  <c:v>3111561.8818646935</c:v>
                </c:pt>
                <c:pt idx="447">
                  <c:v>2667688.5741267451</c:v>
                </c:pt>
                <c:pt idx="448">
                  <c:v>2823958.0107883154</c:v>
                </c:pt>
                <c:pt idx="449">
                  <c:v>2729468.051179097</c:v>
                </c:pt>
                <c:pt idx="450">
                  <c:v>2426476.0804379168</c:v>
                </c:pt>
                <c:pt idx="451">
                  <c:v>2258201.0331609319</c:v>
                </c:pt>
                <c:pt idx="452">
                  <c:v>2824226.7505903081</c:v>
                </c:pt>
                <c:pt idx="453">
                  <c:v>2539467.1059997072</c:v>
                </c:pt>
                <c:pt idx="454">
                  <c:v>2340568.0545996353</c:v>
                </c:pt>
                <c:pt idx="455">
                  <c:v>2843425.3559907274</c:v>
                </c:pt>
                <c:pt idx="456">
                  <c:v>2616299.8862632234</c:v>
                </c:pt>
                <c:pt idx="457">
                  <c:v>2918153.545587738</c:v>
                </c:pt>
                <c:pt idx="458">
                  <c:v>3244841.7084518615</c:v>
                </c:pt>
                <c:pt idx="459">
                  <c:v>2951671.5616895794</c:v>
                </c:pt>
                <c:pt idx="460">
                  <c:v>2714854.2821957422</c:v>
                </c:pt>
                <c:pt idx="461">
                  <c:v>2625900.2615373805</c:v>
                </c:pt>
                <c:pt idx="462">
                  <c:v>2487487.7372799548</c:v>
                </c:pt>
                <c:pt idx="463">
                  <c:v>2481084.3059097715</c:v>
                </c:pt>
                <c:pt idx="464">
                  <c:v>3383613.2869937862</c:v>
                </c:pt>
                <c:pt idx="465">
                  <c:v>2421823.3147308198</c:v>
                </c:pt>
                <c:pt idx="466">
                  <c:v>2488195.4753906005</c:v>
                </c:pt>
                <c:pt idx="467">
                  <c:v>2380461.1731578168</c:v>
                </c:pt>
                <c:pt idx="468">
                  <c:v>2364915.6403069436</c:v>
                </c:pt>
                <c:pt idx="469">
                  <c:v>2213510.1306559853</c:v>
                </c:pt>
                <c:pt idx="470">
                  <c:v>2478036.1529641841</c:v>
                </c:pt>
                <c:pt idx="471">
                  <c:v>2605844.2274046866</c:v>
                </c:pt>
                <c:pt idx="472">
                  <c:v>1988317.9353764944</c:v>
                </c:pt>
                <c:pt idx="473">
                  <c:v>2795924.4666457302</c:v>
                </c:pt>
                <c:pt idx="474">
                  <c:v>2648230.0505315</c:v>
                </c:pt>
                <c:pt idx="475">
                  <c:v>2436638.673129621</c:v>
                </c:pt>
                <c:pt idx="476">
                  <c:v>2728317.7505556066</c:v>
                </c:pt>
                <c:pt idx="477">
                  <c:v>2238239.0905763949</c:v>
                </c:pt>
                <c:pt idx="478">
                  <c:v>1837788.6937652801</c:v>
                </c:pt>
                <c:pt idx="479">
                  <c:v>2243107.615100313</c:v>
                </c:pt>
                <c:pt idx="480">
                  <c:v>3125292.4927633861</c:v>
                </c:pt>
                <c:pt idx="481">
                  <c:v>2413223.0509833954</c:v>
                </c:pt>
                <c:pt idx="482">
                  <c:v>2708698.2427037661</c:v>
                </c:pt>
                <c:pt idx="483">
                  <c:v>3022606.3889507772</c:v>
                </c:pt>
                <c:pt idx="484">
                  <c:v>2760912.4675555513</c:v>
                </c:pt>
                <c:pt idx="485">
                  <c:v>2487784.2994764303</c:v>
                </c:pt>
                <c:pt idx="486">
                  <c:v>2633426.5058357525</c:v>
                </c:pt>
                <c:pt idx="487">
                  <c:v>2537781.0967079969</c:v>
                </c:pt>
                <c:pt idx="488">
                  <c:v>2549836.0938859796</c:v>
                </c:pt>
                <c:pt idx="489">
                  <c:v>3132586.9630614049</c:v>
                </c:pt>
                <c:pt idx="490">
                  <c:v>2444205.6423251303</c:v>
                </c:pt>
                <c:pt idx="491">
                  <c:v>2604782.8285562466</c:v>
                </c:pt>
                <c:pt idx="492">
                  <c:v>2924526.2117600809</c:v>
                </c:pt>
                <c:pt idx="493">
                  <c:v>2712921.8903662004</c:v>
                </c:pt>
                <c:pt idx="494">
                  <c:v>2645856.5716376747</c:v>
                </c:pt>
                <c:pt idx="495">
                  <c:v>3218019.479873199</c:v>
                </c:pt>
                <c:pt idx="496">
                  <c:v>2929638.1795922592</c:v>
                </c:pt>
                <c:pt idx="497">
                  <c:v>2572873.9257192393</c:v>
                </c:pt>
                <c:pt idx="498">
                  <c:v>2766937.0885439557</c:v>
                </c:pt>
                <c:pt idx="499">
                  <c:v>2788290.975603458</c:v>
                </c:pt>
                <c:pt idx="500">
                  <c:v>2462867.0706675071</c:v>
                </c:pt>
                <c:pt idx="501">
                  <c:v>2484685.4234957504</c:v>
                </c:pt>
                <c:pt idx="502">
                  <c:v>2734874.2840541382</c:v>
                </c:pt>
                <c:pt idx="503">
                  <c:v>2387554.4287038781</c:v>
                </c:pt>
                <c:pt idx="504">
                  <c:v>2786079.5403963071</c:v>
                </c:pt>
                <c:pt idx="505">
                  <c:v>2467554.1388246557</c:v>
                </c:pt>
                <c:pt idx="506">
                  <c:v>2281522.8126093592</c:v>
                </c:pt>
                <c:pt idx="507">
                  <c:v>2762908.190722934</c:v>
                </c:pt>
                <c:pt idx="508">
                  <c:v>2915797.180486788</c:v>
                </c:pt>
                <c:pt idx="509">
                  <c:v>3157575.4146280615</c:v>
                </c:pt>
                <c:pt idx="510">
                  <c:v>2488984.2560420884</c:v>
                </c:pt>
                <c:pt idx="511">
                  <c:v>2644413.1339969584</c:v>
                </c:pt>
                <c:pt idx="512">
                  <c:v>2837329.911916005</c:v>
                </c:pt>
                <c:pt idx="513">
                  <c:v>2534230.9743647655</c:v>
                </c:pt>
                <c:pt idx="514">
                  <c:v>2949344.0726202787</c:v>
                </c:pt>
                <c:pt idx="515">
                  <c:v>2342603.9117015228</c:v>
                </c:pt>
                <c:pt idx="516">
                  <c:v>2680980.5334798661</c:v>
                </c:pt>
                <c:pt idx="517">
                  <c:v>2587556.6128579075</c:v>
                </c:pt>
                <c:pt idx="518">
                  <c:v>2736932.7092425665</c:v>
                </c:pt>
                <c:pt idx="519">
                  <c:v>2245349.0714426599</c:v>
                </c:pt>
                <c:pt idx="520">
                  <c:v>3038878.5601203833</c:v>
                </c:pt>
                <c:pt idx="521">
                  <c:v>3026775.6264027725</c:v>
                </c:pt>
                <c:pt idx="522">
                  <c:v>3088469.6601536325</c:v>
                </c:pt>
                <c:pt idx="523">
                  <c:v>2561548.5397939775</c:v>
                </c:pt>
                <c:pt idx="524">
                  <c:v>2572001.6952915322</c:v>
                </c:pt>
                <c:pt idx="525">
                  <c:v>2657051.4662450175</c:v>
                </c:pt>
                <c:pt idx="526">
                  <c:v>3570687.7706495253</c:v>
                </c:pt>
                <c:pt idx="527">
                  <c:v>2793692.710344071</c:v>
                </c:pt>
                <c:pt idx="528">
                  <c:v>2313523.6643804265</c:v>
                </c:pt>
                <c:pt idx="529">
                  <c:v>2387312.9843241265</c:v>
                </c:pt>
                <c:pt idx="530">
                  <c:v>2629747.0206278493</c:v>
                </c:pt>
                <c:pt idx="531">
                  <c:v>2755805.6422749525</c:v>
                </c:pt>
                <c:pt idx="532">
                  <c:v>2457023.502747247</c:v>
                </c:pt>
                <c:pt idx="533">
                  <c:v>2681793.4527473808</c:v>
                </c:pt>
                <c:pt idx="534">
                  <c:v>2488604.9092608015</c:v>
                </c:pt>
                <c:pt idx="535">
                  <c:v>2948606.9027029607</c:v>
                </c:pt>
                <c:pt idx="536">
                  <c:v>2166003.046443651</c:v>
                </c:pt>
                <c:pt idx="537">
                  <c:v>2639996.3892076621</c:v>
                </c:pt>
                <c:pt idx="538">
                  <c:v>2599512.492855181</c:v>
                </c:pt>
                <c:pt idx="539">
                  <c:v>2854432.6031638887</c:v>
                </c:pt>
                <c:pt idx="540">
                  <c:v>3168129.173094464</c:v>
                </c:pt>
                <c:pt idx="541">
                  <c:v>2564013.9922462651</c:v>
                </c:pt>
                <c:pt idx="542">
                  <c:v>2527159.0240041399</c:v>
                </c:pt>
                <c:pt idx="543">
                  <c:v>2892098.4515831987</c:v>
                </c:pt>
                <c:pt idx="544">
                  <c:v>2970339.8931401791</c:v>
                </c:pt>
                <c:pt idx="545">
                  <c:v>2663858.8322763327</c:v>
                </c:pt>
                <c:pt idx="546">
                  <c:v>2627472.3373599285</c:v>
                </c:pt>
                <c:pt idx="547">
                  <c:v>2497204.7048102804</c:v>
                </c:pt>
                <c:pt idx="548">
                  <c:v>2608233.1009294437</c:v>
                </c:pt>
                <c:pt idx="549">
                  <c:v>2527372.6831852831</c:v>
                </c:pt>
                <c:pt idx="550">
                  <c:v>2563830.4737251597</c:v>
                </c:pt>
                <c:pt idx="551">
                  <c:v>2408906.1016050363</c:v>
                </c:pt>
                <c:pt idx="552">
                  <c:v>2206867.8819336556</c:v>
                </c:pt>
                <c:pt idx="553">
                  <c:v>3424841.8552619256</c:v>
                </c:pt>
                <c:pt idx="554">
                  <c:v>2832986.1404879712</c:v>
                </c:pt>
                <c:pt idx="555">
                  <c:v>2995903.0869429172</c:v>
                </c:pt>
                <c:pt idx="556">
                  <c:v>3017582.1216660636</c:v>
                </c:pt>
                <c:pt idx="557">
                  <c:v>2692870.7390447035</c:v>
                </c:pt>
                <c:pt idx="558">
                  <c:v>2163892.1821517055</c:v>
                </c:pt>
                <c:pt idx="559">
                  <c:v>2626289.755851978</c:v>
                </c:pt>
                <c:pt idx="560">
                  <c:v>2491776.9377028542</c:v>
                </c:pt>
                <c:pt idx="561">
                  <c:v>2675532.175924757</c:v>
                </c:pt>
                <c:pt idx="562">
                  <c:v>2295058.1530264928</c:v>
                </c:pt>
                <c:pt idx="563">
                  <c:v>2703202.6803719113</c:v>
                </c:pt>
                <c:pt idx="564">
                  <c:v>2853567.136309362</c:v>
                </c:pt>
                <c:pt idx="565">
                  <c:v>2929502.0897554951</c:v>
                </c:pt>
                <c:pt idx="566">
                  <c:v>2642749.5845632092</c:v>
                </c:pt>
                <c:pt idx="567">
                  <c:v>2544487.0589855392</c:v>
                </c:pt>
                <c:pt idx="568">
                  <c:v>2516756.3083549445</c:v>
                </c:pt>
                <c:pt idx="569">
                  <c:v>2161777.5389446993</c:v>
                </c:pt>
                <c:pt idx="570">
                  <c:v>3297482.6104934514</c:v>
                </c:pt>
                <c:pt idx="571">
                  <c:v>3113400.2043489343</c:v>
                </c:pt>
                <c:pt idx="572">
                  <c:v>2830102.6616185247</c:v>
                </c:pt>
                <c:pt idx="573">
                  <c:v>2699937.0106019522</c:v>
                </c:pt>
                <c:pt idx="574">
                  <c:v>2853421.0422805543</c:v>
                </c:pt>
                <c:pt idx="575">
                  <c:v>3199011.3785924776</c:v>
                </c:pt>
                <c:pt idx="576">
                  <c:v>2343253.9363875235</c:v>
                </c:pt>
                <c:pt idx="577">
                  <c:v>2779880.6012713751</c:v>
                </c:pt>
                <c:pt idx="578">
                  <c:v>2717619.993957507</c:v>
                </c:pt>
                <c:pt idx="579">
                  <c:v>2801935.3710863255</c:v>
                </c:pt>
                <c:pt idx="580">
                  <c:v>2339344.8524132031</c:v>
                </c:pt>
                <c:pt idx="581">
                  <c:v>2439210.2120452849</c:v>
                </c:pt>
                <c:pt idx="582">
                  <c:v>2854800.8866147329</c:v>
                </c:pt>
                <c:pt idx="583">
                  <c:v>2880774.9602498058</c:v>
                </c:pt>
                <c:pt idx="584">
                  <c:v>2441523.3637128621</c:v>
                </c:pt>
                <c:pt idx="585">
                  <c:v>2423562.0948354881</c:v>
                </c:pt>
                <c:pt idx="586">
                  <c:v>2307874.0604473185</c:v>
                </c:pt>
                <c:pt idx="587">
                  <c:v>2815765.2059246427</c:v>
                </c:pt>
                <c:pt idx="588">
                  <c:v>2497461.9899643743</c:v>
                </c:pt>
                <c:pt idx="589">
                  <c:v>2632685.6813900326</c:v>
                </c:pt>
                <c:pt idx="590">
                  <c:v>2519041.229265797</c:v>
                </c:pt>
                <c:pt idx="591">
                  <c:v>3302779.9973349995</c:v>
                </c:pt>
                <c:pt idx="592">
                  <c:v>2729097.3979284996</c:v>
                </c:pt>
                <c:pt idx="593">
                  <c:v>2313551.8662154623</c:v>
                </c:pt>
                <c:pt idx="594">
                  <c:v>3038589.3394027394</c:v>
                </c:pt>
                <c:pt idx="595">
                  <c:v>2543467.8618342308</c:v>
                </c:pt>
                <c:pt idx="596">
                  <c:v>2622487.9277946949</c:v>
                </c:pt>
                <c:pt idx="597">
                  <c:v>2537123.9983698591</c:v>
                </c:pt>
                <c:pt idx="598">
                  <c:v>2826485.3264406808</c:v>
                </c:pt>
                <c:pt idx="599">
                  <c:v>2550914.5786476759</c:v>
                </c:pt>
                <c:pt idx="600">
                  <c:v>3252278.8076991001</c:v>
                </c:pt>
                <c:pt idx="601">
                  <c:v>2525046.8561676866</c:v>
                </c:pt>
                <c:pt idx="602">
                  <c:v>2645104.4234482395</c:v>
                </c:pt>
                <c:pt idx="603">
                  <c:v>3276430.6061812826</c:v>
                </c:pt>
                <c:pt idx="604">
                  <c:v>2424613.6342539624</c:v>
                </c:pt>
                <c:pt idx="605">
                  <c:v>2957558.4758843263</c:v>
                </c:pt>
                <c:pt idx="606">
                  <c:v>2792685.9917599</c:v>
                </c:pt>
                <c:pt idx="607">
                  <c:v>2682276.4914663262</c:v>
                </c:pt>
                <c:pt idx="608">
                  <c:v>2440992.3641261058</c:v>
                </c:pt>
                <c:pt idx="609">
                  <c:v>2983047.5438709939</c:v>
                </c:pt>
                <c:pt idx="610">
                  <c:v>2618358.5982647352</c:v>
                </c:pt>
                <c:pt idx="611">
                  <c:v>2196987.5047279731</c:v>
                </c:pt>
                <c:pt idx="612">
                  <c:v>3420941.9887240939</c:v>
                </c:pt>
                <c:pt idx="613">
                  <c:v>2670675.5034891446</c:v>
                </c:pt>
                <c:pt idx="614">
                  <c:v>2557923.8063517767</c:v>
                </c:pt>
                <c:pt idx="615">
                  <c:v>2427906.7247635988</c:v>
                </c:pt>
                <c:pt idx="616">
                  <c:v>2347792.8050766448</c:v>
                </c:pt>
                <c:pt idx="617">
                  <c:v>2310329.800186954</c:v>
                </c:pt>
                <c:pt idx="618">
                  <c:v>2251621.5011015045</c:v>
                </c:pt>
                <c:pt idx="619">
                  <c:v>2621525.6018383335</c:v>
                </c:pt>
                <c:pt idx="620">
                  <c:v>2622888.2318596919</c:v>
                </c:pt>
                <c:pt idx="621">
                  <c:v>2617604.7108475198</c:v>
                </c:pt>
                <c:pt idx="622">
                  <c:v>2467471.5403948608</c:v>
                </c:pt>
                <c:pt idx="623">
                  <c:v>2943268.9245751682</c:v>
                </c:pt>
                <c:pt idx="624">
                  <c:v>2656485.8894759417</c:v>
                </c:pt>
                <c:pt idx="625">
                  <c:v>3115384.4088313389</c:v>
                </c:pt>
                <c:pt idx="626">
                  <c:v>3060348.4836598439</c:v>
                </c:pt>
                <c:pt idx="627">
                  <c:v>2954488.094051274</c:v>
                </c:pt>
                <c:pt idx="628">
                  <c:v>2627261.100208478</c:v>
                </c:pt>
                <c:pt idx="629">
                  <c:v>2456979.473450026</c:v>
                </c:pt>
                <c:pt idx="630">
                  <c:v>2648992.9909505472</c:v>
                </c:pt>
                <c:pt idx="631">
                  <c:v>2472650.0221120366</c:v>
                </c:pt>
                <c:pt idx="632">
                  <c:v>2438049.4034590344</c:v>
                </c:pt>
                <c:pt idx="633">
                  <c:v>2773483.805855325</c:v>
                </c:pt>
                <c:pt idx="634">
                  <c:v>2865734.0008257045</c:v>
                </c:pt>
                <c:pt idx="635">
                  <c:v>2593355.9573069587</c:v>
                </c:pt>
                <c:pt idx="636">
                  <c:v>2545607.0277333795</c:v>
                </c:pt>
                <c:pt idx="637">
                  <c:v>2786738.3133978574</c:v>
                </c:pt>
                <c:pt idx="638">
                  <c:v>2383547.9158361829</c:v>
                </c:pt>
                <c:pt idx="639">
                  <c:v>2697948.8069594712</c:v>
                </c:pt>
                <c:pt idx="640">
                  <c:v>2787332.2150217756</c:v>
                </c:pt>
                <c:pt idx="641">
                  <c:v>2545038.4464437505</c:v>
                </c:pt>
                <c:pt idx="642">
                  <c:v>2445774.214553297</c:v>
                </c:pt>
                <c:pt idx="643">
                  <c:v>2578628.7524086237</c:v>
                </c:pt>
                <c:pt idx="644">
                  <c:v>2795556.4144123853</c:v>
                </c:pt>
                <c:pt idx="645">
                  <c:v>2749204.5115726339</c:v>
                </c:pt>
                <c:pt idx="646">
                  <c:v>2998414.2045153594</c:v>
                </c:pt>
                <c:pt idx="647">
                  <c:v>2649142.4503598623</c:v>
                </c:pt>
                <c:pt idx="648">
                  <c:v>2438638.8539303774</c:v>
                </c:pt>
                <c:pt idx="649">
                  <c:v>2780658.367229424</c:v>
                </c:pt>
                <c:pt idx="650">
                  <c:v>2364668.895396756</c:v>
                </c:pt>
                <c:pt idx="651">
                  <c:v>2930041.4261087254</c:v>
                </c:pt>
                <c:pt idx="652">
                  <c:v>2630005.6506515332</c:v>
                </c:pt>
                <c:pt idx="653">
                  <c:v>3053791.1794977649</c:v>
                </c:pt>
                <c:pt idx="654">
                  <c:v>2423263.5064485352</c:v>
                </c:pt>
                <c:pt idx="655">
                  <c:v>2755996.0388685875</c:v>
                </c:pt>
                <c:pt idx="656">
                  <c:v>2644479.3615776505</c:v>
                </c:pt>
                <c:pt idx="657">
                  <c:v>2826938.6872710665</c:v>
                </c:pt>
                <c:pt idx="658">
                  <c:v>2824456.2179112984</c:v>
                </c:pt>
                <c:pt idx="659">
                  <c:v>2568890.7987586288</c:v>
                </c:pt>
                <c:pt idx="660">
                  <c:v>3106836.5478107077</c:v>
                </c:pt>
                <c:pt idx="661">
                  <c:v>2763074.7416973109</c:v>
                </c:pt>
                <c:pt idx="662">
                  <c:v>2532409.401511624</c:v>
                </c:pt>
                <c:pt idx="663">
                  <c:v>2848899.5704791821</c:v>
                </c:pt>
                <c:pt idx="664">
                  <c:v>2641828.2784122038</c:v>
                </c:pt>
                <c:pt idx="665">
                  <c:v>2529128.5044257073</c:v>
                </c:pt>
                <c:pt idx="666">
                  <c:v>2588709.1451829327</c:v>
                </c:pt>
                <c:pt idx="667">
                  <c:v>2264616.4704830907</c:v>
                </c:pt>
                <c:pt idx="668">
                  <c:v>2447220.7621667683</c:v>
                </c:pt>
                <c:pt idx="669">
                  <c:v>2974526.9246254843</c:v>
                </c:pt>
                <c:pt idx="670">
                  <c:v>2819688.7028458519</c:v>
                </c:pt>
                <c:pt idx="671">
                  <c:v>2866000.0559575786</c:v>
                </c:pt>
                <c:pt idx="672">
                  <c:v>2466945.1182818459</c:v>
                </c:pt>
                <c:pt idx="673">
                  <c:v>2912079.5902168909</c:v>
                </c:pt>
                <c:pt idx="674">
                  <c:v>2731596.6455107988</c:v>
                </c:pt>
                <c:pt idx="675">
                  <c:v>2940037.993045711</c:v>
                </c:pt>
                <c:pt idx="676">
                  <c:v>2527548.0921393605</c:v>
                </c:pt>
                <c:pt idx="677">
                  <c:v>2301403.6590742758</c:v>
                </c:pt>
                <c:pt idx="678">
                  <c:v>2829729.789699052</c:v>
                </c:pt>
                <c:pt idx="679">
                  <c:v>3270052.0484878472</c:v>
                </c:pt>
                <c:pt idx="680">
                  <c:v>2445045.8413506858</c:v>
                </c:pt>
                <c:pt idx="681">
                  <c:v>2486494.3288381179</c:v>
                </c:pt>
                <c:pt idx="682">
                  <c:v>2400828.323008758</c:v>
                </c:pt>
                <c:pt idx="683">
                  <c:v>2380877.8923472776</c:v>
                </c:pt>
                <c:pt idx="684">
                  <c:v>3245242.4871579707</c:v>
                </c:pt>
                <c:pt idx="685">
                  <c:v>2800766.8894520993</c:v>
                </c:pt>
                <c:pt idx="686">
                  <c:v>3020674.3415468642</c:v>
                </c:pt>
                <c:pt idx="687">
                  <c:v>2811367.4201582405</c:v>
                </c:pt>
                <c:pt idx="688">
                  <c:v>2902091.150007613</c:v>
                </c:pt>
                <c:pt idx="689">
                  <c:v>3359314.2321137339</c:v>
                </c:pt>
                <c:pt idx="690">
                  <c:v>2820029.0913231187</c:v>
                </c:pt>
                <c:pt idx="691">
                  <c:v>2994702.6016435362</c:v>
                </c:pt>
                <c:pt idx="692">
                  <c:v>2604368.8373749764</c:v>
                </c:pt>
                <c:pt idx="693">
                  <c:v>2450658.4673080947</c:v>
                </c:pt>
                <c:pt idx="694">
                  <c:v>2741367.6353210947</c:v>
                </c:pt>
                <c:pt idx="695">
                  <c:v>2351725.1183717307</c:v>
                </c:pt>
                <c:pt idx="696">
                  <c:v>2926209.2718914505</c:v>
                </c:pt>
                <c:pt idx="697">
                  <c:v>2184003.4395759418</c:v>
                </c:pt>
                <c:pt idx="698">
                  <c:v>2793545.4935999876</c:v>
                </c:pt>
                <c:pt idx="699">
                  <c:v>2596394.4920707983</c:v>
                </c:pt>
                <c:pt idx="700">
                  <c:v>3179592.9892955022</c:v>
                </c:pt>
                <c:pt idx="701">
                  <c:v>2749629.027747096</c:v>
                </c:pt>
                <c:pt idx="702">
                  <c:v>2314325.4945790097</c:v>
                </c:pt>
                <c:pt idx="703">
                  <c:v>2324142.7303439984</c:v>
                </c:pt>
                <c:pt idx="704">
                  <c:v>2507006.1676038136</c:v>
                </c:pt>
                <c:pt idx="705">
                  <c:v>2936684.0935247131</c:v>
                </c:pt>
                <c:pt idx="706">
                  <c:v>2420587.2675285591</c:v>
                </c:pt>
                <c:pt idx="707">
                  <c:v>2410083.402922139</c:v>
                </c:pt>
                <c:pt idx="708">
                  <c:v>2638070.4487606022</c:v>
                </c:pt>
                <c:pt idx="709">
                  <c:v>2607966.4532388556</c:v>
                </c:pt>
                <c:pt idx="710">
                  <c:v>2499755.5124944737</c:v>
                </c:pt>
                <c:pt idx="711">
                  <c:v>2675518.2248752336</c:v>
                </c:pt>
                <c:pt idx="712">
                  <c:v>2572406.0900734565</c:v>
                </c:pt>
                <c:pt idx="713">
                  <c:v>2912548.3722416139</c:v>
                </c:pt>
                <c:pt idx="714">
                  <c:v>2949887.1804112997</c:v>
                </c:pt>
                <c:pt idx="715">
                  <c:v>2704022.1499609035</c:v>
                </c:pt>
                <c:pt idx="716">
                  <c:v>3703501.5725961495</c:v>
                </c:pt>
                <c:pt idx="717">
                  <c:v>2628649.0487350072</c:v>
                </c:pt>
                <c:pt idx="718">
                  <c:v>2723540.9693364869</c:v>
                </c:pt>
                <c:pt idx="719">
                  <c:v>2545754.3227224546</c:v>
                </c:pt>
                <c:pt idx="720">
                  <c:v>2763505.7251821738</c:v>
                </c:pt>
                <c:pt idx="721">
                  <c:v>2549715.6560130343</c:v>
                </c:pt>
                <c:pt idx="722">
                  <c:v>2463909.973838937</c:v>
                </c:pt>
                <c:pt idx="723">
                  <c:v>2741901.2275312836</c:v>
                </c:pt>
                <c:pt idx="724">
                  <c:v>2493108.7831446673</c:v>
                </c:pt>
                <c:pt idx="725">
                  <c:v>2746776.7802389907</c:v>
                </c:pt>
                <c:pt idx="726">
                  <c:v>2917563.9421594739</c:v>
                </c:pt>
                <c:pt idx="727">
                  <c:v>2921345.0881485329</c:v>
                </c:pt>
                <c:pt idx="728">
                  <c:v>2412316.24415047</c:v>
                </c:pt>
                <c:pt idx="729">
                  <c:v>2785707.5445570773</c:v>
                </c:pt>
                <c:pt idx="730">
                  <c:v>2987959.2908451487</c:v>
                </c:pt>
                <c:pt idx="731">
                  <c:v>2347723.7750900602</c:v>
                </c:pt>
                <c:pt idx="732">
                  <c:v>2588081.2878892198</c:v>
                </c:pt>
                <c:pt idx="733">
                  <c:v>2347356.056843752</c:v>
                </c:pt>
                <c:pt idx="734">
                  <c:v>3176713.9232582003</c:v>
                </c:pt>
                <c:pt idx="735">
                  <c:v>2415433.0633211927</c:v>
                </c:pt>
                <c:pt idx="736">
                  <c:v>2467863.3137656911</c:v>
                </c:pt>
                <c:pt idx="737">
                  <c:v>2617524.2963408181</c:v>
                </c:pt>
                <c:pt idx="738">
                  <c:v>2133292.2776213386</c:v>
                </c:pt>
                <c:pt idx="739">
                  <c:v>2227168.7163398024</c:v>
                </c:pt>
                <c:pt idx="740">
                  <c:v>3354824.1236298587</c:v>
                </c:pt>
                <c:pt idx="741">
                  <c:v>2443794.6516491263</c:v>
                </c:pt>
                <c:pt idx="742">
                  <c:v>2644464.6716804435</c:v>
                </c:pt>
                <c:pt idx="743">
                  <c:v>3213400.5103131519</c:v>
                </c:pt>
                <c:pt idx="744">
                  <c:v>2618377.8782090824</c:v>
                </c:pt>
                <c:pt idx="745">
                  <c:v>3260549.2851856798</c:v>
                </c:pt>
                <c:pt idx="746">
                  <c:v>2331680.1715984177</c:v>
                </c:pt>
                <c:pt idx="747">
                  <c:v>2830224.2322792672</c:v>
                </c:pt>
                <c:pt idx="748">
                  <c:v>2652675.8486461029</c:v>
                </c:pt>
                <c:pt idx="749">
                  <c:v>2778706.2315236782</c:v>
                </c:pt>
                <c:pt idx="750">
                  <c:v>2686857.814824441</c:v>
                </c:pt>
                <c:pt idx="751">
                  <c:v>2779629.1381433224</c:v>
                </c:pt>
                <c:pt idx="752">
                  <c:v>2990442.2433041562</c:v>
                </c:pt>
                <c:pt idx="753">
                  <c:v>2903550.3309830548</c:v>
                </c:pt>
                <c:pt idx="754">
                  <c:v>2507879.9406604427</c:v>
                </c:pt>
                <c:pt idx="755">
                  <c:v>2909384.4898588951</c:v>
                </c:pt>
                <c:pt idx="756">
                  <c:v>2552518.3963053469</c:v>
                </c:pt>
                <c:pt idx="757">
                  <c:v>2991625.2383906622</c:v>
                </c:pt>
                <c:pt idx="758">
                  <c:v>2495506.5406427383</c:v>
                </c:pt>
                <c:pt idx="759">
                  <c:v>2424062.7435384048</c:v>
                </c:pt>
                <c:pt idx="760">
                  <c:v>3077415.4764371496</c:v>
                </c:pt>
                <c:pt idx="761">
                  <c:v>2651577.2347371541</c:v>
                </c:pt>
                <c:pt idx="762">
                  <c:v>2623825.3307510829</c:v>
                </c:pt>
                <c:pt idx="763">
                  <c:v>2532210.1367082158</c:v>
                </c:pt>
                <c:pt idx="764">
                  <c:v>2468168.9810321862</c:v>
                </c:pt>
                <c:pt idx="765">
                  <c:v>2471698.7174856104</c:v>
                </c:pt>
                <c:pt idx="766">
                  <c:v>2884542.2994247824</c:v>
                </c:pt>
                <c:pt idx="767">
                  <c:v>2268692.7433037893</c:v>
                </c:pt>
                <c:pt idx="768">
                  <c:v>2603334.0544053512</c:v>
                </c:pt>
                <c:pt idx="769">
                  <c:v>2564429.4979114244</c:v>
                </c:pt>
                <c:pt idx="770">
                  <c:v>2900869.8105277088</c:v>
                </c:pt>
                <c:pt idx="771">
                  <c:v>2465457.6891696774</c:v>
                </c:pt>
                <c:pt idx="772">
                  <c:v>2864241.6397346254</c:v>
                </c:pt>
                <c:pt idx="773">
                  <c:v>2572639.7142456421</c:v>
                </c:pt>
                <c:pt idx="774">
                  <c:v>3009391.9919352452</c:v>
                </c:pt>
                <c:pt idx="775">
                  <c:v>2845960.2366390456</c:v>
                </c:pt>
                <c:pt idx="776">
                  <c:v>2957981.7749361601</c:v>
                </c:pt>
                <c:pt idx="777">
                  <c:v>2544959.0326109407</c:v>
                </c:pt>
                <c:pt idx="778">
                  <c:v>2643534.5403184691</c:v>
                </c:pt>
                <c:pt idx="779">
                  <c:v>2976876.8787695086</c:v>
                </c:pt>
                <c:pt idx="780">
                  <c:v>2520001.2288033306</c:v>
                </c:pt>
                <c:pt idx="781">
                  <c:v>3109300.8779758262</c:v>
                </c:pt>
                <c:pt idx="782">
                  <c:v>2262152.7031456567</c:v>
                </c:pt>
                <c:pt idx="783">
                  <c:v>2742825.8559950599</c:v>
                </c:pt>
                <c:pt idx="784">
                  <c:v>3479731.1652238658</c:v>
                </c:pt>
                <c:pt idx="785">
                  <c:v>2651852.4736327487</c:v>
                </c:pt>
                <c:pt idx="786">
                  <c:v>2663685.7152210218</c:v>
                </c:pt>
                <c:pt idx="787">
                  <c:v>2524268.1260450762</c:v>
                </c:pt>
                <c:pt idx="788">
                  <c:v>2587781.9465212845</c:v>
                </c:pt>
                <c:pt idx="789">
                  <c:v>2735036.9127003141</c:v>
                </c:pt>
                <c:pt idx="790">
                  <c:v>2626453.5220906334</c:v>
                </c:pt>
                <c:pt idx="791">
                  <c:v>2540223.1754255337</c:v>
                </c:pt>
                <c:pt idx="792">
                  <c:v>2807780.1121179429</c:v>
                </c:pt>
                <c:pt idx="793">
                  <c:v>3054334.4443732868</c:v>
                </c:pt>
                <c:pt idx="794">
                  <c:v>2330033.7160097603</c:v>
                </c:pt>
                <c:pt idx="795">
                  <c:v>2475523.6227035001</c:v>
                </c:pt>
                <c:pt idx="796">
                  <c:v>2542469.9136750451</c:v>
                </c:pt>
                <c:pt idx="797">
                  <c:v>2724873.9143091561</c:v>
                </c:pt>
                <c:pt idx="798">
                  <c:v>2540650.2798959683</c:v>
                </c:pt>
                <c:pt idx="799">
                  <c:v>2701041.4316376215</c:v>
                </c:pt>
                <c:pt idx="800">
                  <c:v>2688579.2753727539</c:v>
                </c:pt>
                <c:pt idx="801">
                  <c:v>2405755.0360979214</c:v>
                </c:pt>
                <c:pt idx="802">
                  <c:v>2237674.4898864534</c:v>
                </c:pt>
                <c:pt idx="803">
                  <c:v>2275374.8946876056</c:v>
                </c:pt>
                <c:pt idx="804">
                  <c:v>2757964.9737248193</c:v>
                </c:pt>
                <c:pt idx="805">
                  <c:v>2687488.6653125267</c:v>
                </c:pt>
                <c:pt idx="806">
                  <c:v>2510221.4573880741</c:v>
                </c:pt>
                <c:pt idx="807">
                  <c:v>2919648.4592369078</c:v>
                </c:pt>
                <c:pt idx="808">
                  <c:v>2588438.6218625647</c:v>
                </c:pt>
                <c:pt idx="809">
                  <c:v>2581614.70292628</c:v>
                </c:pt>
                <c:pt idx="810">
                  <c:v>2674928.6230301214</c:v>
                </c:pt>
                <c:pt idx="811">
                  <c:v>2045937.4466227579</c:v>
                </c:pt>
                <c:pt idx="812">
                  <c:v>2749702.5346948523</c:v>
                </c:pt>
                <c:pt idx="813">
                  <c:v>2569560.2314403323</c:v>
                </c:pt>
                <c:pt idx="814">
                  <c:v>2333359.4386338932</c:v>
                </c:pt>
                <c:pt idx="815">
                  <c:v>2687311.5518368636</c:v>
                </c:pt>
                <c:pt idx="816">
                  <c:v>2796169.7505580699</c:v>
                </c:pt>
                <c:pt idx="817">
                  <c:v>2167456.0609522029</c:v>
                </c:pt>
                <c:pt idx="818">
                  <c:v>2503637.2344322931</c:v>
                </c:pt>
                <c:pt idx="819">
                  <c:v>2968904.5448205872</c:v>
                </c:pt>
                <c:pt idx="820">
                  <c:v>2429754.5937542622</c:v>
                </c:pt>
                <c:pt idx="821">
                  <c:v>2670130.7018697495</c:v>
                </c:pt>
                <c:pt idx="822">
                  <c:v>2842454.0838955697</c:v>
                </c:pt>
                <c:pt idx="823">
                  <c:v>2455700.3045024867</c:v>
                </c:pt>
                <c:pt idx="824">
                  <c:v>2762962.2092845119</c:v>
                </c:pt>
                <c:pt idx="825">
                  <c:v>2629121.8814356532</c:v>
                </c:pt>
                <c:pt idx="826">
                  <c:v>2523466.2910066079</c:v>
                </c:pt>
                <c:pt idx="827">
                  <c:v>2363905.8373596482</c:v>
                </c:pt>
                <c:pt idx="828">
                  <c:v>2698794.8380557327</c:v>
                </c:pt>
                <c:pt idx="829">
                  <c:v>2394000.2482747314</c:v>
                </c:pt>
                <c:pt idx="830">
                  <c:v>2562219.9448394375</c:v>
                </c:pt>
                <c:pt idx="831">
                  <c:v>2287720.4762236169</c:v>
                </c:pt>
                <c:pt idx="832">
                  <c:v>2618011.576896104</c:v>
                </c:pt>
                <c:pt idx="833">
                  <c:v>2785169.0913380589</c:v>
                </c:pt>
                <c:pt idx="834">
                  <c:v>2666364.9691274054</c:v>
                </c:pt>
                <c:pt idx="835">
                  <c:v>2977365.7531207125</c:v>
                </c:pt>
                <c:pt idx="836">
                  <c:v>2356780.8797756485</c:v>
                </c:pt>
                <c:pt idx="837">
                  <c:v>2821659.72158447</c:v>
                </c:pt>
                <c:pt idx="838">
                  <c:v>2363125.8421533471</c:v>
                </c:pt>
                <c:pt idx="839">
                  <c:v>2555897.260324595</c:v>
                </c:pt>
                <c:pt idx="840">
                  <c:v>3008431.1709811534</c:v>
                </c:pt>
                <c:pt idx="841">
                  <c:v>2826197.4613271803</c:v>
                </c:pt>
                <c:pt idx="842">
                  <c:v>2804776.137037239</c:v>
                </c:pt>
                <c:pt idx="843">
                  <c:v>3068202.1263318076</c:v>
                </c:pt>
                <c:pt idx="844">
                  <c:v>2670118.3016253603</c:v>
                </c:pt>
                <c:pt idx="845">
                  <c:v>2598605.421517347</c:v>
                </c:pt>
                <c:pt idx="846">
                  <c:v>2677471.5552420719</c:v>
                </c:pt>
                <c:pt idx="847">
                  <c:v>2435045.5038375277</c:v>
                </c:pt>
                <c:pt idx="848">
                  <c:v>2712142.1019221176</c:v>
                </c:pt>
                <c:pt idx="849">
                  <c:v>2483643.1290200446</c:v>
                </c:pt>
                <c:pt idx="850">
                  <c:v>2195288.189939545</c:v>
                </c:pt>
                <c:pt idx="851">
                  <c:v>3406197.4384214394</c:v>
                </c:pt>
                <c:pt idx="852">
                  <c:v>2320222.3690508306</c:v>
                </c:pt>
                <c:pt idx="853">
                  <c:v>2306228.5832128013</c:v>
                </c:pt>
                <c:pt idx="854">
                  <c:v>2742217.7014169814</c:v>
                </c:pt>
                <c:pt idx="855">
                  <c:v>2545241.537724162</c:v>
                </c:pt>
                <c:pt idx="856">
                  <c:v>2613170.2201979989</c:v>
                </c:pt>
                <c:pt idx="857">
                  <c:v>2666143.8061898919</c:v>
                </c:pt>
                <c:pt idx="858">
                  <c:v>2641269.2900955402</c:v>
                </c:pt>
                <c:pt idx="859">
                  <c:v>2284826.226848782</c:v>
                </c:pt>
                <c:pt idx="860">
                  <c:v>2992430.2357063517</c:v>
                </c:pt>
                <c:pt idx="861">
                  <c:v>2346747.6521360618</c:v>
                </c:pt>
                <c:pt idx="862">
                  <c:v>2475384.8971774825</c:v>
                </c:pt>
                <c:pt idx="863">
                  <c:v>2010156.9556788141</c:v>
                </c:pt>
                <c:pt idx="864">
                  <c:v>2472477.2663494311</c:v>
                </c:pt>
                <c:pt idx="865">
                  <c:v>2361559.7474679258</c:v>
                </c:pt>
                <c:pt idx="866">
                  <c:v>2951475.2880807584</c:v>
                </c:pt>
                <c:pt idx="867">
                  <c:v>2542323.8003840051</c:v>
                </c:pt>
                <c:pt idx="868">
                  <c:v>2537212.9003962493</c:v>
                </c:pt>
                <c:pt idx="869">
                  <c:v>2378195.0566254491</c:v>
                </c:pt>
                <c:pt idx="870">
                  <c:v>2977309.0026394236</c:v>
                </c:pt>
                <c:pt idx="871">
                  <c:v>3276351.9586202675</c:v>
                </c:pt>
                <c:pt idx="872">
                  <c:v>2062809.6210719873</c:v>
                </c:pt>
                <c:pt idx="873">
                  <c:v>2704433.5423617247</c:v>
                </c:pt>
                <c:pt idx="874">
                  <c:v>2590271.2685352708</c:v>
                </c:pt>
                <c:pt idx="875">
                  <c:v>2611575.6329824636</c:v>
                </c:pt>
                <c:pt idx="876">
                  <c:v>2866156.5711360262</c:v>
                </c:pt>
                <c:pt idx="877">
                  <c:v>2503465.7960937792</c:v>
                </c:pt>
                <c:pt idx="878">
                  <c:v>2875046.5102069504</c:v>
                </c:pt>
                <c:pt idx="879">
                  <c:v>1978221.2358937373</c:v>
                </c:pt>
                <c:pt idx="880">
                  <c:v>1992857.2172651784</c:v>
                </c:pt>
                <c:pt idx="881">
                  <c:v>2608469.9129833137</c:v>
                </c:pt>
                <c:pt idx="882">
                  <c:v>2590703.519912065</c:v>
                </c:pt>
                <c:pt idx="883">
                  <c:v>3120088.1378913396</c:v>
                </c:pt>
                <c:pt idx="884">
                  <c:v>3002849.2257016078</c:v>
                </c:pt>
                <c:pt idx="885">
                  <c:v>2476048.6873216704</c:v>
                </c:pt>
                <c:pt idx="886">
                  <c:v>2696399.9148712051</c:v>
                </c:pt>
                <c:pt idx="887">
                  <c:v>2709868.6225328664</c:v>
                </c:pt>
                <c:pt idx="888">
                  <c:v>2334996.2378188777</c:v>
                </c:pt>
                <c:pt idx="889">
                  <c:v>2729548.3015844324</c:v>
                </c:pt>
                <c:pt idx="890">
                  <c:v>2789808.3908539391</c:v>
                </c:pt>
                <c:pt idx="891">
                  <c:v>2959951.056939132</c:v>
                </c:pt>
                <c:pt idx="892">
                  <c:v>3001086.9165715305</c:v>
                </c:pt>
                <c:pt idx="893">
                  <c:v>2710705.8424955336</c:v>
                </c:pt>
                <c:pt idx="894">
                  <c:v>3101973.7213779893</c:v>
                </c:pt>
                <c:pt idx="895">
                  <c:v>2559048.1850683354</c:v>
                </c:pt>
                <c:pt idx="896">
                  <c:v>2458866.8536986406</c:v>
                </c:pt>
                <c:pt idx="897">
                  <c:v>2762486.8391124522</c:v>
                </c:pt>
                <c:pt idx="898">
                  <c:v>2971039.3661361597</c:v>
                </c:pt>
                <c:pt idx="899">
                  <c:v>2862398.4315852174</c:v>
                </c:pt>
                <c:pt idx="900">
                  <c:v>3116754.2986440817</c:v>
                </c:pt>
                <c:pt idx="901">
                  <c:v>3240475.1955387481</c:v>
                </c:pt>
                <c:pt idx="902">
                  <c:v>2614609.3658579667</c:v>
                </c:pt>
                <c:pt idx="903">
                  <c:v>2097219.4183885949</c:v>
                </c:pt>
                <c:pt idx="904">
                  <c:v>2894357.4849867788</c:v>
                </c:pt>
                <c:pt idx="905">
                  <c:v>2670198.234435013</c:v>
                </c:pt>
                <c:pt idx="906">
                  <c:v>2797658.5159571837</c:v>
                </c:pt>
                <c:pt idx="907">
                  <c:v>2488209.4799429146</c:v>
                </c:pt>
                <c:pt idx="908">
                  <c:v>3207073.4945139443</c:v>
                </c:pt>
                <c:pt idx="909">
                  <c:v>2699242.3650568943</c:v>
                </c:pt>
                <c:pt idx="910">
                  <c:v>2422397.3282491802</c:v>
                </c:pt>
                <c:pt idx="911">
                  <c:v>2663518.8339058952</c:v>
                </c:pt>
                <c:pt idx="912">
                  <c:v>2585462.5389811932</c:v>
                </c:pt>
                <c:pt idx="913">
                  <c:v>2363764.9474808741</c:v>
                </c:pt>
                <c:pt idx="914">
                  <c:v>2785550.0735473712</c:v>
                </c:pt>
                <c:pt idx="915">
                  <c:v>2540842.6834888048</c:v>
                </c:pt>
                <c:pt idx="916">
                  <c:v>2937011.1288750805</c:v>
                </c:pt>
                <c:pt idx="917">
                  <c:v>2448774.0701050302</c:v>
                </c:pt>
                <c:pt idx="918">
                  <c:v>3247033.9832900269</c:v>
                </c:pt>
                <c:pt idx="919">
                  <c:v>3056383.0408424153</c:v>
                </c:pt>
                <c:pt idx="920">
                  <c:v>2721420.8950676396</c:v>
                </c:pt>
                <c:pt idx="921">
                  <c:v>3016492.9718499635</c:v>
                </c:pt>
                <c:pt idx="922">
                  <c:v>2601901.5368300551</c:v>
                </c:pt>
                <c:pt idx="923">
                  <c:v>3114337.1871161861</c:v>
                </c:pt>
                <c:pt idx="924">
                  <c:v>2506945.6922965054</c:v>
                </c:pt>
                <c:pt idx="925">
                  <c:v>2600843.3000574089</c:v>
                </c:pt>
                <c:pt idx="926">
                  <c:v>2557346.3934494881</c:v>
                </c:pt>
                <c:pt idx="927">
                  <c:v>3162137.6929933373</c:v>
                </c:pt>
                <c:pt idx="928">
                  <c:v>3107523.0398517079</c:v>
                </c:pt>
                <c:pt idx="929">
                  <c:v>2771336.1660089851</c:v>
                </c:pt>
                <c:pt idx="930">
                  <c:v>2366228.8862367989</c:v>
                </c:pt>
                <c:pt idx="931">
                  <c:v>2395131.2184996679</c:v>
                </c:pt>
                <c:pt idx="932">
                  <c:v>3046035.4627550971</c:v>
                </c:pt>
                <c:pt idx="933">
                  <c:v>2962768.4526345604</c:v>
                </c:pt>
                <c:pt idx="934">
                  <c:v>2728623.4161888077</c:v>
                </c:pt>
                <c:pt idx="935">
                  <c:v>2634847.8594461624</c:v>
                </c:pt>
                <c:pt idx="936">
                  <c:v>2994933.4894440966</c:v>
                </c:pt>
                <c:pt idx="937">
                  <c:v>2666156.5141222551</c:v>
                </c:pt>
                <c:pt idx="938">
                  <c:v>2533829.8263131869</c:v>
                </c:pt>
                <c:pt idx="939">
                  <c:v>2928356.7841948834</c:v>
                </c:pt>
                <c:pt idx="940">
                  <c:v>2444834.3467768817</c:v>
                </c:pt>
                <c:pt idx="941">
                  <c:v>2929520.9132833998</c:v>
                </c:pt>
                <c:pt idx="942">
                  <c:v>2469391.5262547466</c:v>
                </c:pt>
                <c:pt idx="943">
                  <c:v>2721691.9928351031</c:v>
                </c:pt>
                <c:pt idx="944">
                  <c:v>3073342.7002437017</c:v>
                </c:pt>
                <c:pt idx="945">
                  <c:v>2812702.5573017728</c:v>
                </c:pt>
                <c:pt idx="946">
                  <c:v>2742825.8913028147</c:v>
                </c:pt>
                <c:pt idx="947">
                  <c:v>2813577.0739404052</c:v>
                </c:pt>
                <c:pt idx="948">
                  <c:v>2614861.3803119115</c:v>
                </c:pt>
                <c:pt idx="949">
                  <c:v>2639135.2830313942</c:v>
                </c:pt>
                <c:pt idx="950">
                  <c:v>2421103.544404299</c:v>
                </c:pt>
                <c:pt idx="951">
                  <c:v>2362939.2242537909</c:v>
                </c:pt>
                <c:pt idx="952">
                  <c:v>2717163.0933600673</c:v>
                </c:pt>
                <c:pt idx="953">
                  <c:v>2573018.290304583</c:v>
                </c:pt>
                <c:pt idx="954">
                  <c:v>3048425.5138011146</c:v>
                </c:pt>
                <c:pt idx="955">
                  <c:v>2577909.5703911679</c:v>
                </c:pt>
                <c:pt idx="956">
                  <c:v>2848178.2045565951</c:v>
                </c:pt>
                <c:pt idx="957">
                  <c:v>2710560.708785587</c:v>
                </c:pt>
                <c:pt idx="958">
                  <c:v>2683514.331200859</c:v>
                </c:pt>
                <c:pt idx="959">
                  <c:v>2449179.9031637856</c:v>
                </c:pt>
                <c:pt idx="960">
                  <c:v>2749573.4731577216</c:v>
                </c:pt>
                <c:pt idx="961">
                  <c:v>2419611.8519342463</c:v>
                </c:pt>
                <c:pt idx="962">
                  <c:v>2875807.9693425521</c:v>
                </c:pt>
                <c:pt idx="963">
                  <c:v>2392071.9832951091</c:v>
                </c:pt>
                <c:pt idx="964">
                  <c:v>2428529.2495393753</c:v>
                </c:pt>
                <c:pt idx="965">
                  <c:v>2481442.9096829905</c:v>
                </c:pt>
                <c:pt idx="966">
                  <c:v>2497978.8927010088</c:v>
                </c:pt>
                <c:pt idx="967">
                  <c:v>2445737.9613166032</c:v>
                </c:pt>
                <c:pt idx="968">
                  <c:v>3007355.1435470795</c:v>
                </c:pt>
                <c:pt idx="969">
                  <c:v>2757990.5910213729</c:v>
                </c:pt>
                <c:pt idx="970">
                  <c:v>2250749.5260583977</c:v>
                </c:pt>
                <c:pt idx="971">
                  <c:v>2742415.438509882</c:v>
                </c:pt>
                <c:pt idx="972">
                  <c:v>2666111.7582396516</c:v>
                </c:pt>
                <c:pt idx="973">
                  <c:v>2742028.0229315106</c:v>
                </c:pt>
                <c:pt idx="974">
                  <c:v>2689079.528538656</c:v>
                </c:pt>
                <c:pt idx="975">
                  <c:v>2765023.5824742033</c:v>
                </c:pt>
                <c:pt idx="976">
                  <c:v>2400706.5423801192</c:v>
                </c:pt>
                <c:pt idx="977">
                  <c:v>2836115.8817227036</c:v>
                </c:pt>
                <c:pt idx="978">
                  <c:v>3116557.578656639</c:v>
                </c:pt>
                <c:pt idx="979">
                  <c:v>2442490.2190153049</c:v>
                </c:pt>
                <c:pt idx="980">
                  <c:v>2420795.9257997135</c:v>
                </c:pt>
                <c:pt idx="981">
                  <c:v>2542992.412489173</c:v>
                </c:pt>
                <c:pt idx="982">
                  <c:v>2590067.2602426265</c:v>
                </c:pt>
                <c:pt idx="983">
                  <c:v>2303064.4964941503</c:v>
                </c:pt>
                <c:pt idx="984">
                  <c:v>2627224.6024930826</c:v>
                </c:pt>
                <c:pt idx="985">
                  <c:v>2562508.738367341</c:v>
                </c:pt>
                <c:pt idx="986">
                  <c:v>2452303.4864235669</c:v>
                </c:pt>
                <c:pt idx="987">
                  <c:v>2711064.9672634718</c:v>
                </c:pt>
                <c:pt idx="988">
                  <c:v>2923988.4010116719</c:v>
                </c:pt>
                <c:pt idx="989">
                  <c:v>2794968.3556189919</c:v>
                </c:pt>
                <c:pt idx="990">
                  <c:v>2595379.3925218666</c:v>
                </c:pt>
                <c:pt idx="991">
                  <c:v>2694080.4974825745</c:v>
                </c:pt>
                <c:pt idx="992">
                  <c:v>2520395.4279076131</c:v>
                </c:pt>
                <c:pt idx="993">
                  <c:v>2743171.3726539202</c:v>
                </c:pt>
                <c:pt idx="994">
                  <c:v>2538507.6770435958</c:v>
                </c:pt>
                <c:pt idx="995">
                  <c:v>2809405.1927523245</c:v>
                </c:pt>
                <c:pt idx="996">
                  <c:v>3264383.9789633998</c:v>
                </c:pt>
                <c:pt idx="997">
                  <c:v>2630292.8006208334</c:v>
                </c:pt>
                <c:pt idx="998">
                  <c:v>2137350.1634245794</c:v>
                </c:pt>
                <c:pt idx="999">
                  <c:v>2470446.0934678162</c:v>
                </c:pt>
                <c:pt idx="1000" formatCode="General">
                  <c:v>2976706.0482705282</c:v>
                </c:pt>
                <c:pt idx="1001" formatCode="General">
                  <c:v>2569005.3492938774</c:v>
                </c:pt>
                <c:pt idx="1002" formatCode="General">
                  <c:v>2273854.5671511423</c:v>
                </c:pt>
                <c:pt idx="1003" formatCode="General">
                  <c:v>2297600.1113965642</c:v>
                </c:pt>
                <c:pt idx="1004" formatCode="General">
                  <c:v>2387201.7299976847</c:v>
                </c:pt>
                <c:pt idx="1005" formatCode="General">
                  <c:v>2625553.2726882393</c:v>
                </c:pt>
                <c:pt idx="1006" formatCode="General">
                  <c:v>2533708.3521842011</c:v>
                </c:pt>
                <c:pt idx="1007" formatCode="General">
                  <c:v>2268029.1519366344</c:v>
                </c:pt>
                <c:pt idx="1008" formatCode="General">
                  <c:v>2659121.1600619596</c:v>
                </c:pt>
                <c:pt idx="1009" formatCode="General">
                  <c:v>3123149.6436062874</c:v>
                </c:pt>
                <c:pt idx="1010" formatCode="General">
                  <c:v>2452357.9992351769</c:v>
                </c:pt>
                <c:pt idx="1011" formatCode="General">
                  <c:v>2270343.879015679</c:v>
                </c:pt>
                <c:pt idx="1012" formatCode="General">
                  <c:v>2316833.4253209005</c:v>
                </c:pt>
                <c:pt idx="1013" formatCode="General">
                  <c:v>2893528.3688031724</c:v>
                </c:pt>
                <c:pt idx="1014" formatCode="General">
                  <c:v>2564124.788940019</c:v>
                </c:pt>
                <c:pt idx="1015" formatCode="General">
                  <c:v>2208610.9107289203</c:v>
                </c:pt>
                <c:pt idx="1016" formatCode="General">
                  <c:v>2963949.6455754144</c:v>
                </c:pt>
                <c:pt idx="1017" formatCode="General">
                  <c:v>2958826.7012068969</c:v>
                </c:pt>
                <c:pt idx="1018" formatCode="General">
                  <c:v>2865564.5274244994</c:v>
                </c:pt>
                <c:pt idx="1019" formatCode="General">
                  <c:v>2923707.8151846416</c:v>
                </c:pt>
                <c:pt idx="1020" formatCode="General">
                  <c:v>3086086.1600190839</c:v>
                </c:pt>
                <c:pt idx="1021" formatCode="General">
                  <c:v>2807756.0800489243</c:v>
                </c:pt>
                <c:pt idx="1022" formatCode="General">
                  <c:v>2996010.8224727875</c:v>
                </c:pt>
                <c:pt idx="1023" formatCode="General">
                  <c:v>2725466.089355397</c:v>
                </c:pt>
                <c:pt idx="1024" formatCode="General">
                  <c:v>2672486.8310111845</c:v>
                </c:pt>
                <c:pt idx="1025" formatCode="General">
                  <c:v>2435974.6807085294</c:v>
                </c:pt>
                <c:pt idx="1026" formatCode="General">
                  <c:v>3248136.8943026587</c:v>
                </c:pt>
                <c:pt idx="1027" formatCode="General">
                  <c:v>3505862.8950660019</c:v>
                </c:pt>
                <c:pt idx="1028" formatCode="General">
                  <c:v>3166537.7346998663</c:v>
                </c:pt>
                <c:pt idx="1029" formatCode="General">
                  <c:v>2946083.5374844507</c:v>
                </c:pt>
                <c:pt idx="1030" formatCode="General">
                  <c:v>2562038.3729600976</c:v>
                </c:pt>
                <c:pt idx="1031" formatCode="General">
                  <c:v>2307359.9855704899</c:v>
                </c:pt>
                <c:pt idx="1032" formatCode="General">
                  <c:v>2547382.9709991384</c:v>
                </c:pt>
                <c:pt idx="1033" formatCode="General">
                  <c:v>2583635.4879146749</c:v>
                </c:pt>
                <c:pt idx="1034" formatCode="General">
                  <c:v>2097505.2059388342</c:v>
                </c:pt>
                <c:pt idx="1035" formatCode="General">
                  <c:v>2739983.3743652008</c:v>
                </c:pt>
                <c:pt idx="1036" formatCode="General">
                  <c:v>2808964.6908174572</c:v>
                </c:pt>
                <c:pt idx="1037" formatCode="General">
                  <c:v>3047293.5208774204</c:v>
                </c:pt>
                <c:pt idx="1038" formatCode="General">
                  <c:v>2666704.7659264868</c:v>
                </c:pt>
                <c:pt idx="1039" formatCode="General">
                  <c:v>2618440.501318932</c:v>
                </c:pt>
                <c:pt idx="1040" formatCode="General">
                  <c:v>2719782.6557550579</c:v>
                </c:pt>
                <c:pt idx="1041" formatCode="General">
                  <c:v>2747778.7504759468</c:v>
                </c:pt>
                <c:pt idx="1042" formatCode="General">
                  <c:v>2548503.738868631</c:v>
                </c:pt>
                <c:pt idx="1043" formatCode="General">
                  <c:v>3234420.2809138838</c:v>
                </c:pt>
                <c:pt idx="1044" formatCode="General">
                  <c:v>2878183.4720872678</c:v>
                </c:pt>
                <c:pt idx="1045" formatCode="General">
                  <c:v>2540729.5415209401</c:v>
                </c:pt>
                <c:pt idx="1046" formatCode="General">
                  <c:v>2780338.6100197928</c:v>
                </c:pt>
                <c:pt idx="1047" formatCode="General">
                  <c:v>3146910.1868014699</c:v>
                </c:pt>
                <c:pt idx="1048" formatCode="General">
                  <c:v>2813965.9917758508</c:v>
                </c:pt>
                <c:pt idx="1049" formatCode="General">
                  <c:v>2527333.0684464974</c:v>
                </c:pt>
                <c:pt idx="1050" formatCode="General">
                  <c:v>2743331.5887857424</c:v>
                </c:pt>
                <c:pt idx="1051" formatCode="General">
                  <c:v>2463800.7293906719</c:v>
                </c:pt>
                <c:pt idx="1052" formatCode="General">
                  <c:v>2758018.1549585131</c:v>
                </c:pt>
                <c:pt idx="1053" formatCode="General">
                  <c:v>2682114.947560207</c:v>
                </c:pt>
                <c:pt idx="1054" formatCode="General">
                  <c:v>2312501.8014834598</c:v>
                </c:pt>
                <c:pt idx="1055" formatCode="General">
                  <c:v>3081579.8923781612</c:v>
                </c:pt>
                <c:pt idx="1056" formatCode="General">
                  <c:v>2686779.7440611948</c:v>
                </c:pt>
                <c:pt idx="1057" formatCode="General">
                  <c:v>2514424.830050962</c:v>
                </c:pt>
                <c:pt idx="1058" formatCode="General">
                  <c:v>3397800.2086595902</c:v>
                </c:pt>
                <c:pt idx="1059" formatCode="General">
                  <c:v>2808594.7239914062</c:v>
                </c:pt>
                <c:pt idx="1060" formatCode="General">
                  <c:v>2434612.1912559606</c:v>
                </c:pt>
                <c:pt idx="1061" formatCode="General">
                  <c:v>2734794.9288844829</c:v>
                </c:pt>
                <c:pt idx="1062" formatCode="General">
                  <c:v>3032946.2226684187</c:v>
                </c:pt>
                <c:pt idx="1063" formatCode="General">
                  <c:v>3033566.5968036707</c:v>
                </c:pt>
                <c:pt idx="1064" formatCode="General">
                  <c:v>2663733.5989473639</c:v>
                </c:pt>
                <c:pt idx="1065" formatCode="General">
                  <c:v>2864025.6184910978</c:v>
                </c:pt>
                <c:pt idx="1066" formatCode="General">
                  <c:v>3018542.2831843193</c:v>
                </c:pt>
                <c:pt idx="1067" formatCode="General">
                  <c:v>2490697.7264689286</c:v>
                </c:pt>
                <c:pt idx="1068" formatCode="General">
                  <c:v>3016438.4551426386</c:v>
                </c:pt>
                <c:pt idx="1069" formatCode="General">
                  <c:v>2721073.9457462807</c:v>
                </c:pt>
                <c:pt idx="1070" formatCode="General">
                  <c:v>2449779.0062933969</c:v>
                </c:pt>
                <c:pt idx="1071" formatCode="General">
                  <c:v>2620828.8774783704</c:v>
                </c:pt>
                <c:pt idx="1072" formatCode="General">
                  <c:v>2985092.6718719467</c:v>
                </c:pt>
                <c:pt idx="1073" formatCode="General">
                  <c:v>2536737.4065630389</c:v>
                </c:pt>
                <c:pt idx="1074" formatCode="General">
                  <c:v>2796079.2045514006</c:v>
                </c:pt>
                <c:pt idx="1075" formatCode="General">
                  <c:v>2651673.655048152</c:v>
                </c:pt>
                <c:pt idx="1076" formatCode="General">
                  <c:v>2523181.8046895941</c:v>
                </c:pt>
                <c:pt idx="1077" formatCode="General">
                  <c:v>2733742.75251379</c:v>
                </c:pt>
                <c:pt idx="1078" formatCode="General">
                  <c:v>2438461.8092363533</c:v>
                </c:pt>
                <c:pt idx="1079" formatCode="General">
                  <c:v>2490402.9039945663</c:v>
                </c:pt>
                <c:pt idx="1080" formatCode="General">
                  <c:v>2828949.8621619497</c:v>
                </c:pt>
                <c:pt idx="1081" formatCode="General">
                  <c:v>2380346.8606950101</c:v>
                </c:pt>
                <c:pt idx="1082" formatCode="General">
                  <c:v>2621084.6755099716</c:v>
                </c:pt>
                <c:pt idx="1083" formatCode="General">
                  <c:v>2493547.7798069851</c:v>
                </c:pt>
                <c:pt idx="1084" formatCode="General">
                  <c:v>2613395.1064015878</c:v>
                </c:pt>
                <c:pt idx="1085" formatCode="General">
                  <c:v>2760608.3815274457</c:v>
                </c:pt>
                <c:pt idx="1086" formatCode="General">
                  <c:v>2429821.5507178754</c:v>
                </c:pt>
                <c:pt idx="1087" formatCode="General">
                  <c:v>2566841.5455337581</c:v>
                </c:pt>
                <c:pt idx="1088" formatCode="General">
                  <c:v>2925574.174313677</c:v>
                </c:pt>
                <c:pt idx="1089" formatCode="General">
                  <c:v>2520920.4077707939</c:v>
                </c:pt>
                <c:pt idx="1090" formatCode="General">
                  <c:v>2062856.6479452273</c:v>
                </c:pt>
                <c:pt idx="1091" formatCode="General">
                  <c:v>3113538.66495967</c:v>
                </c:pt>
                <c:pt idx="1092" formatCode="General">
                  <c:v>2632441.0448939502</c:v>
                </c:pt>
                <c:pt idx="1093" formatCode="General">
                  <c:v>2671851.1388351563</c:v>
                </c:pt>
                <c:pt idx="1094" formatCode="General">
                  <c:v>2437812.8754219883</c:v>
                </c:pt>
                <c:pt idx="1095" formatCode="General">
                  <c:v>2840192.34146433</c:v>
                </c:pt>
                <c:pt idx="1096" formatCode="General">
                  <c:v>2916886.9780018539</c:v>
                </c:pt>
                <c:pt idx="1097" formatCode="General">
                  <c:v>2565569.9084452484</c:v>
                </c:pt>
                <c:pt idx="1098" formatCode="General">
                  <c:v>2302315.2895728257</c:v>
                </c:pt>
                <c:pt idx="1099" formatCode="General">
                  <c:v>3014670.1323558902</c:v>
                </c:pt>
                <c:pt idx="1100" formatCode="General">
                  <c:v>2888692.432170629</c:v>
                </c:pt>
                <c:pt idx="1101" formatCode="General">
                  <c:v>2433956.4057009649</c:v>
                </c:pt>
                <c:pt idx="1102" formatCode="General">
                  <c:v>2551730.7942535435</c:v>
                </c:pt>
                <c:pt idx="1103" formatCode="General">
                  <c:v>2162099.5168402283</c:v>
                </c:pt>
                <c:pt idx="1104" formatCode="General">
                  <c:v>2829811.1476020212</c:v>
                </c:pt>
                <c:pt idx="1105" formatCode="General">
                  <c:v>2802312.7743646842</c:v>
                </c:pt>
                <c:pt idx="1106" formatCode="General">
                  <c:v>2375703.9818735668</c:v>
                </c:pt>
                <c:pt idx="1107" formatCode="General">
                  <c:v>2370573.7018797649</c:v>
                </c:pt>
                <c:pt idx="1108" formatCode="General">
                  <c:v>2509601.6894499706</c:v>
                </c:pt>
                <c:pt idx="1109" formatCode="General">
                  <c:v>2708115.8122910168</c:v>
                </c:pt>
                <c:pt idx="1110" formatCode="General">
                  <c:v>3028403.2769067273</c:v>
                </c:pt>
                <c:pt idx="1111" formatCode="General">
                  <c:v>2607183.0300956015</c:v>
                </c:pt>
                <c:pt idx="1112" formatCode="General">
                  <c:v>2894231.8671882655</c:v>
                </c:pt>
                <c:pt idx="1113" formatCode="General">
                  <c:v>2421400.6041898043</c:v>
                </c:pt>
                <c:pt idx="1114" formatCode="General">
                  <c:v>2559571.1948571648</c:v>
                </c:pt>
                <c:pt idx="1115" formatCode="General">
                  <c:v>2559062.5098079504</c:v>
                </c:pt>
                <c:pt idx="1116" formatCode="General">
                  <c:v>2410623.9995427788</c:v>
                </c:pt>
                <c:pt idx="1117" formatCode="General">
                  <c:v>2681105.3799122293</c:v>
                </c:pt>
                <c:pt idx="1118" formatCode="General">
                  <c:v>2621675.5778167984</c:v>
                </c:pt>
                <c:pt idx="1119" formatCode="General">
                  <c:v>2550979.7589133088</c:v>
                </c:pt>
                <c:pt idx="1120" formatCode="General">
                  <c:v>2683058.3542588721</c:v>
                </c:pt>
                <c:pt idx="1121" formatCode="General">
                  <c:v>2985276.3365560444</c:v>
                </c:pt>
                <c:pt idx="1122" formatCode="General">
                  <c:v>2320021.9709184198</c:v>
                </c:pt>
                <c:pt idx="1123" formatCode="General">
                  <c:v>2397381.9891412198</c:v>
                </c:pt>
                <c:pt idx="1124" formatCode="General">
                  <c:v>2566617.9566713208</c:v>
                </c:pt>
                <c:pt idx="1125" formatCode="General">
                  <c:v>2650689.5930135343</c:v>
                </c:pt>
                <c:pt idx="1126" formatCode="General">
                  <c:v>3079759.1568492469</c:v>
                </c:pt>
                <c:pt idx="1127" formatCode="General">
                  <c:v>3233354.2173718363</c:v>
                </c:pt>
                <c:pt idx="1128" formatCode="General">
                  <c:v>3170460.5619495842</c:v>
                </c:pt>
                <c:pt idx="1129" formatCode="General">
                  <c:v>2702468.8035257808</c:v>
                </c:pt>
                <c:pt idx="1130" formatCode="General">
                  <c:v>2587164.9653021814</c:v>
                </c:pt>
                <c:pt idx="1131" formatCode="General">
                  <c:v>3003226.9623140725</c:v>
                </c:pt>
                <c:pt idx="1132" formatCode="General">
                  <c:v>3177297.1889370759</c:v>
                </c:pt>
                <c:pt idx="1133" formatCode="General">
                  <c:v>2838853.756901362</c:v>
                </c:pt>
                <c:pt idx="1134" formatCode="General">
                  <c:v>3020090.575902143</c:v>
                </c:pt>
                <c:pt idx="1135" formatCode="General">
                  <c:v>2716362.2032351769</c:v>
                </c:pt>
                <c:pt idx="1136" formatCode="General">
                  <c:v>3043940.786761729</c:v>
                </c:pt>
                <c:pt idx="1137" formatCode="General">
                  <c:v>2420295.9688091702</c:v>
                </c:pt>
                <c:pt idx="1138" formatCode="General">
                  <c:v>2666521.4327922994</c:v>
                </c:pt>
                <c:pt idx="1139" formatCode="General">
                  <c:v>2046224.2208669076</c:v>
                </c:pt>
                <c:pt idx="1140" formatCode="General">
                  <c:v>2397522.3905623918</c:v>
                </c:pt>
                <c:pt idx="1141" formatCode="General">
                  <c:v>2883928.5901315035</c:v>
                </c:pt>
                <c:pt idx="1142" formatCode="General">
                  <c:v>2793626.271857636</c:v>
                </c:pt>
                <c:pt idx="1143" formatCode="General">
                  <c:v>3128251.8971074717</c:v>
                </c:pt>
                <c:pt idx="1144" formatCode="General">
                  <c:v>2808832.3918968099</c:v>
                </c:pt>
                <c:pt idx="1145" formatCode="General">
                  <c:v>2977727.4650135054</c:v>
                </c:pt>
                <c:pt idx="1146" formatCode="General">
                  <c:v>2605566.3707139757</c:v>
                </c:pt>
                <c:pt idx="1147" formatCode="General">
                  <c:v>2460038.4084864901</c:v>
                </c:pt>
                <c:pt idx="1148" formatCode="General">
                  <c:v>2555398.5901161544</c:v>
                </c:pt>
                <c:pt idx="1149" formatCode="General">
                  <c:v>2419086.4259323962</c:v>
                </c:pt>
                <c:pt idx="1150" formatCode="General">
                  <c:v>2500844.0365638621</c:v>
                </c:pt>
                <c:pt idx="1151" formatCode="General">
                  <c:v>2360175.5265482217</c:v>
                </c:pt>
                <c:pt idx="1152" formatCode="General">
                  <c:v>2216112.6187484455</c:v>
                </c:pt>
                <c:pt idx="1153" formatCode="General">
                  <c:v>2759920.7836850858</c:v>
                </c:pt>
                <c:pt idx="1154" formatCode="General">
                  <c:v>2725639.810474474</c:v>
                </c:pt>
                <c:pt idx="1155" formatCode="General">
                  <c:v>2151601.0129729612</c:v>
                </c:pt>
                <c:pt idx="1156" formatCode="General">
                  <c:v>3143560.818002617</c:v>
                </c:pt>
                <c:pt idx="1157" formatCode="General">
                  <c:v>2379033.865261191</c:v>
                </c:pt>
                <c:pt idx="1158" formatCode="General">
                  <c:v>2486304.6353298719</c:v>
                </c:pt>
                <c:pt idx="1159" formatCode="General">
                  <c:v>2643032.3260206538</c:v>
                </c:pt>
                <c:pt idx="1160" formatCode="General">
                  <c:v>3159263.40812852</c:v>
                </c:pt>
                <c:pt idx="1161" formatCode="General">
                  <c:v>2147950.8186173723</c:v>
                </c:pt>
                <c:pt idx="1162" formatCode="General">
                  <c:v>2834364.6894607502</c:v>
                </c:pt>
                <c:pt idx="1163" formatCode="General">
                  <c:v>2464802.6579890717</c:v>
                </c:pt>
                <c:pt idx="1164" formatCode="General">
                  <c:v>2566132.0011680266</c:v>
                </c:pt>
                <c:pt idx="1165" formatCode="General">
                  <c:v>2286768.9480785299</c:v>
                </c:pt>
                <c:pt idx="1166" formatCode="General">
                  <c:v>2727121.3608917859</c:v>
                </c:pt>
                <c:pt idx="1167" formatCode="General">
                  <c:v>2843850.569136559</c:v>
                </c:pt>
                <c:pt idx="1168" formatCode="General">
                  <c:v>2592929.0062271827</c:v>
                </c:pt>
                <c:pt idx="1169" formatCode="General">
                  <c:v>2726215.0065884278</c:v>
                </c:pt>
                <c:pt idx="1170" formatCode="General">
                  <c:v>2086036.6099111747</c:v>
                </c:pt>
                <c:pt idx="1171" formatCode="General">
                  <c:v>2613260.2417983883</c:v>
                </c:pt>
                <c:pt idx="1172" formatCode="General">
                  <c:v>2838761.6065994594</c:v>
                </c:pt>
                <c:pt idx="1173" formatCode="General">
                  <c:v>2751302.3824782679</c:v>
                </c:pt>
                <c:pt idx="1174" formatCode="General">
                  <c:v>2573215.8783848416</c:v>
                </c:pt>
                <c:pt idx="1175" formatCode="General">
                  <c:v>2930441.2926675715</c:v>
                </c:pt>
                <c:pt idx="1176" formatCode="General">
                  <c:v>2653522.4282463705</c:v>
                </c:pt>
                <c:pt idx="1177" formatCode="General">
                  <c:v>2763333.313250747</c:v>
                </c:pt>
                <c:pt idx="1178" formatCode="General">
                  <c:v>3206496.6609366401</c:v>
                </c:pt>
                <c:pt idx="1179" formatCode="General">
                  <c:v>2675891.4494367116</c:v>
                </c:pt>
                <c:pt idx="1180" formatCode="General">
                  <c:v>2442673.7640316091</c:v>
                </c:pt>
                <c:pt idx="1181" formatCode="General">
                  <c:v>3033742.2136090407</c:v>
                </c:pt>
                <c:pt idx="1182" formatCode="General">
                  <c:v>2856595.2663863534</c:v>
                </c:pt>
                <c:pt idx="1183" formatCode="General">
                  <c:v>2555905.7189576575</c:v>
                </c:pt>
                <c:pt idx="1184" formatCode="General">
                  <c:v>3155025.0351214609</c:v>
                </c:pt>
                <c:pt idx="1185" formatCode="General">
                  <c:v>2305207.540758187</c:v>
                </c:pt>
                <c:pt idx="1186" formatCode="General">
                  <c:v>2598769.5191075532</c:v>
                </c:pt>
                <c:pt idx="1187" formatCode="General">
                  <c:v>2615840.2383248108</c:v>
                </c:pt>
                <c:pt idx="1188" formatCode="General">
                  <c:v>2829658.7283841819</c:v>
                </c:pt>
                <c:pt idx="1189" formatCode="General">
                  <c:v>2618780.4091554238</c:v>
                </c:pt>
                <c:pt idx="1190" formatCode="General">
                  <c:v>2806364.3995094737</c:v>
                </c:pt>
                <c:pt idx="1191" formatCode="General">
                  <c:v>2967057.4711619159</c:v>
                </c:pt>
                <c:pt idx="1192" formatCode="General">
                  <c:v>3012527.5095896604</c:v>
                </c:pt>
                <c:pt idx="1193" formatCode="General">
                  <c:v>2787977.8121864912</c:v>
                </c:pt>
                <c:pt idx="1194" formatCode="General">
                  <c:v>2636826.2793824156</c:v>
                </c:pt>
                <c:pt idx="1195" formatCode="General">
                  <c:v>2775135.5076609128</c:v>
                </c:pt>
                <c:pt idx="1196" formatCode="General">
                  <c:v>2536641.4476654078</c:v>
                </c:pt>
                <c:pt idx="1197" formatCode="General">
                  <c:v>2947166.1823192793</c:v>
                </c:pt>
                <c:pt idx="1198" formatCode="General">
                  <c:v>2983696.0172705227</c:v>
                </c:pt>
                <c:pt idx="1199" formatCode="General">
                  <c:v>2422292.1235059546</c:v>
                </c:pt>
                <c:pt idx="1200" formatCode="General">
                  <c:v>2495749.8515847991</c:v>
                </c:pt>
                <c:pt idx="1201" formatCode="General">
                  <c:v>2679209.8639231622</c:v>
                </c:pt>
                <c:pt idx="1202" formatCode="General">
                  <c:v>2343892.9558266774</c:v>
                </c:pt>
                <c:pt idx="1203" formatCode="General">
                  <c:v>2225937.3793220981</c:v>
                </c:pt>
                <c:pt idx="1204" formatCode="General">
                  <c:v>2594006.1781492867</c:v>
                </c:pt>
                <c:pt idx="1205" formatCode="General">
                  <c:v>2557739.9712276421</c:v>
                </c:pt>
                <c:pt idx="1206" formatCode="General">
                  <c:v>2920402.4313611761</c:v>
                </c:pt>
                <c:pt idx="1207" formatCode="General">
                  <c:v>2759647.2957912013</c:v>
                </c:pt>
                <c:pt idx="1208" formatCode="General">
                  <c:v>3000192.7219080762</c:v>
                </c:pt>
                <c:pt idx="1209" formatCode="General">
                  <c:v>2535890.1189929205</c:v>
                </c:pt>
                <c:pt idx="1210" formatCode="General">
                  <c:v>3099505.7755968645</c:v>
                </c:pt>
                <c:pt idx="1211" formatCode="General">
                  <c:v>2772426.3195654973</c:v>
                </c:pt>
                <c:pt idx="1212" formatCode="General">
                  <c:v>2377939.1072653607</c:v>
                </c:pt>
                <c:pt idx="1213" formatCode="General">
                  <c:v>2846687.4609484561</c:v>
                </c:pt>
                <c:pt idx="1214" formatCode="General">
                  <c:v>2298139.7320073266</c:v>
                </c:pt>
                <c:pt idx="1215" formatCode="General">
                  <c:v>2917176.6675063535</c:v>
                </c:pt>
                <c:pt idx="1216" formatCode="General">
                  <c:v>2546706.7471830272</c:v>
                </c:pt>
                <c:pt idx="1217" formatCode="General">
                  <c:v>2436034.1475147242</c:v>
                </c:pt>
                <c:pt idx="1218" formatCode="General">
                  <c:v>2680398.2577450685</c:v>
                </c:pt>
                <c:pt idx="1219" formatCode="General">
                  <c:v>2281256.6434500255</c:v>
                </c:pt>
                <c:pt idx="1220" formatCode="General">
                  <c:v>2667149.1102198735</c:v>
                </c:pt>
                <c:pt idx="1221" formatCode="General">
                  <c:v>2653169.4412633148</c:v>
                </c:pt>
                <c:pt idx="1222" formatCode="General">
                  <c:v>2399987.3219949938</c:v>
                </c:pt>
                <c:pt idx="1223" formatCode="General">
                  <c:v>2739959.2564652339</c:v>
                </c:pt>
                <c:pt idx="1224" formatCode="General">
                  <c:v>2843566.358859146</c:v>
                </c:pt>
                <c:pt idx="1225" formatCode="General">
                  <c:v>2407269.502490452</c:v>
                </c:pt>
                <c:pt idx="1226" formatCode="General">
                  <c:v>2732355.0468452284</c:v>
                </c:pt>
                <c:pt idx="1227" formatCode="General">
                  <c:v>3849737.1119959881</c:v>
                </c:pt>
                <c:pt idx="1228" formatCode="General">
                  <c:v>2629757.193226357</c:v>
                </c:pt>
                <c:pt idx="1229" formatCode="General">
                  <c:v>2957302.5807505129</c:v>
                </c:pt>
                <c:pt idx="1230" formatCode="General">
                  <c:v>3092273.626446344</c:v>
                </c:pt>
                <c:pt idx="1231" formatCode="General">
                  <c:v>2592159.4450942725</c:v>
                </c:pt>
                <c:pt idx="1232" formatCode="General">
                  <c:v>2789175.1229869025</c:v>
                </c:pt>
                <c:pt idx="1233" formatCode="General">
                  <c:v>3321897.0056204321</c:v>
                </c:pt>
                <c:pt idx="1234" formatCode="General">
                  <c:v>2888019.8221821757</c:v>
                </c:pt>
                <c:pt idx="1235" formatCode="General">
                  <c:v>2728315.3314156597</c:v>
                </c:pt>
                <c:pt idx="1236" formatCode="General">
                  <c:v>2741931.1182075897</c:v>
                </c:pt>
                <c:pt idx="1237" formatCode="General">
                  <c:v>2377325.8562208703</c:v>
                </c:pt>
                <c:pt idx="1238" formatCode="General">
                  <c:v>3085088.8800076013</c:v>
                </c:pt>
                <c:pt idx="1239" formatCode="General">
                  <c:v>2391629.5113173085</c:v>
                </c:pt>
                <c:pt idx="1240" formatCode="General">
                  <c:v>2659767.6668570316</c:v>
                </c:pt>
                <c:pt idx="1241" formatCode="General">
                  <c:v>2543758.1322429008</c:v>
                </c:pt>
                <c:pt idx="1242" formatCode="General">
                  <c:v>3144901.881173918</c:v>
                </c:pt>
                <c:pt idx="1243" formatCode="General">
                  <c:v>3010610.2106812703</c:v>
                </c:pt>
                <c:pt idx="1244" formatCode="General">
                  <c:v>2578833.5651639253</c:v>
                </c:pt>
                <c:pt idx="1245" formatCode="General">
                  <c:v>2921070.5724384394</c:v>
                </c:pt>
                <c:pt idx="1246" formatCode="General">
                  <c:v>2764729.0026191701</c:v>
                </c:pt>
                <c:pt idx="1247" formatCode="General">
                  <c:v>3043410.0552522554</c:v>
                </c:pt>
                <c:pt idx="1248" formatCode="General">
                  <c:v>3230218.7996825525</c:v>
                </c:pt>
                <c:pt idx="1249" formatCode="General">
                  <c:v>2162789.9941593981</c:v>
                </c:pt>
                <c:pt idx="1250" formatCode="General">
                  <c:v>2395368.6617455478</c:v>
                </c:pt>
                <c:pt idx="1251" formatCode="General">
                  <c:v>2521378.2776443451</c:v>
                </c:pt>
                <c:pt idx="1252" formatCode="General">
                  <c:v>2405536.5872559338</c:v>
                </c:pt>
                <c:pt idx="1253" formatCode="General">
                  <c:v>2478582.0470916526</c:v>
                </c:pt>
                <c:pt idx="1254" formatCode="General">
                  <c:v>2472281.5568019277</c:v>
                </c:pt>
                <c:pt idx="1255" formatCode="General">
                  <c:v>2701197.8636652101</c:v>
                </c:pt>
                <c:pt idx="1256" formatCode="General">
                  <c:v>2618363.300954897</c:v>
                </c:pt>
                <c:pt idx="1257" formatCode="General">
                  <c:v>2642495.7124836021</c:v>
                </c:pt>
                <c:pt idx="1258" formatCode="General">
                  <c:v>2423060.3749170839</c:v>
                </c:pt>
                <c:pt idx="1259" formatCode="General">
                  <c:v>2905890.6782052196</c:v>
                </c:pt>
                <c:pt idx="1260" formatCode="General">
                  <c:v>2475791.0546129304</c:v>
                </c:pt>
                <c:pt idx="1261" formatCode="General">
                  <c:v>3000837.4344376158</c:v>
                </c:pt>
                <c:pt idx="1262" formatCode="General">
                  <c:v>2766497.4314067676</c:v>
                </c:pt>
                <c:pt idx="1263" formatCode="General">
                  <c:v>2441299.0101330657</c:v>
                </c:pt>
                <c:pt idx="1264" formatCode="General">
                  <c:v>2334953.1581461788</c:v>
                </c:pt>
                <c:pt idx="1265" formatCode="General">
                  <c:v>2895921.6542230481</c:v>
                </c:pt>
                <c:pt idx="1266" formatCode="General">
                  <c:v>2807962.7421684647</c:v>
                </c:pt>
                <c:pt idx="1267" formatCode="General">
                  <c:v>2463327.4517618492</c:v>
                </c:pt>
                <c:pt idx="1268" formatCode="General">
                  <c:v>2483397.0832279613</c:v>
                </c:pt>
                <c:pt idx="1269" formatCode="General">
                  <c:v>2497760.0582341431</c:v>
                </c:pt>
                <c:pt idx="1270" formatCode="General">
                  <c:v>2954344.5608596676</c:v>
                </c:pt>
                <c:pt idx="1271" formatCode="General">
                  <c:v>2577674.9554705452</c:v>
                </c:pt>
                <c:pt idx="1272" formatCode="General">
                  <c:v>2974619.8496932252</c:v>
                </c:pt>
                <c:pt idx="1273" formatCode="General">
                  <c:v>2522196.0322175883</c:v>
                </c:pt>
                <c:pt idx="1274" formatCode="General">
                  <c:v>2991442.6887612515</c:v>
                </c:pt>
                <c:pt idx="1275" formatCode="General">
                  <c:v>2503316.942992738</c:v>
                </c:pt>
                <c:pt idx="1276" formatCode="General">
                  <c:v>3009808.5980988499</c:v>
                </c:pt>
                <c:pt idx="1277" formatCode="General">
                  <c:v>2337349.3970788079</c:v>
                </c:pt>
                <c:pt idx="1278" formatCode="General">
                  <c:v>2691530.3412696752</c:v>
                </c:pt>
                <c:pt idx="1279" formatCode="General">
                  <c:v>2634305.8298741714</c:v>
                </c:pt>
                <c:pt idx="1280" formatCode="General">
                  <c:v>2905590.3184249448</c:v>
                </c:pt>
                <c:pt idx="1281" formatCode="General">
                  <c:v>2830133.7867886038</c:v>
                </c:pt>
                <c:pt idx="1282" formatCode="General">
                  <c:v>2814322.3579527335</c:v>
                </c:pt>
                <c:pt idx="1283" formatCode="General">
                  <c:v>2624716.3511166652</c:v>
                </c:pt>
                <c:pt idx="1284" formatCode="General">
                  <c:v>2564056.956974593</c:v>
                </c:pt>
                <c:pt idx="1285" formatCode="General">
                  <c:v>2344759.2096820115</c:v>
                </c:pt>
                <c:pt idx="1286" formatCode="General">
                  <c:v>2879866.0200112714</c:v>
                </c:pt>
                <c:pt idx="1287" formatCode="General">
                  <c:v>2736048.5798866455</c:v>
                </c:pt>
                <c:pt idx="1288" formatCode="General">
                  <c:v>2634931.1021265006</c:v>
                </c:pt>
                <c:pt idx="1289" formatCode="General">
                  <c:v>2906321.4427560559</c:v>
                </c:pt>
                <c:pt idx="1290" formatCode="General">
                  <c:v>2912336.7438922953</c:v>
                </c:pt>
                <c:pt idx="1291" formatCode="General">
                  <c:v>2747687.9349337872</c:v>
                </c:pt>
                <c:pt idx="1292" formatCode="General">
                  <c:v>2686832.7307074708</c:v>
                </c:pt>
                <c:pt idx="1293" formatCode="General">
                  <c:v>2655915.0836352888</c:v>
                </c:pt>
                <c:pt idx="1294" formatCode="General">
                  <c:v>2869837.8227607496</c:v>
                </c:pt>
                <c:pt idx="1295" formatCode="General">
                  <c:v>2628549.9766850322</c:v>
                </c:pt>
                <c:pt idx="1296" formatCode="General">
                  <c:v>2536853.1995866979</c:v>
                </c:pt>
                <c:pt idx="1297" formatCode="General">
                  <c:v>2609927.6408609767</c:v>
                </c:pt>
                <c:pt idx="1298" formatCode="General">
                  <c:v>2552826.5896714949</c:v>
                </c:pt>
                <c:pt idx="1299" formatCode="General">
                  <c:v>2969802.5387722361</c:v>
                </c:pt>
                <c:pt idx="1300" formatCode="General">
                  <c:v>2554645.1585797193</c:v>
                </c:pt>
                <c:pt idx="1301" formatCode="General">
                  <c:v>2618059.707287929</c:v>
                </c:pt>
                <c:pt idx="1302" formatCode="General">
                  <c:v>2739858.3975551729</c:v>
                </c:pt>
                <c:pt idx="1303" formatCode="General">
                  <c:v>2667221.1764734923</c:v>
                </c:pt>
                <c:pt idx="1304" formatCode="General">
                  <c:v>2953475.4592072191</c:v>
                </c:pt>
                <c:pt idx="1305" formatCode="General">
                  <c:v>3292893.8669197932</c:v>
                </c:pt>
                <c:pt idx="1306" formatCode="General">
                  <c:v>2407533.2896263828</c:v>
                </c:pt>
                <c:pt idx="1307" formatCode="General">
                  <c:v>2253414.5957414876</c:v>
                </c:pt>
                <c:pt idx="1308" formatCode="General">
                  <c:v>2996749.3897872437</c:v>
                </c:pt>
                <c:pt idx="1309" formatCode="General">
                  <c:v>3173983.8431542749</c:v>
                </c:pt>
                <c:pt idx="1310" formatCode="General">
                  <c:v>3043023.8633079845</c:v>
                </c:pt>
                <c:pt idx="1311" formatCode="General">
                  <c:v>3061281.5425963383</c:v>
                </c:pt>
                <c:pt idx="1312" formatCode="General">
                  <c:v>3015966.3692625323</c:v>
                </c:pt>
                <c:pt idx="1313" formatCode="General">
                  <c:v>2729940.2273304514</c:v>
                </c:pt>
                <c:pt idx="1314" formatCode="General">
                  <c:v>3173697.3300878918</c:v>
                </c:pt>
                <c:pt idx="1315" formatCode="General">
                  <c:v>2513190.196522837</c:v>
                </c:pt>
                <c:pt idx="1316" formatCode="General">
                  <c:v>2352842.5242314851</c:v>
                </c:pt>
                <c:pt idx="1317" formatCode="General">
                  <c:v>2933921.8051450695</c:v>
                </c:pt>
                <c:pt idx="1318" formatCode="General">
                  <c:v>2953663.2164067002</c:v>
                </c:pt>
                <c:pt idx="1319" formatCode="General">
                  <c:v>3022133.6535754716</c:v>
                </c:pt>
                <c:pt idx="1320" formatCode="General">
                  <c:v>2682650.6347297402</c:v>
                </c:pt>
                <c:pt idx="1321" formatCode="General">
                  <c:v>2403958.1274966146</c:v>
                </c:pt>
                <c:pt idx="1322" formatCode="General">
                  <c:v>3112585.990715642</c:v>
                </c:pt>
                <c:pt idx="1323" formatCode="General">
                  <c:v>2598391.9117016331</c:v>
                </c:pt>
                <c:pt idx="1324" formatCode="General">
                  <c:v>2439131.8807930909</c:v>
                </c:pt>
                <c:pt idx="1325" formatCode="General">
                  <c:v>2771993.4570317301</c:v>
                </c:pt>
                <c:pt idx="1326" formatCode="General">
                  <c:v>3070048.8680915004</c:v>
                </c:pt>
                <c:pt idx="1327" formatCode="General">
                  <c:v>2494641.1863886807</c:v>
                </c:pt>
                <c:pt idx="1328" formatCode="General">
                  <c:v>2425386.4268428404</c:v>
                </c:pt>
                <c:pt idx="1329" formatCode="General">
                  <c:v>2452877.7508232864</c:v>
                </c:pt>
                <c:pt idx="1330" formatCode="General">
                  <c:v>2391240.7879046183</c:v>
                </c:pt>
                <c:pt idx="1331" formatCode="General">
                  <c:v>2495536.105447222</c:v>
                </c:pt>
                <c:pt idx="1332" formatCode="General">
                  <c:v>2354844.6744772429</c:v>
                </c:pt>
                <c:pt idx="1333" formatCode="General">
                  <c:v>3112844.2192996512</c:v>
                </c:pt>
                <c:pt idx="1334" formatCode="General">
                  <c:v>2496096.37950079</c:v>
                </c:pt>
                <c:pt idx="1335" formatCode="General">
                  <c:v>2462665.4825621634</c:v>
                </c:pt>
                <c:pt idx="1336" formatCode="General">
                  <c:v>3032795.782174692</c:v>
                </c:pt>
                <c:pt idx="1337" formatCode="General">
                  <c:v>2436523.4611713635</c:v>
                </c:pt>
                <c:pt idx="1338" formatCode="General">
                  <c:v>3123691.709227494</c:v>
                </c:pt>
                <c:pt idx="1339" formatCode="General">
                  <c:v>2608114.6374895549</c:v>
                </c:pt>
                <c:pt idx="1340" formatCode="General">
                  <c:v>2655460.4391654455</c:v>
                </c:pt>
                <c:pt idx="1341" formatCode="General">
                  <c:v>3055202.8558908999</c:v>
                </c:pt>
                <c:pt idx="1342" formatCode="General">
                  <c:v>2648462.5868729167</c:v>
                </c:pt>
                <c:pt idx="1343" formatCode="General">
                  <c:v>2844476.4150175741</c:v>
                </c:pt>
                <c:pt idx="1344" formatCode="General">
                  <c:v>3065125.6806251328</c:v>
                </c:pt>
                <c:pt idx="1345" formatCode="General">
                  <c:v>2910751.3796818759</c:v>
                </c:pt>
                <c:pt idx="1346" formatCode="General">
                  <c:v>2738929.4244905757</c:v>
                </c:pt>
                <c:pt idx="1347" formatCode="General">
                  <c:v>3030703.7513758205</c:v>
                </c:pt>
                <c:pt idx="1348" formatCode="General">
                  <c:v>1990101.9844781356</c:v>
                </c:pt>
                <c:pt idx="1349" formatCode="General">
                  <c:v>2800042.5898037846</c:v>
                </c:pt>
                <c:pt idx="1350" formatCode="General">
                  <c:v>2873813.8416353753</c:v>
                </c:pt>
                <c:pt idx="1351" formatCode="General">
                  <c:v>2752476.3149771225</c:v>
                </c:pt>
                <c:pt idx="1352" formatCode="General">
                  <c:v>3109018.2063448997</c:v>
                </c:pt>
                <c:pt idx="1353" formatCode="General">
                  <c:v>2447801.115515145</c:v>
                </c:pt>
                <c:pt idx="1354" formatCode="General">
                  <c:v>3089134.2293603779</c:v>
                </c:pt>
                <c:pt idx="1355" formatCode="General">
                  <c:v>3064397.75658635</c:v>
                </c:pt>
                <c:pt idx="1356" formatCode="General">
                  <c:v>2781429.0385757377</c:v>
                </c:pt>
                <c:pt idx="1357" formatCode="General">
                  <c:v>2775288.7295424328</c:v>
                </c:pt>
                <c:pt idx="1358" formatCode="General">
                  <c:v>2605496.5555215478</c:v>
                </c:pt>
                <c:pt idx="1359" formatCode="General">
                  <c:v>2545880.2423948976</c:v>
                </c:pt>
                <c:pt idx="1360" formatCode="General">
                  <c:v>2264046.8271568762</c:v>
                </c:pt>
                <c:pt idx="1361" formatCode="General">
                  <c:v>2710072.1741737998</c:v>
                </c:pt>
                <c:pt idx="1362" formatCode="General">
                  <c:v>2551516.4515651539</c:v>
                </c:pt>
                <c:pt idx="1363" formatCode="General">
                  <c:v>3337835.2422607252</c:v>
                </c:pt>
                <c:pt idx="1364" formatCode="General">
                  <c:v>2556118.7687805588</c:v>
                </c:pt>
                <c:pt idx="1365" formatCode="General">
                  <c:v>2727807.954473671</c:v>
                </c:pt>
                <c:pt idx="1366" formatCode="General">
                  <c:v>2565576.186461044</c:v>
                </c:pt>
                <c:pt idx="1367" formatCode="General">
                  <c:v>2664368.7776504518</c:v>
                </c:pt>
                <c:pt idx="1368" formatCode="General">
                  <c:v>2536064.0329008652</c:v>
                </c:pt>
                <c:pt idx="1369" formatCode="General">
                  <c:v>3187971.9412092823</c:v>
                </c:pt>
                <c:pt idx="1370" formatCode="General">
                  <c:v>3070388.9013920287</c:v>
                </c:pt>
                <c:pt idx="1371" formatCode="General">
                  <c:v>2560883.8995404695</c:v>
                </c:pt>
                <c:pt idx="1372" formatCode="General">
                  <c:v>2317354.5507838968</c:v>
                </c:pt>
                <c:pt idx="1373" formatCode="General">
                  <c:v>2712573.2300238945</c:v>
                </c:pt>
                <c:pt idx="1374" formatCode="General">
                  <c:v>3004374.465442542</c:v>
                </c:pt>
                <c:pt idx="1375" formatCode="General">
                  <c:v>2761283.6404325515</c:v>
                </c:pt>
                <c:pt idx="1376" formatCode="General">
                  <c:v>2913548.914646924</c:v>
                </c:pt>
                <c:pt idx="1377" formatCode="General">
                  <c:v>2839367.3315916387</c:v>
                </c:pt>
                <c:pt idx="1378" formatCode="General">
                  <c:v>2685751.9676899379</c:v>
                </c:pt>
                <c:pt idx="1379" formatCode="General">
                  <c:v>2944430.6059029922</c:v>
                </c:pt>
                <c:pt idx="1380" formatCode="General">
                  <c:v>2733746.3357688449</c:v>
                </c:pt>
                <c:pt idx="1381" formatCode="General">
                  <c:v>2410379.577481363</c:v>
                </c:pt>
                <c:pt idx="1382" formatCode="General">
                  <c:v>3135230.6826430568</c:v>
                </c:pt>
                <c:pt idx="1383" formatCode="General">
                  <c:v>2511372.344307926</c:v>
                </c:pt>
                <c:pt idx="1384" formatCode="General">
                  <c:v>3312570.6424067682</c:v>
                </c:pt>
                <c:pt idx="1385" formatCode="General">
                  <c:v>2797373.042011057</c:v>
                </c:pt>
                <c:pt idx="1386" formatCode="General">
                  <c:v>2579721.6553819962</c:v>
                </c:pt>
                <c:pt idx="1387" formatCode="General">
                  <c:v>3042377.4372489047</c:v>
                </c:pt>
                <c:pt idx="1388" formatCode="General">
                  <c:v>2714692.5364930476</c:v>
                </c:pt>
                <c:pt idx="1389" formatCode="General">
                  <c:v>2422309.0441369708</c:v>
                </c:pt>
                <c:pt idx="1390" formatCode="General">
                  <c:v>2366843.2244269247</c:v>
                </c:pt>
                <c:pt idx="1391" formatCode="General">
                  <c:v>2794964.5203121458</c:v>
                </c:pt>
                <c:pt idx="1392" formatCode="General">
                  <c:v>2632469.4323468395</c:v>
                </c:pt>
                <c:pt idx="1393" formatCode="General">
                  <c:v>2477941.8152260683</c:v>
                </c:pt>
                <c:pt idx="1394" formatCode="General">
                  <c:v>2676599.5225087679</c:v>
                </c:pt>
                <c:pt idx="1395" formatCode="General">
                  <c:v>2682560.7836515624</c:v>
                </c:pt>
                <c:pt idx="1396" formatCode="General">
                  <c:v>2736001.6501293061</c:v>
                </c:pt>
                <c:pt idx="1397" formatCode="General">
                  <c:v>2371894.7541384147</c:v>
                </c:pt>
                <c:pt idx="1398" formatCode="General">
                  <c:v>2401122.3366526011</c:v>
                </c:pt>
                <c:pt idx="1399" formatCode="General">
                  <c:v>2644588.6968884673</c:v>
                </c:pt>
                <c:pt idx="1400" formatCode="General">
                  <c:v>3012370.1481230492</c:v>
                </c:pt>
                <c:pt idx="1401" formatCode="General">
                  <c:v>2715772.5133361132</c:v>
                </c:pt>
                <c:pt idx="1402" formatCode="General">
                  <c:v>2525889.9765862855</c:v>
                </c:pt>
                <c:pt idx="1403" formatCode="General">
                  <c:v>2508620.6336645647</c:v>
                </c:pt>
                <c:pt idx="1404" formatCode="General">
                  <c:v>2546732.2430755151</c:v>
                </c:pt>
                <c:pt idx="1405" formatCode="General">
                  <c:v>2781858.1383116711</c:v>
                </c:pt>
                <c:pt idx="1406" formatCode="General">
                  <c:v>2669318.3245128612</c:v>
                </c:pt>
                <c:pt idx="1407" formatCode="General">
                  <c:v>2800286.8386118389</c:v>
                </c:pt>
                <c:pt idx="1408" formatCode="General">
                  <c:v>3243415.7469349913</c:v>
                </c:pt>
                <c:pt idx="1409" formatCode="General">
                  <c:v>2223557.6482290276</c:v>
                </c:pt>
                <c:pt idx="1410" formatCode="General">
                  <c:v>2617475.5022406839</c:v>
                </c:pt>
                <c:pt idx="1411" formatCode="General">
                  <c:v>2450835.7382494868</c:v>
                </c:pt>
                <c:pt idx="1412" formatCode="General">
                  <c:v>2881468.4318039166</c:v>
                </c:pt>
                <c:pt idx="1413" formatCode="General">
                  <c:v>2715246.2970988574</c:v>
                </c:pt>
                <c:pt idx="1414" formatCode="General">
                  <c:v>2568401.7334806398</c:v>
                </c:pt>
                <c:pt idx="1415" formatCode="General">
                  <c:v>2944601.3484377763</c:v>
                </c:pt>
                <c:pt idx="1416" formatCode="General">
                  <c:v>2955518.8132050089</c:v>
                </c:pt>
                <c:pt idx="1417" formatCode="General">
                  <c:v>2842180.5665390231</c:v>
                </c:pt>
                <c:pt idx="1418" formatCode="General">
                  <c:v>2973241.3178353645</c:v>
                </c:pt>
                <c:pt idx="1419" formatCode="General">
                  <c:v>2496700.17878759</c:v>
                </c:pt>
                <c:pt idx="1420" formatCode="General">
                  <c:v>2666735.6015211712</c:v>
                </c:pt>
                <c:pt idx="1421" formatCode="General">
                  <c:v>3262639.2812162582</c:v>
                </c:pt>
                <c:pt idx="1422" formatCode="General">
                  <c:v>2245956.8071786854</c:v>
                </c:pt>
                <c:pt idx="1423" formatCode="General">
                  <c:v>2913855.0471834713</c:v>
                </c:pt>
                <c:pt idx="1424" formatCode="General">
                  <c:v>3101240.7692008251</c:v>
                </c:pt>
                <c:pt idx="1425" formatCode="General">
                  <c:v>2809360.2883187262</c:v>
                </c:pt>
                <c:pt idx="1426" formatCode="General">
                  <c:v>2132505.3599841874</c:v>
                </c:pt>
                <c:pt idx="1427" formatCode="General">
                  <c:v>2705742.5834844951</c:v>
                </c:pt>
                <c:pt idx="1428" formatCode="General">
                  <c:v>2453225.0931254416</c:v>
                </c:pt>
                <c:pt idx="1429" formatCode="General">
                  <c:v>3128239.5334928581</c:v>
                </c:pt>
                <c:pt idx="1430" formatCode="General">
                  <c:v>2829677.5032110591</c:v>
                </c:pt>
                <c:pt idx="1431" formatCode="General">
                  <c:v>3063992.5227298648</c:v>
                </c:pt>
                <c:pt idx="1432" formatCode="General">
                  <c:v>2931313.1498531392</c:v>
                </c:pt>
                <c:pt idx="1433" formatCode="General">
                  <c:v>2551238.6543562151</c:v>
                </c:pt>
                <c:pt idx="1434" formatCode="General">
                  <c:v>2976622.2473349692</c:v>
                </c:pt>
                <c:pt idx="1435" formatCode="General">
                  <c:v>2582532.0856617633</c:v>
                </c:pt>
                <c:pt idx="1436" formatCode="General">
                  <c:v>2695119.3912122692</c:v>
                </c:pt>
                <c:pt idx="1437" formatCode="General">
                  <c:v>2613000.655802215</c:v>
                </c:pt>
                <c:pt idx="1438" formatCode="General">
                  <c:v>3153010.3001496466</c:v>
                </c:pt>
                <c:pt idx="1439" formatCode="General">
                  <c:v>2797618.3057043091</c:v>
                </c:pt>
                <c:pt idx="1440" formatCode="General">
                  <c:v>2854724.7648449466</c:v>
                </c:pt>
                <c:pt idx="1441" formatCode="General">
                  <c:v>2881890.1770957867</c:v>
                </c:pt>
                <c:pt idx="1442" formatCode="General">
                  <c:v>2940456.6580634494</c:v>
                </c:pt>
                <c:pt idx="1443" formatCode="General">
                  <c:v>2184812.2981150234</c:v>
                </c:pt>
                <c:pt idx="1444" formatCode="General">
                  <c:v>2980613.9298528424</c:v>
                </c:pt>
                <c:pt idx="1445" formatCode="General">
                  <c:v>2702617.4309227071</c:v>
                </c:pt>
                <c:pt idx="1446" formatCode="General">
                  <c:v>2515436.6522758002</c:v>
                </c:pt>
                <c:pt idx="1447" formatCode="General">
                  <c:v>2938767.8669369612</c:v>
                </c:pt>
                <c:pt idx="1448" formatCode="General">
                  <c:v>2860110.3274024767</c:v>
                </c:pt>
                <c:pt idx="1449" formatCode="General">
                  <c:v>2238559.4656846728</c:v>
                </c:pt>
                <c:pt idx="1450" formatCode="General">
                  <c:v>2361420.6484187702</c:v>
                </c:pt>
                <c:pt idx="1451" formatCode="General">
                  <c:v>2473131.9088192894</c:v>
                </c:pt>
                <c:pt idx="1452" formatCode="General">
                  <c:v>2649530.0399378892</c:v>
                </c:pt>
                <c:pt idx="1453" formatCode="General">
                  <c:v>2643195.6893434674</c:v>
                </c:pt>
                <c:pt idx="1454" formatCode="General">
                  <c:v>2369571.6058009923</c:v>
                </c:pt>
                <c:pt idx="1455" formatCode="General">
                  <c:v>2615083.2079961603</c:v>
                </c:pt>
                <c:pt idx="1456" formatCode="General">
                  <c:v>2597835.8425605632</c:v>
                </c:pt>
                <c:pt idx="1457" formatCode="General">
                  <c:v>2319719.2631095909</c:v>
                </c:pt>
                <c:pt idx="1458" formatCode="General">
                  <c:v>2775562.0306939688</c:v>
                </c:pt>
                <c:pt idx="1459" formatCode="General">
                  <c:v>2183133.4273325386</c:v>
                </c:pt>
                <c:pt idx="1460" formatCode="General">
                  <c:v>2929675.7791702542</c:v>
                </c:pt>
                <c:pt idx="1461" formatCode="General">
                  <c:v>2301594.5644496228</c:v>
                </c:pt>
                <c:pt idx="1462" formatCode="General">
                  <c:v>2995135.5934864748</c:v>
                </c:pt>
                <c:pt idx="1463" formatCode="General">
                  <c:v>3116091.2022141325</c:v>
                </c:pt>
                <c:pt idx="1464" formatCode="General">
                  <c:v>3000601.7432613662</c:v>
                </c:pt>
                <c:pt idx="1465" formatCode="General">
                  <c:v>2613647.1622327436</c:v>
                </c:pt>
                <c:pt idx="1466" formatCode="General">
                  <c:v>2939952.1969676642</c:v>
                </c:pt>
                <c:pt idx="1467" formatCode="General">
                  <c:v>2463477.8939452018</c:v>
                </c:pt>
                <c:pt idx="1468" formatCode="General">
                  <c:v>2622158.908853672</c:v>
                </c:pt>
                <c:pt idx="1469" formatCode="General">
                  <c:v>3200973.5732857129</c:v>
                </c:pt>
                <c:pt idx="1470" formatCode="General">
                  <c:v>2917374.8079007068</c:v>
                </c:pt>
                <c:pt idx="1471" formatCode="General">
                  <c:v>2459755.9842041535</c:v>
                </c:pt>
                <c:pt idx="1472" formatCode="General">
                  <c:v>2897928.9648054857</c:v>
                </c:pt>
                <c:pt idx="1473" formatCode="General">
                  <c:v>2444254.2511245515</c:v>
                </c:pt>
                <c:pt idx="1474" formatCode="General">
                  <c:v>2478948.9414419001</c:v>
                </c:pt>
                <c:pt idx="1475" formatCode="General">
                  <c:v>2614936.5558804185</c:v>
                </c:pt>
                <c:pt idx="1476" formatCode="General">
                  <c:v>2359860.5756911486</c:v>
                </c:pt>
                <c:pt idx="1477" formatCode="General">
                  <c:v>2753431.3357320572</c:v>
                </c:pt>
                <c:pt idx="1478" formatCode="General">
                  <c:v>2646160.4611245045</c:v>
                </c:pt>
                <c:pt idx="1479" formatCode="General">
                  <c:v>2580195.7670777109</c:v>
                </c:pt>
                <c:pt idx="1480" formatCode="General">
                  <c:v>2930511.2452721917</c:v>
                </c:pt>
                <c:pt idx="1481" formatCode="General">
                  <c:v>2687221.4437989858</c:v>
                </c:pt>
                <c:pt idx="1482" formatCode="General">
                  <c:v>2355429.2000598242</c:v>
                </c:pt>
                <c:pt idx="1483" formatCode="General">
                  <c:v>2711980.087233677</c:v>
                </c:pt>
                <c:pt idx="1484" formatCode="General">
                  <c:v>2422934.4891670351</c:v>
                </c:pt>
                <c:pt idx="1485" formatCode="General">
                  <c:v>2475279.0447239238</c:v>
                </c:pt>
                <c:pt idx="1486" formatCode="General">
                  <c:v>2594747.6107713273</c:v>
                </c:pt>
                <c:pt idx="1487" formatCode="General">
                  <c:v>2842028.9064106052</c:v>
                </c:pt>
                <c:pt idx="1488" formatCode="General">
                  <c:v>3045485.9642823846</c:v>
                </c:pt>
                <c:pt idx="1489" formatCode="General">
                  <c:v>2527780.6813795385</c:v>
                </c:pt>
                <c:pt idx="1490" formatCode="General">
                  <c:v>2333698.7806799947</c:v>
                </c:pt>
                <c:pt idx="1491" formatCode="General">
                  <c:v>2804815.3676790753</c:v>
                </c:pt>
                <c:pt idx="1492" formatCode="General">
                  <c:v>2625303.8402084331</c:v>
                </c:pt>
                <c:pt idx="1493" formatCode="General">
                  <c:v>2817028.9754476887</c:v>
                </c:pt>
                <c:pt idx="1494" formatCode="General">
                  <c:v>2809809.4356555482</c:v>
                </c:pt>
                <c:pt idx="1495" formatCode="General">
                  <c:v>2842762.8722665301</c:v>
                </c:pt>
                <c:pt idx="1496" formatCode="General">
                  <c:v>2836917.0018991684</c:v>
                </c:pt>
                <c:pt idx="1497" formatCode="General">
                  <c:v>2588619.9321886962</c:v>
                </c:pt>
                <c:pt idx="1498" formatCode="General">
                  <c:v>3211755.2319653998</c:v>
                </c:pt>
                <c:pt idx="1499" formatCode="General">
                  <c:v>2653302.9902572832</c:v>
                </c:pt>
                <c:pt idx="1500" formatCode="General">
                  <c:v>2761720.4833105374</c:v>
                </c:pt>
                <c:pt idx="1501" formatCode="General">
                  <c:v>2681992.1594206505</c:v>
                </c:pt>
                <c:pt idx="1502" formatCode="General">
                  <c:v>2506947.8621979393</c:v>
                </c:pt>
                <c:pt idx="1503" formatCode="General">
                  <c:v>2421969.0758731756</c:v>
                </c:pt>
                <c:pt idx="1504" formatCode="General">
                  <c:v>2404181.6681028847</c:v>
                </c:pt>
                <c:pt idx="1505" formatCode="General">
                  <c:v>2886127.3779293825</c:v>
                </c:pt>
                <c:pt idx="1506" formatCode="General">
                  <c:v>2591698.1523703039</c:v>
                </c:pt>
                <c:pt idx="1507" formatCode="General">
                  <c:v>2495764.2834482766</c:v>
                </c:pt>
                <c:pt idx="1508" formatCode="General">
                  <c:v>2809204.4268870209</c:v>
                </c:pt>
                <c:pt idx="1509" formatCode="General">
                  <c:v>2549680.157289939</c:v>
                </c:pt>
                <c:pt idx="1510" formatCode="General">
                  <c:v>2483403.1709820693</c:v>
                </c:pt>
                <c:pt idx="1511" formatCode="General">
                  <c:v>2996544.264006977</c:v>
                </c:pt>
                <c:pt idx="1512" formatCode="General">
                  <c:v>2570381.5502503272</c:v>
                </c:pt>
                <c:pt idx="1513" formatCode="General">
                  <c:v>2340915.5171457115</c:v>
                </c:pt>
                <c:pt idx="1514" formatCode="General">
                  <c:v>2323325.6888088724</c:v>
                </c:pt>
                <c:pt idx="1515" formatCode="General">
                  <c:v>2585802.9285893622</c:v>
                </c:pt>
                <c:pt idx="1516" formatCode="General">
                  <c:v>2615954.9913834147</c:v>
                </c:pt>
                <c:pt idx="1517" formatCode="General">
                  <c:v>2875423.5655485028</c:v>
                </c:pt>
                <c:pt idx="1518" formatCode="General">
                  <c:v>2905828.3459567153</c:v>
                </c:pt>
                <c:pt idx="1519" formatCode="General">
                  <c:v>2609327.4317312995</c:v>
                </c:pt>
                <c:pt idx="1520" formatCode="General">
                  <c:v>2420469.2555742087</c:v>
                </c:pt>
                <c:pt idx="1521" formatCode="General">
                  <c:v>2845258.2886563614</c:v>
                </c:pt>
                <c:pt idx="1522" formatCode="General">
                  <c:v>2549146.7264550319</c:v>
                </c:pt>
                <c:pt idx="1523" formatCode="General">
                  <c:v>2632437.0099718478</c:v>
                </c:pt>
                <c:pt idx="1524" formatCode="General">
                  <c:v>3328885.6413721819</c:v>
                </c:pt>
                <c:pt idx="1525" formatCode="General">
                  <c:v>2685327.9483306855</c:v>
                </c:pt>
                <c:pt idx="1526" formatCode="General">
                  <c:v>2714265.6871717945</c:v>
                </c:pt>
                <c:pt idx="1527" formatCode="General">
                  <c:v>2276193.5217353553</c:v>
                </c:pt>
                <c:pt idx="1528" formatCode="General">
                  <c:v>2558018.4882514612</c:v>
                </c:pt>
                <c:pt idx="1529" formatCode="General">
                  <c:v>2632048.011807519</c:v>
                </c:pt>
                <c:pt idx="1530" formatCode="General">
                  <c:v>2254200.8842476108</c:v>
                </c:pt>
                <c:pt idx="1531" formatCode="General">
                  <c:v>2648311.1880643549</c:v>
                </c:pt>
                <c:pt idx="1532" formatCode="General">
                  <c:v>2550887.6641652342</c:v>
                </c:pt>
                <c:pt idx="1533" formatCode="General">
                  <c:v>3167883.8939146553</c:v>
                </c:pt>
                <c:pt idx="1534" formatCode="General">
                  <c:v>3032004.8268476892</c:v>
                </c:pt>
                <c:pt idx="1535" formatCode="General">
                  <c:v>2760793.7157346806</c:v>
                </c:pt>
                <c:pt idx="1536" formatCode="General">
                  <c:v>2819890.9327742476</c:v>
                </c:pt>
                <c:pt idx="1537" formatCode="General">
                  <c:v>2788826.5763198589</c:v>
                </c:pt>
                <c:pt idx="1538" formatCode="General">
                  <c:v>2796845.5995325032</c:v>
                </c:pt>
                <c:pt idx="1539" formatCode="General">
                  <c:v>2954751.9457001747</c:v>
                </c:pt>
                <c:pt idx="1540" formatCode="General">
                  <c:v>2410963.9602607628</c:v>
                </c:pt>
                <c:pt idx="1541" formatCode="General">
                  <c:v>2653727.4439888778</c:v>
                </c:pt>
                <c:pt idx="1542" formatCode="General">
                  <c:v>2855990.409320544</c:v>
                </c:pt>
                <c:pt idx="1543" formatCode="General">
                  <c:v>2317973.9361899411</c:v>
                </c:pt>
                <c:pt idx="1544" formatCode="General">
                  <c:v>2466672.3744643135</c:v>
                </c:pt>
                <c:pt idx="1545" formatCode="General">
                  <c:v>2278421.1681472743</c:v>
                </c:pt>
                <c:pt idx="1546" formatCode="General">
                  <c:v>2378865.2675952017</c:v>
                </c:pt>
                <c:pt idx="1547" formatCode="General">
                  <c:v>2628468.7952263788</c:v>
                </c:pt>
                <c:pt idx="1548" formatCode="General">
                  <c:v>2311950.9434933187</c:v>
                </c:pt>
                <c:pt idx="1549" formatCode="General">
                  <c:v>2425533.9102958711</c:v>
                </c:pt>
                <c:pt idx="1550" formatCode="General">
                  <c:v>2907958.5991070648</c:v>
                </c:pt>
                <c:pt idx="1551" formatCode="General">
                  <c:v>2701563.443668595</c:v>
                </c:pt>
                <c:pt idx="1552" formatCode="General">
                  <c:v>2583016.133401616</c:v>
                </c:pt>
                <c:pt idx="1553" formatCode="General">
                  <c:v>2567622.9151101517</c:v>
                </c:pt>
                <c:pt idx="1554" formatCode="General">
                  <c:v>2884467.7317578862</c:v>
                </c:pt>
                <c:pt idx="1555" formatCode="General">
                  <c:v>2987219.6746253422</c:v>
                </c:pt>
                <c:pt idx="1556" formatCode="General">
                  <c:v>2356718.3462564927</c:v>
                </c:pt>
                <c:pt idx="1557" formatCode="General">
                  <c:v>2542218.9781087432</c:v>
                </c:pt>
                <c:pt idx="1558" formatCode="General">
                  <c:v>2539271.0831994954</c:v>
                </c:pt>
                <c:pt idx="1559" formatCode="General">
                  <c:v>2633968.4077807497</c:v>
                </c:pt>
                <c:pt idx="1560" formatCode="General">
                  <c:v>2929599.825670274</c:v>
                </c:pt>
                <c:pt idx="1561" formatCode="General">
                  <c:v>2424960.7696405686</c:v>
                </c:pt>
                <c:pt idx="1562" formatCode="General">
                  <c:v>2256696.8125952706</c:v>
                </c:pt>
                <c:pt idx="1563" formatCode="General">
                  <c:v>2357521.3908337657</c:v>
                </c:pt>
                <c:pt idx="1564" formatCode="General">
                  <c:v>2795543.3918733452</c:v>
                </c:pt>
                <c:pt idx="1565" formatCode="General">
                  <c:v>2956363.0211110585</c:v>
                </c:pt>
                <c:pt idx="1566" formatCode="General">
                  <c:v>2582005.0437948923</c:v>
                </c:pt>
                <c:pt idx="1567" formatCode="General">
                  <c:v>2487454.9973617992</c:v>
                </c:pt>
                <c:pt idx="1568" formatCode="General">
                  <c:v>2589748.8860510429</c:v>
                </c:pt>
                <c:pt idx="1569" formatCode="General">
                  <c:v>2819459.0226105759</c:v>
                </c:pt>
                <c:pt idx="1570" formatCode="General">
                  <c:v>2425848.8950571739</c:v>
                </c:pt>
                <c:pt idx="1571" formatCode="General">
                  <c:v>2572572.2571084839</c:v>
                </c:pt>
                <c:pt idx="1572" formatCode="General">
                  <c:v>2903616.4927945081</c:v>
                </c:pt>
                <c:pt idx="1573" formatCode="General">
                  <c:v>2119049.7012782847</c:v>
                </c:pt>
                <c:pt idx="1574" formatCode="General">
                  <c:v>2424422.1244880562</c:v>
                </c:pt>
                <c:pt idx="1575" formatCode="General">
                  <c:v>2583318.8523251326</c:v>
                </c:pt>
                <c:pt idx="1576" formatCode="General">
                  <c:v>2510564.6376240966</c:v>
                </c:pt>
                <c:pt idx="1577" formatCode="General">
                  <c:v>2251483.9433791409</c:v>
                </c:pt>
                <c:pt idx="1578" formatCode="General">
                  <c:v>2491991.0451092809</c:v>
                </c:pt>
                <c:pt idx="1579" formatCode="General">
                  <c:v>3017527.5705252448</c:v>
                </c:pt>
                <c:pt idx="1580" formatCode="General">
                  <c:v>2969703.1336421589</c:v>
                </c:pt>
                <c:pt idx="1581" formatCode="General">
                  <c:v>3091690.766149214</c:v>
                </c:pt>
                <c:pt idx="1582" formatCode="General">
                  <c:v>2459833.7084864206</c:v>
                </c:pt>
                <c:pt idx="1583" formatCode="General">
                  <c:v>2841084.2420543381</c:v>
                </c:pt>
                <c:pt idx="1584" formatCode="General">
                  <c:v>2720955.5123807392</c:v>
                </c:pt>
                <c:pt idx="1585" formatCode="General">
                  <c:v>2092522.562461162</c:v>
                </c:pt>
                <c:pt idx="1586" formatCode="General">
                  <c:v>2507852.8106862372</c:v>
                </c:pt>
                <c:pt idx="1587" formatCode="General">
                  <c:v>2794175.8839778039</c:v>
                </c:pt>
                <c:pt idx="1588" formatCode="General">
                  <c:v>2380209.3423765153</c:v>
                </c:pt>
                <c:pt idx="1589" formatCode="General">
                  <c:v>3019263.4086128152</c:v>
                </c:pt>
                <c:pt idx="1590" formatCode="General">
                  <c:v>2628599.8971022218</c:v>
                </c:pt>
                <c:pt idx="1591" formatCode="General">
                  <c:v>2831360.9655038505</c:v>
                </c:pt>
                <c:pt idx="1592" formatCode="General">
                  <c:v>3029683.9621995222</c:v>
                </c:pt>
                <c:pt idx="1593" formatCode="General">
                  <c:v>2735870.5613516001</c:v>
                </c:pt>
                <c:pt idx="1594" formatCode="General">
                  <c:v>2314219.7533521936</c:v>
                </c:pt>
                <c:pt idx="1595" formatCode="General">
                  <c:v>2499136.0889133029</c:v>
                </c:pt>
                <c:pt idx="1596" formatCode="General">
                  <c:v>2780326.4778868998</c:v>
                </c:pt>
                <c:pt idx="1597" formatCode="General">
                  <c:v>2987306.0261295908</c:v>
                </c:pt>
                <c:pt idx="1598" formatCode="General">
                  <c:v>3049863.6528266682</c:v>
                </c:pt>
                <c:pt idx="1599" formatCode="General">
                  <c:v>2415464.4839011235</c:v>
                </c:pt>
                <c:pt idx="1600" formatCode="General">
                  <c:v>2392372.074924449</c:v>
                </c:pt>
                <c:pt idx="1601" formatCode="General">
                  <c:v>2735528.374352342</c:v>
                </c:pt>
                <c:pt idx="1602" formatCode="General">
                  <c:v>2979419.4066670057</c:v>
                </c:pt>
                <c:pt idx="1603" formatCode="General">
                  <c:v>2721760.7489003441</c:v>
                </c:pt>
                <c:pt idx="1604" formatCode="General">
                  <c:v>2437187.8663321738</c:v>
                </c:pt>
                <c:pt idx="1605" formatCode="General">
                  <c:v>2425517.2819480053</c:v>
                </c:pt>
                <c:pt idx="1606" formatCode="General">
                  <c:v>2561658.3938040496</c:v>
                </c:pt>
                <c:pt idx="1607" formatCode="General">
                  <c:v>2686701.323496379</c:v>
                </c:pt>
                <c:pt idx="1608" formatCode="General">
                  <c:v>2190852.8218649048</c:v>
                </c:pt>
                <c:pt idx="1609" formatCode="General">
                  <c:v>2685552.608831292</c:v>
                </c:pt>
                <c:pt idx="1610" formatCode="General">
                  <c:v>2334629.0778978206</c:v>
                </c:pt>
                <c:pt idx="1611" formatCode="General">
                  <c:v>2630076.4580559973</c:v>
                </c:pt>
                <c:pt idx="1612" formatCode="General">
                  <c:v>2751698.2698285296</c:v>
                </c:pt>
                <c:pt idx="1613" formatCode="General">
                  <c:v>2645557.9676448097</c:v>
                </c:pt>
                <c:pt idx="1614" formatCode="General">
                  <c:v>2442230.1863459991</c:v>
                </c:pt>
                <c:pt idx="1615" formatCode="General">
                  <c:v>2687930.9785936493</c:v>
                </c:pt>
                <c:pt idx="1616" formatCode="General">
                  <c:v>2314374.1549371546</c:v>
                </c:pt>
                <c:pt idx="1617" formatCode="General">
                  <c:v>3373185.8974071494</c:v>
                </c:pt>
                <c:pt idx="1618" formatCode="General">
                  <c:v>2780270.004541995</c:v>
                </c:pt>
                <c:pt idx="1619" formatCode="General">
                  <c:v>2244066.5863873446</c:v>
                </c:pt>
                <c:pt idx="1620" formatCode="General">
                  <c:v>3208392.3318693638</c:v>
                </c:pt>
                <c:pt idx="1621" formatCode="General">
                  <c:v>2923580.2707954082</c:v>
                </c:pt>
                <c:pt idx="1622" formatCode="General">
                  <c:v>2642548.3183946409</c:v>
                </c:pt>
                <c:pt idx="1623" formatCode="General">
                  <c:v>2949389.358487023</c:v>
                </c:pt>
                <c:pt idx="1624" formatCode="General">
                  <c:v>2769936.6509985374</c:v>
                </c:pt>
                <c:pt idx="1625" formatCode="General">
                  <c:v>2247169.7230915255</c:v>
                </c:pt>
                <c:pt idx="1626" formatCode="General">
                  <c:v>2713006.0537004443</c:v>
                </c:pt>
                <c:pt idx="1627" formatCode="General">
                  <c:v>2005367.6597740247</c:v>
                </c:pt>
                <c:pt idx="1628" formatCode="General">
                  <c:v>2731440.8624288342</c:v>
                </c:pt>
                <c:pt idx="1629" formatCode="General">
                  <c:v>2429971.9013576126</c:v>
                </c:pt>
                <c:pt idx="1630" formatCode="General">
                  <c:v>2854789.8747611693</c:v>
                </c:pt>
                <c:pt idx="1631" formatCode="General">
                  <c:v>2671751.4244133499</c:v>
                </c:pt>
                <c:pt idx="1632" formatCode="General">
                  <c:v>2531440.5490040025</c:v>
                </c:pt>
                <c:pt idx="1633" formatCode="General">
                  <c:v>2653077.282672625</c:v>
                </c:pt>
                <c:pt idx="1634" formatCode="General">
                  <c:v>2784032.4152955138</c:v>
                </c:pt>
                <c:pt idx="1635" formatCode="General">
                  <c:v>2276630.4383320981</c:v>
                </c:pt>
                <c:pt idx="1636" formatCode="General">
                  <c:v>2699602.6024036445</c:v>
                </c:pt>
                <c:pt idx="1637" formatCode="General">
                  <c:v>2322159.33685013</c:v>
                </c:pt>
                <c:pt idx="1638" formatCode="General">
                  <c:v>2781201.9707967835</c:v>
                </c:pt>
                <c:pt idx="1639" formatCode="General">
                  <c:v>2966216.281517331</c:v>
                </c:pt>
                <c:pt idx="1640" formatCode="General">
                  <c:v>2547774.7014521351</c:v>
                </c:pt>
                <c:pt idx="1641" formatCode="General">
                  <c:v>2501606.2915342152</c:v>
                </c:pt>
                <c:pt idx="1642" formatCode="General">
                  <c:v>3052494.6143004959</c:v>
                </c:pt>
                <c:pt idx="1643" formatCode="General">
                  <c:v>2377956.910599207</c:v>
                </c:pt>
                <c:pt idx="1644" formatCode="General">
                  <c:v>2553339.2509979587</c:v>
                </c:pt>
                <c:pt idx="1645" formatCode="General">
                  <c:v>2505154.1966001191</c:v>
                </c:pt>
                <c:pt idx="1646" formatCode="General">
                  <c:v>2470795.0758517925</c:v>
                </c:pt>
                <c:pt idx="1647" formatCode="General">
                  <c:v>3067222.6305751931</c:v>
                </c:pt>
                <c:pt idx="1648" formatCode="General">
                  <c:v>2544630.7119760243</c:v>
                </c:pt>
                <c:pt idx="1649" formatCode="General">
                  <c:v>2812790.0264306515</c:v>
                </c:pt>
                <c:pt idx="1650" formatCode="General">
                  <c:v>3072210.7244813065</c:v>
                </c:pt>
                <c:pt idx="1651" formatCode="General">
                  <c:v>2545356.6360786059</c:v>
                </c:pt>
                <c:pt idx="1652" formatCode="General">
                  <c:v>2570028.7434123876</c:v>
                </c:pt>
                <c:pt idx="1653" formatCode="General">
                  <c:v>2484723.7770544188</c:v>
                </c:pt>
                <c:pt idx="1654" formatCode="General">
                  <c:v>2608011.5237157973</c:v>
                </c:pt>
                <c:pt idx="1655" formatCode="General">
                  <c:v>2746009.7616443359</c:v>
                </c:pt>
                <c:pt idx="1656" formatCode="General">
                  <c:v>2938980.7215273045</c:v>
                </c:pt>
                <c:pt idx="1657" formatCode="General">
                  <c:v>2430741.0448836354</c:v>
                </c:pt>
                <c:pt idx="1658" formatCode="General">
                  <c:v>2736529.6125165867</c:v>
                </c:pt>
                <c:pt idx="1659" formatCode="General">
                  <c:v>2635848.5281217545</c:v>
                </c:pt>
                <c:pt idx="1660" formatCode="General">
                  <c:v>2687304.1857790234</c:v>
                </c:pt>
                <c:pt idx="1661" formatCode="General">
                  <c:v>3473105.9833781617</c:v>
                </c:pt>
                <c:pt idx="1662" formatCode="General">
                  <c:v>2972685.1745724445</c:v>
                </c:pt>
                <c:pt idx="1663" formatCode="General">
                  <c:v>2575607.7751687067</c:v>
                </c:pt>
                <c:pt idx="1664" formatCode="General">
                  <c:v>2237958.1465248801</c:v>
                </c:pt>
                <c:pt idx="1665" formatCode="General">
                  <c:v>2983434.2956778756</c:v>
                </c:pt>
                <c:pt idx="1666" formatCode="General">
                  <c:v>2559615.9141924977</c:v>
                </c:pt>
                <c:pt idx="1667" formatCode="General">
                  <c:v>2637676.0298544602</c:v>
                </c:pt>
                <c:pt idx="1668" formatCode="General">
                  <c:v>2790718.3913138118</c:v>
                </c:pt>
                <c:pt idx="1669" formatCode="General">
                  <c:v>2401941.69507522</c:v>
                </c:pt>
                <c:pt idx="1670" formatCode="General">
                  <c:v>2777491.4430527929</c:v>
                </c:pt>
                <c:pt idx="1671" formatCode="General">
                  <c:v>2180474.3280873457</c:v>
                </c:pt>
                <c:pt idx="1672" formatCode="General">
                  <c:v>2337847.7117909146</c:v>
                </c:pt>
                <c:pt idx="1673" formatCode="General">
                  <c:v>2556677.3029918824</c:v>
                </c:pt>
                <c:pt idx="1674" formatCode="General">
                  <c:v>2690518.9930400546</c:v>
                </c:pt>
                <c:pt idx="1675" formatCode="General">
                  <c:v>2922183.0632237149</c:v>
                </c:pt>
                <c:pt idx="1676" formatCode="General">
                  <c:v>2697523.4610240264</c:v>
                </c:pt>
                <c:pt idx="1677" formatCode="General">
                  <c:v>2860060.3130336856</c:v>
                </c:pt>
                <c:pt idx="1678" formatCode="General">
                  <c:v>2373359.1748282141</c:v>
                </c:pt>
                <c:pt idx="1679" formatCode="General">
                  <c:v>2295817.0364783895</c:v>
                </c:pt>
                <c:pt idx="1680" formatCode="General">
                  <c:v>2729867.9163953955</c:v>
                </c:pt>
                <c:pt idx="1681" formatCode="General">
                  <c:v>2415191.9326493363</c:v>
                </c:pt>
                <c:pt idx="1682" formatCode="General">
                  <c:v>2525807.5993528115</c:v>
                </c:pt>
                <c:pt idx="1683" formatCode="General">
                  <c:v>2356873.4141319641</c:v>
                </c:pt>
                <c:pt idx="1684" formatCode="General">
                  <c:v>2871942.4743673741</c:v>
                </c:pt>
                <c:pt idx="1685" formatCode="General">
                  <c:v>2556316.6052124663</c:v>
                </c:pt>
                <c:pt idx="1686" formatCode="General">
                  <c:v>2603640.2008378305</c:v>
                </c:pt>
                <c:pt idx="1687" formatCode="General">
                  <c:v>2698299.3457356119</c:v>
                </c:pt>
                <c:pt idx="1688" formatCode="General">
                  <c:v>3156216.8143617036</c:v>
                </c:pt>
                <c:pt idx="1689" formatCode="General">
                  <c:v>2716900.9718720615</c:v>
                </c:pt>
                <c:pt idx="1690" formatCode="General">
                  <c:v>2610847.3119992064</c:v>
                </c:pt>
                <c:pt idx="1691" formatCode="General">
                  <c:v>2587364.6243419326</c:v>
                </c:pt>
                <c:pt idx="1692" formatCode="General">
                  <c:v>2666514.6485345359</c:v>
                </c:pt>
                <c:pt idx="1693" formatCode="General">
                  <c:v>2587217.6952302298</c:v>
                </c:pt>
                <c:pt idx="1694" formatCode="General">
                  <c:v>2970604.2189260819</c:v>
                </c:pt>
                <c:pt idx="1695" formatCode="General">
                  <c:v>2883676.217047113</c:v>
                </c:pt>
                <c:pt idx="1696" formatCode="General">
                  <c:v>2556354.9951694575</c:v>
                </c:pt>
                <c:pt idx="1697" formatCode="General">
                  <c:v>2344941.450845351</c:v>
                </c:pt>
                <c:pt idx="1698" formatCode="General">
                  <c:v>2541811.6074183406</c:v>
                </c:pt>
                <c:pt idx="1699" formatCode="General">
                  <c:v>2823636.5733828656</c:v>
                </c:pt>
                <c:pt idx="1700" formatCode="General">
                  <c:v>2865294.399635457</c:v>
                </c:pt>
                <c:pt idx="1701" formatCode="General">
                  <c:v>2935804.0541082751</c:v>
                </c:pt>
                <c:pt idx="1702" formatCode="General">
                  <c:v>2726077.4446271616</c:v>
                </c:pt>
                <c:pt idx="1703" formatCode="General">
                  <c:v>2915960.4148532245</c:v>
                </c:pt>
                <c:pt idx="1704" formatCode="General">
                  <c:v>2308123.2529288395</c:v>
                </c:pt>
                <c:pt idx="1705" formatCode="General">
                  <c:v>2699532.6115842299</c:v>
                </c:pt>
                <c:pt idx="1706" formatCode="General">
                  <c:v>2632677.5006090896</c:v>
                </c:pt>
                <c:pt idx="1707" formatCode="General">
                  <c:v>2809089.0386338923</c:v>
                </c:pt>
                <c:pt idx="1708" formatCode="General">
                  <c:v>2992028.8786086026</c:v>
                </c:pt>
                <c:pt idx="1709" formatCode="General">
                  <c:v>2816539.5424992624</c:v>
                </c:pt>
                <c:pt idx="1710" formatCode="General">
                  <c:v>2487927.016163128</c:v>
                </c:pt>
                <c:pt idx="1711" formatCode="General">
                  <c:v>2780963.2097935933</c:v>
                </c:pt>
                <c:pt idx="1712" formatCode="General">
                  <c:v>2379964.5369297997</c:v>
                </c:pt>
                <c:pt idx="1713" formatCode="General">
                  <c:v>2842379.4196295543</c:v>
                </c:pt>
                <c:pt idx="1714" formatCode="General">
                  <c:v>3001497.9116370156</c:v>
                </c:pt>
                <c:pt idx="1715" formatCode="General">
                  <c:v>3230198.0907861548</c:v>
                </c:pt>
                <c:pt idx="1716" formatCode="General">
                  <c:v>2789071.0515721301</c:v>
                </c:pt>
                <c:pt idx="1717" formatCode="General">
                  <c:v>2768070.2647020523</c:v>
                </c:pt>
                <c:pt idx="1718" formatCode="General">
                  <c:v>2931276.1496469444</c:v>
                </c:pt>
                <c:pt idx="1719" formatCode="General">
                  <c:v>2791684.918655985</c:v>
                </c:pt>
                <c:pt idx="1720" formatCode="General">
                  <c:v>2428367.6280300724</c:v>
                </c:pt>
                <c:pt idx="1721" formatCode="General">
                  <c:v>2609754.4829607024</c:v>
                </c:pt>
                <c:pt idx="1722" formatCode="General">
                  <c:v>2889647.4364737412</c:v>
                </c:pt>
                <c:pt idx="1723" formatCode="General">
                  <c:v>2651343.2443694561</c:v>
                </c:pt>
                <c:pt idx="1724" formatCode="General">
                  <c:v>2776341.9235154884</c:v>
                </c:pt>
                <c:pt idx="1725" formatCode="General">
                  <c:v>2622241.7632767479</c:v>
                </c:pt>
                <c:pt idx="1726" formatCode="General">
                  <c:v>3191468.6982288039</c:v>
                </c:pt>
                <c:pt idx="1727" formatCode="General">
                  <c:v>3163941.1328045046</c:v>
                </c:pt>
                <c:pt idx="1728" formatCode="General">
                  <c:v>2954087.4388683857</c:v>
                </c:pt>
                <c:pt idx="1729" formatCode="General">
                  <c:v>2327987.5980089246</c:v>
                </c:pt>
                <c:pt idx="1730" formatCode="General">
                  <c:v>2610562.9518934302</c:v>
                </c:pt>
                <c:pt idx="1731" formatCode="General">
                  <c:v>2700780.8663891642</c:v>
                </c:pt>
                <c:pt idx="1732" formatCode="General">
                  <c:v>2965379.8998918124</c:v>
                </c:pt>
                <c:pt idx="1733" formatCode="General">
                  <c:v>2475272.9767500786</c:v>
                </c:pt>
                <c:pt idx="1734" formatCode="General">
                  <c:v>2827646.3703354923</c:v>
                </c:pt>
                <c:pt idx="1735" formatCode="General">
                  <c:v>2845820.2540963073</c:v>
                </c:pt>
                <c:pt idx="1736" formatCode="General">
                  <c:v>2799991.3423357364</c:v>
                </c:pt>
                <c:pt idx="1737" formatCode="General">
                  <c:v>2725909.8157252227</c:v>
                </c:pt>
                <c:pt idx="1738" formatCode="General">
                  <c:v>2548171.197816493</c:v>
                </c:pt>
                <c:pt idx="1739" formatCode="General">
                  <c:v>3233975.4100978053</c:v>
                </c:pt>
                <c:pt idx="1740" formatCode="General">
                  <c:v>3115500.588585292</c:v>
                </c:pt>
                <c:pt idx="1741" formatCode="General">
                  <c:v>2553322.0913891899</c:v>
                </c:pt>
                <c:pt idx="1742" formatCode="General">
                  <c:v>2089482.792809746</c:v>
                </c:pt>
                <c:pt idx="1743" formatCode="General">
                  <c:v>2760303.0194331747</c:v>
                </c:pt>
                <c:pt idx="1744" formatCode="General">
                  <c:v>2774455.2659381013</c:v>
                </c:pt>
                <c:pt idx="1745" formatCode="General">
                  <c:v>2815828.8835817599</c:v>
                </c:pt>
                <c:pt idx="1746" formatCode="General">
                  <c:v>2581144.5491397544</c:v>
                </c:pt>
                <c:pt idx="1747" formatCode="General">
                  <c:v>2890298.8567591496</c:v>
                </c:pt>
                <c:pt idx="1748" formatCode="General">
                  <c:v>2860010.3100862093</c:v>
                </c:pt>
                <c:pt idx="1749" formatCode="General">
                  <c:v>2432966.8725256822</c:v>
                </c:pt>
                <c:pt idx="1750" formatCode="General">
                  <c:v>2745049.8616397041</c:v>
                </c:pt>
                <c:pt idx="1751" formatCode="General">
                  <c:v>3032841.5969205108</c:v>
                </c:pt>
                <c:pt idx="1752" formatCode="General">
                  <c:v>2655534.7891532942</c:v>
                </c:pt>
                <c:pt idx="1753" formatCode="General">
                  <c:v>2711243.8592672646</c:v>
                </c:pt>
                <c:pt idx="1754" formatCode="General">
                  <c:v>2859052.4751484999</c:v>
                </c:pt>
                <c:pt idx="1755" formatCode="General">
                  <c:v>2587192.0266152299</c:v>
                </c:pt>
                <c:pt idx="1756" formatCode="General">
                  <c:v>3161464.4591747397</c:v>
                </c:pt>
                <c:pt idx="1757" formatCode="General">
                  <c:v>2589217.9630847466</c:v>
                </c:pt>
                <c:pt idx="1758" formatCode="General">
                  <c:v>2694704.3136327872</c:v>
                </c:pt>
                <c:pt idx="1759" formatCode="General">
                  <c:v>2543982.9069012543</c:v>
                </c:pt>
                <c:pt idx="1760" formatCode="General">
                  <c:v>2655643.2470424003</c:v>
                </c:pt>
                <c:pt idx="1761" formatCode="General">
                  <c:v>2834201.3949497272</c:v>
                </c:pt>
                <c:pt idx="1762" formatCode="General">
                  <c:v>2629522.4372949321</c:v>
                </c:pt>
                <c:pt idx="1763" formatCode="General">
                  <c:v>2610867.5135823055</c:v>
                </c:pt>
                <c:pt idx="1764" formatCode="General">
                  <c:v>2525055.4965268569</c:v>
                </c:pt>
                <c:pt idx="1765" formatCode="General">
                  <c:v>2483389.049338127</c:v>
                </c:pt>
                <c:pt idx="1766" formatCode="General">
                  <c:v>2543447.3399011274</c:v>
                </c:pt>
                <c:pt idx="1767" formatCode="General">
                  <c:v>2673419.110312202</c:v>
                </c:pt>
                <c:pt idx="1768" formatCode="General">
                  <c:v>2639100.6915967837</c:v>
                </c:pt>
                <c:pt idx="1769" formatCode="General">
                  <c:v>2424014.3718934096</c:v>
                </c:pt>
                <c:pt idx="1770" formatCode="General">
                  <c:v>2788912.8603072795</c:v>
                </c:pt>
                <c:pt idx="1771" formatCode="General">
                  <c:v>2710198.7773956722</c:v>
                </c:pt>
                <c:pt idx="1772" formatCode="General">
                  <c:v>2569733.2570298463</c:v>
                </c:pt>
                <c:pt idx="1773" formatCode="General">
                  <c:v>3094111.0091675548</c:v>
                </c:pt>
                <c:pt idx="1774" formatCode="General">
                  <c:v>2735011.6869378574</c:v>
                </c:pt>
                <c:pt idx="1775" formatCode="General">
                  <c:v>2229167.8333184398</c:v>
                </c:pt>
                <c:pt idx="1776" formatCode="General">
                  <c:v>2633188.0701635778</c:v>
                </c:pt>
                <c:pt idx="1777" formatCode="General">
                  <c:v>2883296.897784221</c:v>
                </c:pt>
                <c:pt idx="1778" formatCode="General">
                  <c:v>2824615.3013251023</c:v>
                </c:pt>
                <c:pt idx="1779" formatCode="General">
                  <c:v>3573139.683412171</c:v>
                </c:pt>
                <c:pt idx="1780" formatCode="General">
                  <c:v>2629825.0486768698</c:v>
                </c:pt>
                <c:pt idx="1781" formatCode="General">
                  <c:v>3064385.5964321881</c:v>
                </c:pt>
                <c:pt idx="1782" formatCode="General">
                  <c:v>2305077.9310163278</c:v>
                </c:pt>
                <c:pt idx="1783" formatCode="General">
                  <c:v>2769104.7486624634</c:v>
                </c:pt>
                <c:pt idx="1784" formatCode="General">
                  <c:v>2979462.769153615</c:v>
                </c:pt>
                <c:pt idx="1785" formatCode="General">
                  <c:v>2828550.3521001772</c:v>
                </c:pt>
                <c:pt idx="1786" formatCode="General">
                  <c:v>2621608.9084420479</c:v>
                </c:pt>
                <c:pt idx="1787" formatCode="General">
                  <c:v>2653994.8982092775</c:v>
                </c:pt>
                <c:pt idx="1788" formatCode="General">
                  <c:v>2455773.841664115</c:v>
                </c:pt>
                <c:pt idx="1789" formatCode="General">
                  <c:v>3254489.9601067821</c:v>
                </c:pt>
                <c:pt idx="1790" formatCode="General">
                  <c:v>2837729.5777392229</c:v>
                </c:pt>
                <c:pt idx="1791" formatCode="General">
                  <c:v>3232331.0557883573</c:v>
                </c:pt>
                <c:pt idx="1792" formatCode="General">
                  <c:v>3039257.1074075312</c:v>
                </c:pt>
                <c:pt idx="1793" formatCode="General">
                  <c:v>2689349.0555180162</c:v>
                </c:pt>
                <c:pt idx="1794" formatCode="General">
                  <c:v>2590853.5796467871</c:v>
                </c:pt>
                <c:pt idx="1795" formatCode="General">
                  <c:v>2530133.2033357401</c:v>
                </c:pt>
                <c:pt idx="1796" formatCode="General">
                  <c:v>2525152.9368054825</c:v>
                </c:pt>
                <c:pt idx="1797" formatCode="General">
                  <c:v>3036802.7778528742</c:v>
                </c:pt>
                <c:pt idx="1798" formatCode="General">
                  <c:v>3157212.7676381082</c:v>
                </c:pt>
                <c:pt idx="1799" formatCode="General">
                  <c:v>2960969.4946441408</c:v>
                </c:pt>
                <c:pt idx="1800" formatCode="General">
                  <c:v>2475274.097866789</c:v>
                </c:pt>
                <c:pt idx="1801" formatCode="General">
                  <c:v>3032570.6693263594</c:v>
                </c:pt>
                <c:pt idx="1802" formatCode="General">
                  <c:v>2520954.622384253</c:v>
                </c:pt>
                <c:pt idx="1803" formatCode="General">
                  <c:v>2963908.588509351</c:v>
                </c:pt>
                <c:pt idx="1804" formatCode="General">
                  <c:v>2737256.0731669441</c:v>
                </c:pt>
                <c:pt idx="1805" formatCode="General">
                  <c:v>2492793.4779584156</c:v>
                </c:pt>
                <c:pt idx="1806" formatCode="General">
                  <c:v>2961352.3757817619</c:v>
                </c:pt>
                <c:pt idx="1807" formatCode="General">
                  <c:v>2814280.603993807</c:v>
                </c:pt>
                <c:pt idx="1808" formatCode="General">
                  <c:v>2793468.444241425</c:v>
                </c:pt>
                <c:pt idx="1809" formatCode="General">
                  <c:v>2153225.1089168796</c:v>
                </c:pt>
                <c:pt idx="1810" formatCode="General">
                  <c:v>2304250.5867745476</c:v>
                </c:pt>
                <c:pt idx="1811" formatCode="General">
                  <c:v>2381556.0105386209</c:v>
                </c:pt>
                <c:pt idx="1812" formatCode="General">
                  <c:v>2652579.110698841</c:v>
                </c:pt>
                <c:pt idx="1813" formatCode="General">
                  <c:v>2834340.7293881695</c:v>
                </c:pt>
                <c:pt idx="1814" formatCode="General">
                  <c:v>2647865.5374302813</c:v>
                </c:pt>
                <c:pt idx="1815" formatCode="General">
                  <c:v>2847247.1120019872</c:v>
                </c:pt>
                <c:pt idx="1816" formatCode="General">
                  <c:v>2141073.7954935236</c:v>
                </c:pt>
                <c:pt idx="1817" formatCode="General">
                  <c:v>3018367.3607580531</c:v>
                </c:pt>
                <c:pt idx="1818" formatCode="General">
                  <c:v>2494862.9503146769</c:v>
                </c:pt>
                <c:pt idx="1819" formatCode="General">
                  <c:v>2986294.5226150858</c:v>
                </c:pt>
                <c:pt idx="1820" formatCode="General">
                  <c:v>2806994.3242987543</c:v>
                </c:pt>
                <c:pt idx="1821" formatCode="General">
                  <c:v>2648169.8166448148</c:v>
                </c:pt>
                <c:pt idx="1822" formatCode="General">
                  <c:v>2350963.7316680937</c:v>
                </c:pt>
                <c:pt idx="1823" formatCode="General">
                  <c:v>2428581.4412957584</c:v>
                </c:pt>
                <c:pt idx="1824" formatCode="General">
                  <c:v>2813149.8626237456</c:v>
                </c:pt>
                <c:pt idx="1825" formatCode="General">
                  <c:v>2394669.6306448192</c:v>
                </c:pt>
                <c:pt idx="1826" formatCode="General">
                  <c:v>3175789.7262191256</c:v>
                </c:pt>
                <c:pt idx="1827" formatCode="General">
                  <c:v>2408954.7907806071</c:v>
                </c:pt>
                <c:pt idx="1828" formatCode="General">
                  <c:v>3056011.1676087421</c:v>
                </c:pt>
                <c:pt idx="1829" formatCode="General">
                  <c:v>3148948.3658778504</c:v>
                </c:pt>
                <c:pt idx="1830" formatCode="General">
                  <c:v>2361912.9039751682</c:v>
                </c:pt>
                <c:pt idx="1831" formatCode="General">
                  <c:v>2923797.658148434</c:v>
                </c:pt>
                <c:pt idx="1832" formatCode="General">
                  <c:v>2627612.9824636867</c:v>
                </c:pt>
                <c:pt idx="1833" formatCode="General">
                  <c:v>2515351.4895537621</c:v>
                </c:pt>
                <c:pt idx="1834" formatCode="General">
                  <c:v>2720565.7210153956</c:v>
                </c:pt>
                <c:pt idx="1835" formatCode="General">
                  <c:v>2563259.7813262078</c:v>
                </c:pt>
                <c:pt idx="1836" formatCode="General">
                  <c:v>2207203.808047812</c:v>
                </c:pt>
                <c:pt idx="1837" formatCode="General">
                  <c:v>3087198.7270138566</c:v>
                </c:pt>
                <c:pt idx="1838" formatCode="General">
                  <c:v>2533875.4359869678</c:v>
                </c:pt>
                <c:pt idx="1839" formatCode="General">
                  <c:v>2765935.6232051188</c:v>
                </c:pt>
                <c:pt idx="1840" formatCode="General">
                  <c:v>3188773.1389384791</c:v>
                </c:pt>
                <c:pt idx="1841" formatCode="General">
                  <c:v>2671463.506954236</c:v>
                </c:pt>
                <c:pt idx="1842" formatCode="General">
                  <c:v>2990270.8231075704</c:v>
                </c:pt>
                <c:pt idx="1843" formatCode="General">
                  <c:v>2958178.7778954594</c:v>
                </c:pt>
                <c:pt idx="1844" formatCode="General">
                  <c:v>2870310.6516983155</c:v>
                </c:pt>
                <c:pt idx="1845" formatCode="General">
                  <c:v>2512583.0767842107</c:v>
                </c:pt>
                <c:pt idx="1846" formatCode="General">
                  <c:v>2587860.7560440027</c:v>
                </c:pt>
                <c:pt idx="1847" formatCode="General">
                  <c:v>2816161.3151460933</c:v>
                </c:pt>
                <c:pt idx="1848" formatCode="General">
                  <c:v>3278357.5723203304</c:v>
                </c:pt>
                <c:pt idx="1849" formatCode="General">
                  <c:v>2370532.055663391</c:v>
                </c:pt>
                <c:pt idx="1850" formatCode="General">
                  <c:v>3280918.2175286971</c:v>
                </c:pt>
                <c:pt idx="1851" formatCode="General">
                  <c:v>2057389.7531743897</c:v>
                </c:pt>
                <c:pt idx="1852" formatCode="General">
                  <c:v>3053918.5723701362</c:v>
                </c:pt>
                <c:pt idx="1853" formatCode="General">
                  <c:v>2740484.4081729553</c:v>
                </c:pt>
                <c:pt idx="1854" formatCode="General">
                  <c:v>2295005.3115950748</c:v>
                </c:pt>
                <c:pt idx="1855" formatCode="General">
                  <c:v>2643497.5950384545</c:v>
                </c:pt>
                <c:pt idx="1856" formatCode="General">
                  <c:v>2304210.5154073448</c:v>
                </c:pt>
                <c:pt idx="1857" formatCode="General">
                  <c:v>3015511.898954994</c:v>
                </c:pt>
                <c:pt idx="1858" formatCode="General">
                  <c:v>2794448.1495876354</c:v>
                </c:pt>
                <c:pt idx="1859" formatCode="General">
                  <c:v>2446841.4082622556</c:v>
                </c:pt>
                <c:pt idx="1860" formatCode="General">
                  <c:v>2761102.1205285802</c:v>
                </c:pt>
                <c:pt idx="1861" formatCode="General">
                  <c:v>3126239.5860353671</c:v>
                </c:pt>
                <c:pt idx="1862" formatCode="General">
                  <c:v>2713298.2978512608</c:v>
                </c:pt>
                <c:pt idx="1863" formatCode="General">
                  <c:v>3087245.6469932706</c:v>
                </c:pt>
                <c:pt idx="1864" formatCode="General">
                  <c:v>2470835.8653350286</c:v>
                </c:pt>
                <c:pt idx="1865" formatCode="General">
                  <c:v>2589611.4997664616</c:v>
                </c:pt>
                <c:pt idx="1866" formatCode="General">
                  <c:v>3026515.5147014279</c:v>
                </c:pt>
                <c:pt idx="1867" formatCode="General">
                  <c:v>2456705.5171193448</c:v>
                </c:pt>
                <c:pt idx="1868" formatCode="General">
                  <c:v>2397533.5344563387</c:v>
                </c:pt>
                <c:pt idx="1869" formatCode="General">
                  <c:v>2737068.3176839268</c:v>
                </c:pt>
                <c:pt idx="1870" formatCode="General">
                  <c:v>2689173.9629394547</c:v>
                </c:pt>
                <c:pt idx="1871" formatCode="General">
                  <c:v>3081644.0416734959</c:v>
                </c:pt>
                <c:pt idx="1872" formatCode="General">
                  <c:v>3049670.5802096222</c:v>
                </c:pt>
                <c:pt idx="1873" formatCode="General">
                  <c:v>3249698.0779745518</c:v>
                </c:pt>
                <c:pt idx="1874" formatCode="General">
                  <c:v>2719813.4502251628</c:v>
                </c:pt>
                <c:pt idx="1875" formatCode="General">
                  <c:v>2568979.945985659</c:v>
                </c:pt>
                <c:pt idx="1876" formatCode="General">
                  <c:v>2293076.5791760036</c:v>
                </c:pt>
                <c:pt idx="1877" formatCode="General">
                  <c:v>2410998.109178992</c:v>
                </c:pt>
                <c:pt idx="1878" formatCode="General">
                  <c:v>2309514.6804209105</c:v>
                </c:pt>
                <c:pt idx="1879" formatCode="General">
                  <c:v>2687330.6328844461</c:v>
                </c:pt>
                <c:pt idx="1880" formatCode="General">
                  <c:v>2422341.1307141175</c:v>
                </c:pt>
                <c:pt idx="1881" formatCode="General">
                  <c:v>2484919.0553352758</c:v>
                </c:pt>
                <c:pt idx="1882" formatCode="General">
                  <c:v>2574379.2107514385</c:v>
                </c:pt>
                <c:pt idx="1883" formatCode="General">
                  <c:v>2847639.7260500723</c:v>
                </c:pt>
                <c:pt idx="1884" formatCode="General">
                  <c:v>2209723.0287738969</c:v>
                </c:pt>
                <c:pt idx="1885" formatCode="General">
                  <c:v>2716979.0700970842</c:v>
                </c:pt>
                <c:pt idx="1886" formatCode="General">
                  <c:v>2929457.551376977</c:v>
                </c:pt>
                <c:pt idx="1887" formatCode="General">
                  <c:v>2503527.3774043699</c:v>
                </c:pt>
                <c:pt idx="1888" formatCode="General">
                  <c:v>3067846.5883344868</c:v>
                </c:pt>
                <c:pt idx="1889" formatCode="General">
                  <c:v>2511398.9232079228</c:v>
                </c:pt>
                <c:pt idx="1890" formatCode="General">
                  <c:v>3083681.8837043247</c:v>
                </c:pt>
                <c:pt idx="1891" formatCode="General">
                  <c:v>2731805.074054406</c:v>
                </c:pt>
                <c:pt idx="1892" formatCode="General">
                  <c:v>2992259.2983094524</c:v>
                </c:pt>
                <c:pt idx="1893" formatCode="General">
                  <c:v>2543286.1965225507</c:v>
                </c:pt>
                <c:pt idx="1894" formatCode="General">
                  <c:v>2408639.3956748596</c:v>
                </c:pt>
                <c:pt idx="1895" formatCode="General">
                  <c:v>2945941.5391590553</c:v>
                </c:pt>
                <c:pt idx="1896" formatCode="General">
                  <c:v>2659367.8056575861</c:v>
                </c:pt>
                <c:pt idx="1897" formatCode="General">
                  <c:v>2669076.7870512553</c:v>
                </c:pt>
                <c:pt idx="1898" formatCode="General">
                  <c:v>2936310.3268911773</c:v>
                </c:pt>
                <c:pt idx="1899" formatCode="General">
                  <c:v>2674301.8605775889</c:v>
                </c:pt>
                <c:pt idx="1900" formatCode="General">
                  <c:v>3347190.8902561339</c:v>
                </c:pt>
                <c:pt idx="1901" formatCode="General">
                  <c:v>2614057.0309284097</c:v>
                </c:pt>
                <c:pt idx="1902" formatCode="General">
                  <c:v>2704233.3147757058</c:v>
                </c:pt>
                <c:pt idx="1903" formatCode="General">
                  <c:v>2738198.7488015015</c:v>
                </c:pt>
                <c:pt idx="1904" formatCode="General">
                  <c:v>2265856.286624148</c:v>
                </c:pt>
                <c:pt idx="1905" formatCode="General">
                  <c:v>3091053.4085502364</c:v>
                </c:pt>
                <c:pt idx="1906" formatCode="General">
                  <c:v>2790587.5654040319</c:v>
                </c:pt>
                <c:pt idx="1907" formatCode="General">
                  <c:v>2557016.033457913</c:v>
                </c:pt>
                <c:pt idx="1908" formatCode="General">
                  <c:v>2606335.3074108893</c:v>
                </c:pt>
                <c:pt idx="1909" formatCode="General">
                  <c:v>2373019.9107697052</c:v>
                </c:pt>
                <c:pt idx="1910" formatCode="General">
                  <c:v>3077532.2346510901</c:v>
                </c:pt>
                <c:pt idx="1911" formatCode="General">
                  <c:v>2639499.8183169113</c:v>
                </c:pt>
                <c:pt idx="1912" formatCode="General">
                  <c:v>3427345.6790927765</c:v>
                </c:pt>
                <c:pt idx="1913" formatCode="General">
                  <c:v>2622975.7349421903</c:v>
                </c:pt>
                <c:pt idx="1914" formatCode="General">
                  <c:v>2479278.2289271457</c:v>
                </c:pt>
                <c:pt idx="1915" formatCode="General">
                  <c:v>2638524.7562208287</c:v>
                </c:pt>
                <c:pt idx="1916" formatCode="General">
                  <c:v>2529846.9104410727</c:v>
                </c:pt>
                <c:pt idx="1917" formatCode="General">
                  <c:v>2385572.9382725041</c:v>
                </c:pt>
                <c:pt idx="1918" formatCode="General">
                  <c:v>2599217.6513460493</c:v>
                </c:pt>
                <c:pt idx="1919" formatCode="General">
                  <c:v>2439513.0507786437</c:v>
                </c:pt>
                <c:pt idx="1920" formatCode="General">
                  <c:v>2837491.206037438</c:v>
                </c:pt>
                <c:pt idx="1921" formatCode="General">
                  <c:v>3501870.8083538949</c:v>
                </c:pt>
                <c:pt idx="1922" formatCode="General">
                  <c:v>2923559.1713907504</c:v>
                </c:pt>
                <c:pt idx="1923" formatCode="General">
                  <c:v>2849260.2335528708</c:v>
                </c:pt>
                <c:pt idx="1924" formatCode="General">
                  <c:v>2848745.9922323204</c:v>
                </c:pt>
                <c:pt idx="1925" formatCode="General">
                  <c:v>2044103.3697393804</c:v>
                </c:pt>
                <c:pt idx="1926" formatCode="General">
                  <c:v>2958917.3044989393</c:v>
                </c:pt>
                <c:pt idx="1927" formatCode="General">
                  <c:v>2715170.3228738438</c:v>
                </c:pt>
                <c:pt idx="1928" formatCode="General">
                  <c:v>2688426.5140012801</c:v>
                </c:pt>
                <c:pt idx="1929" formatCode="General">
                  <c:v>2629727.1635050396</c:v>
                </c:pt>
                <c:pt idx="1930" formatCode="General">
                  <c:v>2239286.9550497592</c:v>
                </c:pt>
                <c:pt idx="1931" formatCode="General">
                  <c:v>2677506.6310750451</c:v>
                </c:pt>
                <c:pt idx="1932" formatCode="General">
                  <c:v>2427680.7451917497</c:v>
                </c:pt>
                <c:pt idx="1933" formatCode="General">
                  <c:v>2796704.5505280332</c:v>
                </c:pt>
                <c:pt idx="1934" formatCode="General">
                  <c:v>2571160.5505273882</c:v>
                </c:pt>
                <c:pt idx="1935" formatCode="General">
                  <c:v>2652426.7627057042</c:v>
                </c:pt>
                <c:pt idx="1936" formatCode="General">
                  <c:v>2726447.5804132274</c:v>
                </c:pt>
                <c:pt idx="1937" formatCode="General">
                  <c:v>2891674.4742884152</c:v>
                </c:pt>
                <c:pt idx="1938" formatCode="General">
                  <c:v>2690200.2868747301</c:v>
                </c:pt>
                <c:pt idx="1939" formatCode="General">
                  <c:v>2525387.7423218247</c:v>
                </c:pt>
                <c:pt idx="1940" formatCode="General">
                  <c:v>2613671.244161278</c:v>
                </c:pt>
                <c:pt idx="1941" formatCode="General">
                  <c:v>3090691.6109454669</c:v>
                </c:pt>
                <c:pt idx="1942" formatCode="General">
                  <c:v>2716260.1201347453</c:v>
                </c:pt>
                <c:pt idx="1943" formatCode="General">
                  <c:v>2505303.9249486094</c:v>
                </c:pt>
                <c:pt idx="1944" formatCode="General">
                  <c:v>2727135.0456946436</c:v>
                </c:pt>
                <c:pt idx="1945" formatCode="General">
                  <c:v>2688250.4557405277</c:v>
                </c:pt>
                <c:pt idx="1946" formatCode="General">
                  <c:v>3011792.4393520807</c:v>
                </c:pt>
                <c:pt idx="1947" formatCode="General">
                  <c:v>3008868.8419721671</c:v>
                </c:pt>
                <c:pt idx="1948" formatCode="General">
                  <c:v>2389693.3418328329</c:v>
                </c:pt>
                <c:pt idx="1949" formatCode="General">
                  <c:v>2789678.068757466</c:v>
                </c:pt>
                <c:pt idx="1950" formatCode="General">
                  <c:v>2599902.2816293938</c:v>
                </c:pt>
                <c:pt idx="1951" formatCode="General">
                  <c:v>2240413.1250002175</c:v>
                </c:pt>
                <c:pt idx="1952" formatCode="General">
                  <c:v>2809881.4128174284</c:v>
                </c:pt>
                <c:pt idx="1953" formatCode="General">
                  <c:v>2796493.5058154254</c:v>
                </c:pt>
                <c:pt idx="1954" formatCode="General">
                  <c:v>2599366.5308868932</c:v>
                </c:pt>
                <c:pt idx="1955" formatCode="General">
                  <c:v>2809145.2112040771</c:v>
                </c:pt>
                <c:pt idx="1956" formatCode="General">
                  <c:v>2389475.9262809465</c:v>
                </c:pt>
                <c:pt idx="1957" formatCode="General">
                  <c:v>2508524.0041784775</c:v>
                </c:pt>
                <c:pt idx="1958" formatCode="General">
                  <c:v>3389566.0500928466</c:v>
                </c:pt>
                <c:pt idx="1959" formatCode="General">
                  <c:v>2863550.0688846526</c:v>
                </c:pt>
                <c:pt idx="1960" formatCode="General">
                  <c:v>2895932.4443514217</c:v>
                </c:pt>
                <c:pt idx="1961" formatCode="General">
                  <c:v>3004392.2842875388</c:v>
                </c:pt>
                <c:pt idx="1962" formatCode="General">
                  <c:v>2962271.1897942992</c:v>
                </c:pt>
                <c:pt idx="1963" formatCode="General">
                  <c:v>2526259.3077395018</c:v>
                </c:pt>
                <c:pt idx="1964" formatCode="General">
                  <c:v>2975127.3460933291</c:v>
                </c:pt>
                <c:pt idx="1965" formatCode="General">
                  <c:v>2562517.2115803482</c:v>
                </c:pt>
                <c:pt idx="1966" formatCode="General">
                  <c:v>2965273.8554138448</c:v>
                </c:pt>
                <c:pt idx="1967" formatCode="General">
                  <c:v>2505061.0115773543</c:v>
                </c:pt>
                <c:pt idx="1968" formatCode="General">
                  <c:v>2794052.3350058971</c:v>
                </c:pt>
                <c:pt idx="1969" formatCode="General">
                  <c:v>2843299.8682695986</c:v>
                </c:pt>
                <c:pt idx="1970" formatCode="General">
                  <c:v>2680623.0961614684</c:v>
                </c:pt>
                <c:pt idx="1971" formatCode="General">
                  <c:v>2582142.379777485</c:v>
                </c:pt>
                <c:pt idx="1972" formatCode="General">
                  <c:v>2287420.6719154259</c:v>
                </c:pt>
                <c:pt idx="1973" formatCode="General">
                  <c:v>2576044.3445003144</c:v>
                </c:pt>
                <c:pt idx="1974" formatCode="General">
                  <c:v>2445294.3185080937</c:v>
                </c:pt>
                <c:pt idx="1975" formatCode="General">
                  <c:v>2625788.4724295363</c:v>
                </c:pt>
                <c:pt idx="1976" formatCode="General">
                  <c:v>2408612.5356904594</c:v>
                </c:pt>
                <c:pt idx="1977" formatCode="General">
                  <c:v>2957269.7674480202</c:v>
                </c:pt>
                <c:pt idx="1978" formatCode="General">
                  <c:v>2533791.0162893827</c:v>
                </c:pt>
                <c:pt idx="1979" formatCode="General">
                  <c:v>2706775.806492364</c:v>
                </c:pt>
                <c:pt idx="1980" formatCode="General">
                  <c:v>2951393.8706382825</c:v>
                </c:pt>
                <c:pt idx="1981" formatCode="General">
                  <c:v>2789377.8640404744</c:v>
                </c:pt>
                <c:pt idx="1982" formatCode="General">
                  <c:v>2886664.1968199145</c:v>
                </c:pt>
                <c:pt idx="1983" formatCode="General">
                  <c:v>3008158.2455363539</c:v>
                </c:pt>
                <c:pt idx="1984" formatCode="General">
                  <c:v>2759844.0918773962</c:v>
                </c:pt>
                <c:pt idx="1985" formatCode="General">
                  <c:v>2582240.8962581353</c:v>
                </c:pt>
                <c:pt idx="1986" formatCode="General">
                  <c:v>2519370.9754517553</c:v>
                </c:pt>
                <c:pt idx="1987" formatCode="General">
                  <c:v>2446565.8371996572</c:v>
                </c:pt>
                <c:pt idx="1988" formatCode="General">
                  <c:v>2762809.7388293515</c:v>
                </c:pt>
                <c:pt idx="1989" formatCode="General">
                  <c:v>2329217.7988414718</c:v>
                </c:pt>
                <c:pt idx="1990" formatCode="General">
                  <c:v>2777292.0681649954</c:v>
                </c:pt>
                <c:pt idx="1991" formatCode="General">
                  <c:v>3206301.8366232803</c:v>
                </c:pt>
                <c:pt idx="1992" formatCode="General">
                  <c:v>2493329.1994266347</c:v>
                </c:pt>
                <c:pt idx="1993" formatCode="General">
                  <c:v>2432760.6295203599</c:v>
                </c:pt>
                <c:pt idx="1994" formatCode="General">
                  <c:v>3416986.6248778822</c:v>
                </c:pt>
                <c:pt idx="1995" formatCode="General">
                  <c:v>2224872.9604340536</c:v>
                </c:pt>
                <c:pt idx="1996" formatCode="General">
                  <c:v>2926677.0125158327</c:v>
                </c:pt>
                <c:pt idx="1997" formatCode="General">
                  <c:v>2466454.6801359695</c:v>
                </c:pt>
                <c:pt idx="1998" formatCode="General">
                  <c:v>2752667.1860735859</c:v>
                </c:pt>
                <c:pt idx="1999" formatCode="General">
                  <c:v>2637514.7927647382</c:v>
                </c:pt>
                <c:pt idx="2000" formatCode="General">
                  <c:v>2492338.1109223305</c:v>
                </c:pt>
                <c:pt idx="2001" formatCode="General">
                  <c:v>2806830.248448927</c:v>
                </c:pt>
                <c:pt idx="2002" formatCode="General">
                  <c:v>2479214.5188908461</c:v>
                </c:pt>
                <c:pt idx="2003" formatCode="General">
                  <c:v>3393566.9024881506</c:v>
                </c:pt>
                <c:pt idx="2004" formatCode="General">
                  <c:v>2340328.0077552814</c:v>
                </c:pt>
                <c:pt idx="2005" formatCode="General">
                  <c:v>2617909.7717079041</c:v>
                </c:pt>
                <c:pt idx="2006" formatCode="General">
                  <c:v>2729921.4191029388</c:v>
                </c:pt>
                <c:pt idx="2007" formatCode="General">
                  <c:v>2256945.581174558</c:v>
                </c:pt>
                <c:pt idx="2008" formatCode="General">
                  <c:v>2784116.8074440444</c:v>
                </c:pt>
                <c:pt idx="2009" formatCode="General">
                  <c:v>2694619.4310969431</c:v>
                </c:pt>
                <c:pt idx="2010" formatCode="General">
                  <c:v>2711802.444974171</c:v>
                </c:pt>
                <c:pt idx="2011" formatCode="General">
                  <c:v>2778215.7559252628</c:v>
                </c:pt>
                <c:pt idx="2012" formatCode="General">
                  <c:v>2551896.4598934543</c:v>
                </c:pt>
                <c:pt idx="2013" formatCode="General">
                  <c:v>2650962.987464394</c:v>
                </c:pt>
                <c:pt idx="2014" formatCode="General">
                  <c:v>2614609.9095931724</c:v>
                </c:pt>
                <c:pt idx="2015" formatCode="General">
                  <c:v>2506096.0441930252</c:v>
                </c:pt>
                <c:pt idx="2016" formatCode="General">
                  <c:v>2385993.1815563557</c:v>
                </c:pt>
                <c:pt idx="2017" formatCode="General">
                  <c:v>2835752.8043270861</c:v>
                </c:pt>
                <c:pt idx="2018" formatCode="General">
                  <c:v>2762373.4174728892</c:v>
                </c:pt>
                <c:pt idx="2019" formatCode="General">
                  <c:v>2775982.8098092848</c:v>
                </c:pt>
                <c:pt idx="2020" formatCode="General">
                  <c:v>2946490.9962360132</c:v>
                </c:pt>
                <c:pt idx="2021" formatCode="General">
                  <c:v>2825822.838924503</c:v>
                </c:pt>
                <c:pt idx="2022" formatCode="General">
                  <c:v>2558112.0244241981</c:v>
                </c:pt>
                <c:pt idx="2023" formatCode="General">
                  <c:v>2475995.2712466535</c:v>
                </c:pt>
                <c:pt idx="2024" formatCode="General">
                  <c:v>2852642.8189016255</c:v>
                </c:pt>
                <c:pt idx="2025" formatCode="General">
                  <c:v>2843963.6931720739</c:v>
                </c:pt>
                <c:pt idx="2026" formatCode="General">
                  <c:v>2457918.0107488208</c:v>
                </c:pt>
                <c:pt idx="2027" formatCode="General">
                  <c:v>2356585.9120797017</c:v>
                </c:pt>
                <c:pt idx="2028" formatCode="General">
                  <c:v>3171382.37669787</c:v>
                </c:pt>
                <c:pt idx="2029" formatCode="General">
                  <c:v>2558746.075988153</c:v>
                </c:pt>
                <c:pt idx="2030" formatCode="General">
                  <c:v>2336003.1160585028</c:v>
                </c:pt>
                <c:pt idx="2031" formatCode="General">
                  <c:v>3185069.2284394875</c:v>
                </c:pt>
                <c:pt idx="2032" formatCode="General">
                  <c:v>2766006.3357109493</c:v>
                </c:pt>
                <c:pt idx="2033" formatCode="General">
                  <c:v>2913779.6531378301</c:v>
                </c:pt>
                <c:pt idx="2034" formatCode="General">
                  <c:v>3233938.4912484419</c:v>
                </c:pt>
                <c:pt idx="2035" formatCode="General">
                  <c:v>2860882.3274638955</c:v>
                </c:pt>
                <c:pt idx="2036" formatCode="General">
                  <c:v>2687757.7745845295</c:v>
                </c:pt>
                <c:pt idx="2037" formatCode="General">
                  <c:v>2767177.0812699161</c:v>
                </c:pt>
                <c:pt idx="2038" formatCode="General">
                  <c:v>2500471.0234124265</c:v>
                </c:pt>
                <c:pt idx="2039" formatCode="General">
                  <c:v>2962055.2630016697</c:v>
                </c:pt>
                <c:pt idx="2040" formatCode="General">
                  <c:v>2495171.5227412763</c:v>
                </c:pt>
                <c:pt idx="2041" formatCode="General">
                  <c:v>2127788.4677074468</c:v>
                </c:pt>
                <c:pt idx="2042" formatCode="General">
                  <c:v>2576162.7554707988</c:v>
                </c:pt>
                <c:pt idx="2043" formatCode="General">
                  <c:v>2609595.3660680344</c:v>
                </c:pt>
                <c:pt idx="2044" formatCode="General">
                  <c:v>2595815.4737061216</c:v>
                </c:pt>
                <c:pt idx="2045" formatCode="General">
                  <c:v>3378586.1018473008</c:v>
                </c:pt>
                <c:pt idx="2046" formatCode="General">
                  <c:v>2823181.386448883</c:v>
                </c:pt>
                <c:pt idx="2047" formatCode="General">
                  <c:v>2494711.563176522</c:v>
                </c:pt>
                <c:pt idx="2048" formatCode="General">
                  <c:v>2900544.4271616116</c:v>
                </c:pt>
                <c:pt idx="2049" formatCode="General">
                  <c:v>2895022.6294625136</c:v>
                </c:pt>
                <c:pt idx="2050" formatCode="General">
                  <c:v>2715293.7885629241</c:v>
                </c:pt>
                <c:pt idx="2051" formatCode="General">
                  <c:v>2691954.2588566174</c:v>
                </c:pt>
                <c:pt idx="2052" formatCode="General">
                  <c:v>2833050.5924657863</c:v>
                </c:pt>
                <c:pt idx="2053" formatCode="General">
                  <c:v>2921691.3747227578</c:v>
                </c:pt>
                <c:pt idx="2054" formatCode="General">
                  <c:v>2873158.5856109955</c:v>
                </c:pt>
                <c:pt idx="2055" formatCode="General">
                  <c:v>2854864.6250107884</c:v>
                </c:pt>
                <c:pt idx="2056" formatCode="General">
                  <c:v>2804321.0470377412</c:v>
                </c:pt>
                <c:pt idx="2057" formatCode="General">
                  <c:v>3010582.0527694607</c:v>
                </c:pt>
                <c:pt idx="2058" formatCode="General">
                  <c:v>2692141.1239720187</c:v>
                </c:pt>
                <c:pt idx="2059" formatCode="General">
                  <c:v>2936267.5726477252</c:v>
                </c:pt>
                <c:pt idx="2060" formatCode="General">
                  <c:v>2800244.1657886039</c:v>
                </c:pt>
                <c:pt idx="2061" formatCode="General">
                  <c:v>2656937.3604663294</c:v>
                </c:pt>
                <c:pt idx="2062" formatCode="General">
                  <c:v>2437698.3158223107</c:v>
                </c:pt>
                <c:pt idx="2063" formatCode="General">
                  <c:v>2509539.799127772</c:v>
                </c:pt>
                <c:pt idx="2064" formatCode="General">
                  <c:v>2617074.0209282562</c:v>
                </c:pt>
                <c:pt idx="2065" formatCode="General">
                  <c:v>2340598.7560863788</c:v>
                </c:pt>
                <c:pt idx="2066" formatCode="General">
                  <c:v>2815709.2011631136</c:v>
                </c:pt>
                <c:pt idx="2067" formatCode="General">
                  <c:v>2881949.768571028</c:v>
                </c:pt>
                <c:pt idx="2068" formatCode="General">
                  <c:v>2468437.9949043412</c:v>
                </c:pt>
                <c:pt idx="2069" formatCode="General">
                  <c:v>2611083.8822225281</c:v>
                </c:pt>
                <c:pt idx="2070" formatCode="General">
                  <c:v>2969454.968544188</c:v>
                </c:pt>
                <c:pt idx="2071" formatCode="General">
                  <c:v>2688576.7593114516</c:v>
                </c:pt>
                <c:pt idx="2072" formatCode="General">
                  <c:v>2684223.1570631857</c:v>
                </c:pt>
                <c:pt idx="2073" formatCode="General">
                  <c:v>2951345.9012024906</c:v>
                </c:pt>
                <c:pt idx="2074" formatCode="General">
                  <c:v>2396707.7069138801</c:v>
                </c:pt>
                <c:pt idx="2075" formatCode="General">
                  <c:v>2580773.958783593</c:v>
                </c:pt>
                <c:pt idx="2076" formatCode="General">
                  <c:v>3008782.3923268286</c:v>
                </c:pt>
                <c:pt idx="2077" formatCode="General">
                  <c:v>2882200.4905368406</c:v>
                </c:pt>
                <c:pt idx="2078" formatCode="General">
                  <c:v>2343841.3226941926</c:v>
                </c:pt>
                <c:pt idx="2079" formatCode="General">
                  <c:v>2914358.8725642418</c:v>
                </c:pt>
                <c:pt idx="2080" formatCode="General">
                  <c:v>2495377.1762911351</c:v>
                </c:pt>
                <c:pt idx="2081" formatCode="General">
                  <c:v>2616815.3458125275</c:v>
                </c:pt>
                <c:pt idx="2082" formatCode="General">
                  <c:v>2273813.3520103456</c:v>
                </c:pt>
                <c:pt idx="2083" formatCode="General">
                  <c:v>2530256.0397411524</c:v>
                </c:pt>
                <c:pt idx="2084" formatCode="General">
                  <c:v>2227562.4014879749</c:v>
                </c:pt>
                <c:pt idx="2085" formatCode="General">
                  <c:v>2420713.0055081202</c:v>
                </c:pt>
                <c:pt idx="2086" formatCode="General">
                  <c:v>2565984.0679246299</c:v>
                </c:pt>
                <c:pt idx="2087" formatCode="General">
                  <c:v>2571420.9056979963</c:v>
                </c:pt>
                <c:pt idx="2088" formatCode="General">
                  <c:v>2947458.8700572173</c:v>
                </c:pt>
                <c:pt idx="2089" formatCode="General">
                  <c:v>2383515.267783395</c:v>
                </c:pt>
                <c:pt idx="2090" formatCode="General">
                  <c:v>2844249.0426258883</c:v>
                </c:pt>
                <c:pt idx="2091" formatCode="General">
                  <c:v>3051101.8907229495</c:v>
                </c:pt>
                <c:pt idx="2092" formatCode="General">
                  <c:v>2341845.8446844076</c:v>
                </c:pt>
                <c:pt idx="2093" formatCode="General">
                  <c:v>2737216.2815048108</c:v>
                </c:pt>
                <c:pt idx="2094" formatCode="General">
                  <c:v>2739294.3161831484</c:v>
                </c:pt>
                <c:pt idx="2095" formatCode="General">
                  <c:v>3017160.9057174595</c:v>
                </c:pt>
                <c:pt idx="2096" formatCode="General">
                  <c:v>2308358.5074558556</c:v>
                </c:pt>
                <c:pt idx="2097" formatCode="General">
                  <c:v>2279124.0528890593</c:v>
                </c:pt>
                <c:pt idx="2098" formatCode="General">
                  <c:v>2332526.0113225458</c:v>
                </c:pt>
                <c:pt idx="2099" formatCode="General">
                  <c:v>2694837.530667522</c:v>
                </c:pt>
                <c:pt idx="2100" formatCode="General">
                  <c:v>2273432.867904475</c:v>
                </c:pt>
                <c:pt idx="2101" formatCode="General">
                  <c:v>2744818.4260878311</c:v>
                </c:pt>
                <c:pt idx="2102" formatCode="General">
                  <c:v>2970324.0769057577</c:v>
                </c:pt>
                <c:pt idx="2103" formatCode="General">
                  <c:v>2444805.4956538645</c:v>
                </c:pt>
                <c:pt idx="2104" formatCode="General">
                  <c:v>2636093.0459539965</c:v>
                </c:pt>
                <c:pt idx="2105" formatCode="General">
                  <c:v>3426136.4468308911</c:v>
                </c:pt>
                <c:pt idx="2106" formatCode="General">
                  <c:v>2478338.0542883901</c:v>
                </c:pt>
                <c:pt idx="2107" formatCode="General">
                  <c:v>2359406.2010719557</c:v>
                </c:pt>
                <c:pt idx="2108" formatCode="General">
                  <c:v>2496122.8893375699</c:v>
                </c:pt>
                <c:pt idx="2109" formatCode="General">
                  <c:v>2959162.881032059</c:v>
                </c:pt>
                <c:pt idx="2110" formatCode="General">
                  <c:v>2905186.782503054</c:v>
                </c:pt>
                <c:pt idx="2111" formatCode="General">
                  <c:v>2340985.2934947661</c:v>
                </c:pt>
                <c:pt idx="2112" formatCode="General">
                  <c:v>3255515.3114699335</c:v>
                </c:pt>
                <c:pt idx="2113" formatCode="General">
                  <c:v>2512107.1505454499</c:v>
                </c:pt>
                <c:pt idx="2114" formatCode="General">
                  <c:v>3006339.1163118454</c:v>
                </c:pt>
                <c:pt idx="2115" formatCode="General">
                  <c:v>2916276.5138630285</c:v>
                </c:pt>
                <c:pt idx="2116" formatCode="General">
                  <c:v>2253004.6857442507</c:v>
                </c:pt>
                <c:pt idx="2117" formatCode="General">
                  <c:v>2648562.8970839405</c:v>
                </c:pt>
                <c:pt idx="2118" formatCode="General">
                  <c:v>2873607.7136997213</c:v>
                </c:pt>
                <c:pt idx="2119" formatCode="General">
                  <c:v>2926618.0546751823</c:v>
                </c:pt>
                <c:pt idx="2120" formatCode="General">
                  <c:v>2405079.6769566317</c:v>
                </c:pt>
                <c:pt idx="2121" formatCode="General">
                  <c:v>1963183.632944392</c:v>
                </c:pt>
                <c:pt idx="2122" formatCode="General">
                  <c:v>2586920.8375880914</c:v>
                </c:pt>
                <c:pt idx="2123" formatCode="General">
                  <c:v>2506865.1299946788</c:v>
                </c:pt>
                <c:pt idx="2124" formatCode="General">
                  <c:v>2642873.88243696</c:v>
                </c:pt>
                <c:pt idx="2125" formatCode="General">
                  <c:v>2567237.657675833</c:v>
                </c:pt>
                <c:pt idx="2126" formatCode="General">
                  <c:v>2324965.3514461648</c:v>
                </c:pt>
                <c:pt idx="2127" formatCode="General">
                  <c:v>3761328.6173339812</c:v>
                </c:pt>
                <c:pt idx="2128" formatCode="General">
                  <c:v>2274672.1229753275</c:v>
                </c:pt>
                <c:pt idx="2129" formatCode="General">
                  <c:v>2662509.5789719885</c:v>
                </c:pt>
                <c:pt idx="2130" formatCode="General">
                  <c:v>2530025.5714394995</c:v>
                </c:pt>
                <c:pt idx="2131" formatCode="General">
                  <c:v>2752806.4922684827</c:v>
                </c:pt>
                <c:pt idx="2132" formatCode="General">
                  <c:v>2464036.8977931351</c:v>
                </c:pt>
                <c:pt idx="2133" formatCode="General">
                  <c:v>3044425.223957235</c:v>
                </c:pt>
                <c:pt idx="2134" formatCode="General">
                  <c:v>2307201.6046181191</c:v>
                </c:pt>
                <c:pt idx="2135" formatCode="General">
                  <c:v>3132808.4027349046</c:v>
                </c:pt>
                <c:pt idx="2136" formatCode="General">
                  <c:v>2468790.8618407277</c:v>
                </c:pt>
                <c:pt idx="2137" formatCode="General">
                  <c:v>3059307.9394447515</c:v>
                </c:pt>
                <c:pt idx="2138" formatCode="General">
                  <c:v>2862441.987717282</c:v>
                </c:pt>
                <c:pt idx="2139" formatCode="General">
                  <c:v>2891404.7867158926</c:v>
                </c:pt>
                <c:pt idx="2140" formatCode="General">
                  <c:v>2972208.3831794527</c:v>
                </c:pt>
                <c:pt idx="2141" formatCode="General">
                  <c:v>2432914.5950129367</c:v>
                </c:pt>
                <c:pt idx="2142" formatCode="General">
                  <c:v>3037810.7764882478</c:v>
                </c:pt>
                <c:pt idx="2143" formatCode="General">
                  <c:v>2373751.6648237947</c:v>
                </c:pt>
                <c:pt idx="2144" formatCode="General">
                  <c:v>2823416.2220396646</c:v>
                </c:pt>
                <c:pt idx="2145" formatCode="General">
                  <c:v>2886200.8668569387</c:v>
                </c:pt>
                <c:pt idx="2146" formatCode="General">
                  <c:v>2459844.7754901499</c:v>
                </c:pt>
                <c:pt idx="2147" formatCode="General">
                  <c:v>2786698.6449543084</c:v>
                </c:pt>
                <c:pt idx="2148" formatCode="General">
                  <c:v>2628149.9219500748</c:v>
                </c:pt>
                <c:pt idx="2149" formatCode="General">
                  <c:v>2484020.8933497616</c:v>
                </c:pt>
                <c:pt idx="2150" formatCode="General">
                  <c:v>2488084.5134247085</c:v>
                </c:pt>
                <c:pt idx="2151" formatCode="General">
                  <c:v>2657745.14590252</c:v>
                </c:pt>
                <c:pt idx="2152" formatCode="General">
                  <c:v>2546013.6860416285</c:v>
                </c:pt>
                <c:pt idx="2153" formatCode="General">
                  <c:v>3302453.0524097304</c:v>
                </c:pt>
                <c:pt idx="2154" formatCode="General">
                  <c:v>2656607.0211231541</c:v>
                </c:pt>
                <c:pt idx="2155" formatCode="General">
                  <c:v>2695825.8234283919</c:v>
                </c:pt>
                <c:pt idx="2156" formatCode="General">
                  <c:v>2392353.0870457049</c:v>
                </c:pt>
                <c:pt idx="2157" formatCode="General">
                  <c:v>2517298.9001667127</c:v>
                </c:pt>
                <c:pt idx="2158" formatCode="General">
                  <c:v>2580617.558893431</c:v>
                </c:pt>
                <c:pt idx="2159" formatCode="General">
                  <c:v>2841324.1936149704</c:v>
                </c:pt>
                <c:pt idx="2160" formatCode="General">
                  <c:v>2640351.1337723387</c:v>
                </c:pt>
                <c:pt idx="2161" formatCode="General">
                  <c:v>2629838.6405528095</c:v>
                </c:pt>
                <c:pt idx="2162" formatCode="General">
                  <c:v>2462761.5515018776</c:v>
                </c:pt>
                <c:pt idx="2163" formatCode="General">
                  <c:v>2768839.2621551156</c:v>
                </c:pt>
                <c:pt idx="2164" formatCode="General">
                  <c:v>3079936.9400895666</c:v>
                </c:pt>
                <c:pt idx="2165" formatCode="General">
                  <c:v>2679121.4379351609</c:v>
                </c:pt>
                <c:pt idx="2166" formatCode="General">
                  <c:v>2692818.0709490431</c:v>
                </c:pt>
                <c:pt idx="2167" formatCode="General">
                  <c:v>2236350.035362897</c:v>
                </c:pt>
                <c:pt idx="2168" formatCode="General">
                  <c:v>2721993.8541628295</c:v>
                </c:pt>
                <c:pt idx="2169" formatCode="General">
                  <c:v>2649873.4203414614</c:v>
                </c:pt>
                <c:pt idx="2170" formatCode="General">
                  <c:v>2494593.2730914424</c:v>
                </c:pt>
                <c:pt idx="2171" formatCode="General">
                  <c:v>2346535.6318891281</c:v>
                </c:pt>
                <c:pt idx="2172" formatCode="General">
                  <c:v>2872519.2083021337</c:v>
                </c:pt>
                <c:pt idx="2173" formatCode="General">
                  <c:v>2940962.9738241341</c:v>
                </c:pt>
                <c:pt idx="2174" formatCode="General">
                  <c:v>2663428.277478524</c:v>
                </c:pt>
                <c:pt idx="2175" formatCode="General">
                  <c:v>2814675.1638243026</c:v>
                </c:pt>
                <c:pt idx="2176" formatCode="General">
                  <c:v>2630728.323765405</c:v>
                </c:pt>
                <c:pt idx="2177" formatCode="General">
                  <c:v>2518635.6124693784</c:v>
                </c:pt>
                <c:pt idx="2178" formatCode="General">
                  <c:v>2631388.7001216677</c:v>
                </c:pt>
                <c:pt idx="2179" formatCode="General">
                  <c:v>2420336.6068981248</c:v>
                </c:pt>
                <c:pt idx="2180" formatCode="General">
                  <c:v>2571282.4686458809</c:v>
                </c:pt>
                <c:pt idx="2181" formatCode="General">
                  <c:v>2423129.0115146325</c:v>
                </c:pt>
                <c:pt idx="2182" formatCode="General">
                  <c:v>2933456.6829312467</c:v>
                </c:pt>
                <c:pt idx="2183" formatCode="General">
                  <c:v>2111796.7308140332</c:v>
                </c:pt>
                <c:pt idx="2184" formatCode="General">
                  <c:v>2577226.1153277657</c:v>
                </c:pt>
                <c:pt idx="2185" formatCode="General">
                  <c:v>2678229.6952727903</c:v>
                </c:pt>
                <c:pt idx="2186" formatCode="General">
                  <c:v>3176400.8852004949</c:v>
                </c:pt>
                <c:pt idx="2187" formatCode="General">
                  <c:v>2593124.5823418549</c:v>
                </c:pt>
                <c:pt idx="2188" formatCode="General">
                  <c:v>2616769.3199945488</c:v>
                </c:pt>
                <c:pt idx="2189" formatCode="General">
                  <c:v>2926510.2081351979</c:v>
                </c:pt>
                <c:pt idx="2190" formatCode="General">
                  <c:v>3154660.6141287102</c:v>
                </c:pt>
                <c:pt idx="2191" formatCode="General">
                  <c:v>2577691.3200581889</c:v>
                </c:pt>
                <c:pt idx="2192" formatCode="General">
                  <c:v>2645622.3594879764</c:v>
                </c:pt>
                <c:pt idx="2193" formatCode="General">
                  <c:v>2415712.2462461037</c:v>
                </c:pt>
                <c:pt idx="2194" formatCode="General">
                  <c:v>2671266.6522369971</c:v>
                </c:pt>
                <c:pt idx="2195" formatCode="General">
                  <c:v>2746557.2923457152</c:v>
                </c:pt>
                <c:pt idx="2196" formatCode="General">
                  <c:v>3066111.1047415342</c:v>
                </c:pt>
                <c:pt idx="2197" formatCode="General">
                  <c:v>2950231.5233593937</c:v>
                </c:pt>
                <c:pt idx="2198" formatCode="General">
                  <c:v>2790658.3701864309</c:v>
                </c:pt>
                <c:pt idx="2199" formatCode="General">
                  <c:v>2128592.7285197219</c:v>
                </c:pt>
                <c:pt idx="2200" formatCode="General">
                  <c:v>2580666.6445034347</c:v>
                </c:pt>
                <c:pt idx="2201" formatCode="General">
                  <c:v>2154012.2257791674</c:v>
                </c:pt>
                <c:pt idx="2202" formatCode="General">
                  <c:v>2790748.8376642885</c:v>
                </c:pt>
                <c:pt idx="2203" formatCode="General">
                  <c:v>2439485.8910665754</c:v>
                </c:pt>
                <c:pt idx="2204" formatCode="General">
                  <c:v>3167427.0420386828</c:v>
                </c:pt>
                <c:pt idx="2205" formatCode="General">
                  <c:v>3068461.6799823456</c:v>
                </c:pt>
                <c:pt idx="2206" formatCode="General">
                  <c:v>2528878.7250114381</c:v>
                </c:pt>
                <c:pt idx="2207" formatCode="General">
                  <c:v>3025589.4333162201</c:v>
                </c:pt>
                <c:pt idx="2208" formatCode="General">
                  <c:v>2656471.1108427788</c:v>
                </c:pt>
                <c:pt idx="2209" formatCode="General">
                  <c:v>2806886.7428335012</c:v>
                </c:pt>
                <c:pt idx="2210" formatCode="General">
                  <c:v>2605176.8781904946</c:v>
                </c:pt>
                <c:pt idx="2211" formatCode="General">
                  <c:v>2566542.1653103824</c:v>
                </c:pt>
                <c:pt idx="2212" formatCode="General">
                  <c:v>2688876.1399762896</c:v>
                </c:pt>
                <c:pt idx="2213" formatCode="General">
                  <c:v>2246121.346706342</c:v>
                </c:pt>
                <c:pt idx="2214" formatCode="General">
                  <c:v>3208304.1240948681</c:v>
                </c:pt>
                <c:pt idx="2215" formatCode="General">
                  <c:v>2602392.0256653214</c:v>
                </c:pt>
                <c:pt idx="2216" formatCode="General">
                  <c:v>2509682.278279413</c:v>
                </c:pt>
                <c:pt idx="2217" formatCode="General">
                  <c:v>2568804.81868173</c:v>
                </c:pt>
                <c:pt idx="2218" formatCode="General">
                  <c:v>2445184.4644647129</c:v>
                </c:pt>
                <c:pt idx="2219" formatCode="General">
                  <c:v>2932692.2646833737</c:v>
                </c:pt>
                <c:pt idx="2220" formatCode="General">
                  <c:v>2476737.8415373475</c:v>
                </c:pt>
                <c:pt idx="2221" formatCode="General">
                  <c:v>2745731.333120612</c:v>
                </c:pt>
                <c:pt idx="2222" formatCode="General">
                  <c:v>2827247.7410068056</c:v>
                </c:pt>
                <c:pt idx="2223" formatCode="General">
                  <c:v>2664203.3772209729</c:v>
                </c:pt>
                <c:pt idx="2224" formatCode="General">
                  <c:v>3228271.7849543737</c:v>
                </c:pt>
                <c:pt idx="2225" formatCode="General">
                  <c:v>2601052.2203990896</c:v>
                </c:pt>
                <c:pt idx="2226" formatCode="General">
                  <c:v>3025568.3295890694</c:v>
                </c:pt>
                <c:pt idx="2227" formatCode="General">
                  <c:v>2873315.4427962624</c:v>
                </c:pt>
                <c:pt idx="2228" formatCode="General">
                  <c:v>2661373.9832253056</c:v>
                </c:pt>
                <c:pt idx="2229" formatCode="General">
                  <c:v>2735830.3754836246</c:v>
                </c:pt>
                <c:pt idx="2230" formatCode="General">
                  <c:v>3061508.7502343971</c:v>
                </c:pt>
                <c:pt idx="2231" formatCode="General">
                  <c:v>2687885.9524983275</c:v>
                </c:pt>
                <c:pt idx="2232" formatCode="General">
                  <c:v>2621294.8847370725</c:v>
                </c:pt>
                <c:pt idx="2233" formatCode="General">
                  <c:v>2346648.7444174397</c:v>
                </c:pt>
                <c:pt idx="2234" formatCode="General">
                  <c:v>2664919.1159171737</c:v>
                </c:pt>
                <c:pt idx="2235" formatCode="General">
                  <c:v>2948156.4969787532</c:v>
                </c:pt>
                <c:pt idx="2236" formatCode="General">
                  <c:v>2273864.1665379028</c:v>
                </c:pt>
                <c:pt idx="2237" formatCode="General">
                  <c:v>2773193.7620697604</c:v>
                </c:pt>
                <c:pt idx="2238" formatCode="General">
                  <c:v>2451341.7461009515</c:v>
                </c:pt>
                <c:pt idx="2239" formatCode="General">
                  <c:v>2964321.8071496738</c:v>
                </c:pt>
                <c:pt idx="2240" formatCode="General">
                  <c:v>2520932.6798324296</c:v>
                </c:pt>
                <c:pt idx="2241" formatCode="General">
                  <c:v>2784899.3914997764</c:v>
                </c:pt>
                <c:pt idx="2242" formatCode="General">
                  <c:v>2577278.4348402517</c:v>
                </c:pt>
                <c:pt idx="2243" formatCode="General">
                  <c:v>2777502.8674273835</c:v>
                </c:pt>
                <c:pt idx="2244" formatCode="General">
                  <c:v>2590435.9895174508</c:v>
                </c:pt>
                <c:pt idx="2245" formatCode="General">
                  <c:v>2787262.6510347109</c:v>
                </c:pt>
                <c:pt idx="2246" formatCode="General">
                  <c:v>2661135.2711587385</c:v>
                </c:pt>
                <c:pt idx="2247" formatCode="General">
                  <c:v>2783845.6185333617</c:v>
                </c:pt>
                <c:pt idx="2248" formatCode="General">
                  <c:v>2897789.3031721027</c:v>
                </c:pt>
                <c:pt idx="2249" formatCode="General">
                  <c:v>2397097.7271548649</c:v>
                </c:pt>
                <c:pt idx="2250" formatCode="General">
                  <c:v>2659744.8554464108</c:v>
                </c:pt>
                <c:pt idx="2251" formatCode="General">
                  <c:v>2711317.774954672</c:v>
                </c:pt>
                <c:pt idx="2252" formatCode="General">
                  <c:v>2473625.5004372951</c:v>
                </c:pt>
                <c:pt idx="2253" formatCode="General">
                  <c:v>2324242.9439041847</c:v>
                </c:pt>
                <c:pt idx="2254" formatCode="General">
                  <c:v>2721996.3158781375</c:v>
                </c:pt>
                <c:pt idx="2255" formatCode="General">
                  <c:v>3078482.7396221468</c:v>
                </c:pt>
                <c:pt idx="2256" formatCode="General">
                  <c:v>2565992.3449563505</c:v>
                </c:pt>
                <c:pt idx="2257" formatCode="General">
                  <c:v>2562172.1760379649</c:v>
                </c:pt>
                <c:pt idx="2258" formatCode="General">
                  <c:v>2549627.4592264825</c:v>
                </c:pt>
                <c:pt idx="2259" formatCode="General">
                  <c:v>2332809.7583941035</c:v>
                </c:pt>
                <c:pt idx="2260" formatCode="General">
                  <c:v>3212604.8158521801</c:v>
                </c:pt>
                <c:pt idx="2261" formatCode="General">
                  <c:v>2616657.3049725113</c:v>
                </c:pt>
                <c:pt idx="2262" formatCode="General">
                  <c:v>3177818.2186405067</c:v>
                </c:pt>
                <c:pt idx="2263" formatCode="General">
                  <c:v>2662708.3260203828</c:v>
                </c:pt>
                <c:pt idx="2264" formatCode="General">
                  <c:v>2365522.0903204824</c:v>
                </c:pt>
                <c:pt idx="2265" formatCode="General">
                  <c:v>2481135.2502584709</c:v>
                </c:pt>
                <c:pt idx="2266" formatCode="General">
                  <c:v>2583926.8514047</c:v>
                </c:pt>
                <c:pt idx="2267" formatCode="General">
                  <c:v>2475601.4356916617</c:v>
                </c:pt>
                <c:pt idx="2268" formatCode="General">
                  <c:v>2540011.9952709512</c:v>
                </c:pt>
                <c:pt idx="2269" formatCode="General">
                  <c:v>2095241.3605033194</c:v>
                </c:pt>
                <c:pt idx="2270" formatCode="General">
                  <c:v>2511443.9949526759</c:v>
                </c:pt>
                <c:pt idx="2271" formatCode="General">
                  <c:v>2269064.7146326578</c:v>
                </c:pt>
                <c:pt idx="2272" formatCode="General">
                  <c:v>2373661.3544599013</c:v>
                </c:pt>
                <c:pt idx="2273" formatCode="General">
                  <c:v>2918877.270775774</c:v>
                </c:pt>
                <c:pt idx="2274" formatCode="General">
                  <c:v>2530747.583880675</c:v>
                </c:pt>
                <c:pt idx="2275" formatCode="General">
                  <c:v>3171783.3678838783</c:v>
                </c:pt>
                <c:pt idx="2276" formatCode="General">
                  <c:v>2681341.3140751817</c:v>
                </c:pt>
                <c:pt idx="2277" formatCode="General">
                  <c:v>2752051.9522498497</c:v>
                </c:pt>
                <c:pt idx="2278" formatCode="General">
                  <c:v>2748806.5093689412</c:v>
                </c:pt>
                <c:pt idx="2279" formatCode="General">
                  <c:v>2431908.4176654182</c:v>
                </c:pt>
                <c:pt idx="2280" formatCode="General">
                  <c:v>2984238.9334454192</c:v>
                </c:pt>
                <c:pt idx="2281" formatCode="General">
                  <c:v>2919497.3762738416</c:v>
                </c:pt>
                <c:pt idx="2282" formatCode="General">
                  <c:v>2509256.0692336885</c:v>
                </c:pt>
                <c:pt idx="2283" formatCode="General">
                  <c:v>2481866.6941625969</c:v>
                </c:pt>
                <c:pt idx="2284" formatCode="General">
                  <c:v>3105351.6405430348</c:v>
                </c:pt>
                <c:pt idx="2285" formatCode="General">
                  <c:v>2747017.60879754</c:v>
                </c:pt>
                <c:pt idx="2286" formatCode="General">
                  <c:v>2850707.7296327362</c:v>
                </c:pt>
                <c:pt idx="2287" formatCode="General">
                  <c:v>2725678.4694383685</c:v>
                </c:pt>
                <c:pt idx="2288" formatCode="General">
                  <c:v>2854757.4115739004</c:v>
                </c:pt>
                <c:pt idx="2289" formatCode="General">
                  <c:v>2783634.0708334288</c:v>
                </c:pt>
                <c:pt idx="2290" formatCode="General">
                  <c:v>2811519.9078855296</c:v>
                </c:pt>
                <c:pt idx="2291" formatCode="General">
                  <c:v>2815361.7809557924</c:v>
                </c:pt>
                <c:pt idx="2292" formatCode="General">
                  <c:v>2877561.1227982193</c:v>
                </c:pt>
                <c:pt idx="2293" formatCode="General">
                  <c:v>2407300.5887741987</c:v>
                </c:pt>
                <c:pt idx="2294" formatCode="General">
                  <c:v>2693100.3992159343</c:v>
                </c:pt>
                <c:pt idx="2295" formatCode="General">
                  <c:v>2822424.4148627622</c:v>
                </c:pt>
                <c:pt idx="2296" formatCode="General">
                  <c:v>3047416.619016422</c:v>
                </c:pt>
                <c:pt idx="2297" formatCode="General">
                  <c:v>2449709.169681014</c:v>
                </c:pt>
                <c:pt idx="2298" formatCode="General">
                  <c:v>2907818.2831440861</c:v>
                </c:pt>
                <c:pt idx="2299" formatCode="General">
                  <c:v>2487684.8197234781</c:v>
                </c:pt>
                <c:pt idx="2300" formatCode="General">
                  <c:v>2486435.3932140335</c:v>
                </c:pt>
                <c:pt idx="2301" formatCode="General">
                  <c:v>2690804.8867308362</c:v>
                </c:pt>
                <c:pt idx="2302" formatCode="General">
                  <c:v>2874425.5665847748</c:v>
                </c:pt>
                <c:pt idx="2303" formatCode="General">
                  <c:v>2688862.7598741581</c:v>
                </c:pt>
                <c:pt idx="2304" formatCode="General">
                  <c:v>2666664.1030551242</c:v>
                </c:pt>
                <c:pt idx="2305" formatCode="General">
                  <c:v>2836079.1242745463</c:v>
                </c:pt>
                <c:pt idx="2306" formatCode="General">
                  <c:v>2971449.8188694511</c:v>
                </c:pt>
                <c:pt idx="2307" formatCode="General">
                  <c:v>3018122.4036456896</c:v>
                </c:pt>
                <c:pt idx="2308" formatCode="General">
                  <c:v>2592994.1287334375</c:v>
                </c:pt>
                <c:pt idx="2309" formatCode="General">
                  <c:v>2775637.6580498917</c:v>
                </c:pt>
                <c:pt idx="2310" formatCode="General">
                  <c:v>3024310.4627876705</c:v>
                </c:pt>
                <c:pt idx="2311" formatCode="General">
                  <c:v>2781674.5577467675</c:v>
                </c:pt>
                <c:pt idx="2312" formatCode="General">
                  <c:v>2738490.4766771812</c:v>
                </c:pt>
                <c:pt idx="2313" formatCode="General">
                  <c:v>2942350.3293242771</c:v>
                </c:pt>
                <c:pt idx="2314" formatCode="General">
                  <c:v>2466481.104737835</c:v>
                </c:pt>
                <c:pt idx="2315" formatCode="General">
                  <c:v>2800810.8464373518</c:v>
                </c:pt>
                <c:pt idx="2316" formatCode="General">
                  <c:v>2342351.4452008968</c:v>
                </c:pt>
                <c:pt idx="2317" formatCode="General">
                  <c:v>2571994.4835114675</c:v>
                </c:pt>
                <c:pt idx="2318" formatCode="General">
                  <c:v>2913486.9170696912</c:v>
                </c:pt>
                <c:pt idx="2319" formatCode="General">
                  <c:v>2734036.3840162363</c:v>
                </c:pt>
                <c:pt idx="2320" formatCode="General">
                  <c:v>2725731.0107075027</c:v>
                </c:pt>
                <c:pt idx="2321" formatCode="General">
                  <c:v>2935417.2709278353</c:v>
                </c:pt>
                <c:pt idx="2322" formatCode="General">
                  <c:v>2467576.4483565032</c:v>
                </c:pt>
                <c:pt idx="2323" formatCode="General">
                  <c:v>2285540.7065034248</c:v>
                </c:pt>
                <c:pt idx="2324" formatCode="General">
                  <c:v>2543863.0842826637</c:v>
                </c:pt>
                <c:pt idx="2325" formatCode="General">
                  <c:v>2559414.4744988992</c:v>
                </c:pt>
                <c:pt idx="2326" formatCode="General">
                  <c:v>2697937.1146194157</c:v>
                </c:pt>
                <c:pt idx="2327" formatCode="General">
                  <c:v>2915849.9887039857</c:v>
                </c:pt>
                <c:pt idx="2328" formatCode="General">
                  <c:v>2632176.3819327485</c:v>
                </c:pt>
                <c:pt idx="2329" formatCode="General">
                  <c:v>2619023.6984678828</c:v>
                </c:pt>
                <c:pt idx="2330" formatCode="General">
                  <c:v>2552993.6802590587</c:v>
                </c:pt>
                <c:pt idx="2331" formatCode="General">
                  <c:v>2363621.2667365982</c:v>
                </c:pt>
                <c:pt idx="2332" formatCode="General">
                  <c:v>3148916.6602037759</c:v>
                </c:pt>
                <c:pt idx="2333" formatCode="General">
                  <c:v>2484965.1093795127</c:v>
                </c:pt>
                <c:pt idx="2334" formatCode="General">
                  <c:v>2738550.1487873602</c:v>
                </c:pt>
                <c:pt idx="2335" formatCode="General">
                  <c:v>2571601.7122175833</c:v>
                </c:pt>
                <c:pt idx="2336" formatCode="General">
                  <c:v>2406716.4473431036</c:v>
                </c:pt>
                <c:pt idx="2337" formatCode="General">
                  <c:v>2545803.5142332986</c:v>
                </c:pt>
                <c:pt idx="2338" formatCode="General">
                  <c:v>2516323.392162797</c:v>
                </c:pt>
                <c:pt idx="2339" formatCode="General">
                  <c:v>3026387.1434255908</c:v>
                </c:pt>
                <c:pt idx="2340" formatCode="General">
                  <c:v>2562552.8501983564</c:v>
                </c:pt>
                <c:pt idx="2341" formatCode="General">
                  <c:v>2486315.0148270335</c:v>
                </c:pt>
                <c:pt idx="2342" formatCode="General">
                  <c:v>2183288.9955602544</c:v>
                </c:pt>
                <c:pt idx="2343" formatCode="General">
                  <c:v>2733782.3943413747</c:v>
                </c:pt>
                <c:pt idx="2344" formatCode="General">
                  <c:v>2837264.3098036721</c:v>
                </c:pt>
                <c:pt idx="2345" formatCode="General">
                  <c:v>2568468.3358421037</c:v>
                </c:pt>
                <c:pt idx="2346" formatCode="General">
                  <c:v>2866983.555672958</c:v>
                </c:pt>
                <c:pt idx="2347" formatCode="General">
                  <c:v>2737033.1039732704</c:v>
                </c:pt>
                <c:pt idx="2348" formatCode="General">
                  <c:v>3156869.004934588</c:v>
                </c:pt>
                <c:pt idx="2349" formatCode="General">
                  <c:v>3068160.9933073483</c:v>
                </c:pt>
                <c:pt idx="2350" formatCode="General">
                  <c:v>3003613.9845422641</c:v>
                </c:pt>
                <c:pt idx="2351" formatCode="General">
                  <c:v>2980022.0526345428</c:v>
                </c:pt>
                <c:pt idx="2352" formatCode="General">
                  <c:v>2629076.2121169888</c:v>
                </c:pt>
                <c:pt idx="2353" formatCode="General">
                  <c:v>2891995.9591612238</c:v>
                </c:pt>
                <c:pt idx="2354" formatCode="General">
                  <c:v>3021750.4923632699</c:v>
                </c:pt>
                <c:pt idx="2355" formatCode="General">
                  <c:v>2602057.9340095865</c:v>
                </c:pt>
                <c:pt idx="2356" formatCode="General">
                  <c:v>2929572.8208469287</c:v>
                </c:pt>
                <c:pt idx="2357" formatCode="General">
                  <c:v>2652857.1287186826</c:v>
                </c:pt>
                <c:pt idx="2358" formatCode="General">
                  <c:v>2602627.6275363644</c:v>
                </c:pt>
                <c:pt idx="2359" formatCode="General">
                  <c:v>2778979.3477545665</c:v>
                </c:pt>
                <c:pt idx="2360" formatCode="General">
                  <c:v>2376646.0509608793</c:v>
                </c:pt>
                <c:pt idx="2361" formatCode="General">
                  <c:v>2574577.8350088084</c:v>
                </c:pt>
                <c:pt idx="2362" formatCode="General">
                  <c:v>2271139.8116710773</c:v>
                </c:pt>
                <c:pt idx="2363" formatCode="General">
                  <c:v>2454478.1308442336</c:v>
                </c:pt>
                <c:pt idx="2364" formatCode="General">
                  <c:v>2377398.4876355296</c:v>
                </c:pt>
                <c:pt idx="2365" formatCode="General">
                  <c:v>2825008.1488211076</c:v>
                </c:pt>
                <c:pt idx="2366" formatCode="General">
                  <c:v>2945116.3765809061</c:v>
                </c:pt>
                <c:pt idx="2367" formatCode="General">
                  <c:v>2247254.5405559302</c:v>
                </c:pt>
                <c:pt idx="2368" formatCode="General">
                  <c:v>2541489.953206189</c:v>
                </c:pt>
                <c:pt idx="2369" formatCode="General">
                  <c:v>3009197.7763241758</c:v>
                </c:pt>
                <c:pt idx="2370" formatCode="General">
                  <c:v>2520812.1427097158</c:v>
                </c:pt>
                <c:pt idx="2371" formatCode="General">
                  <c:v>2734310.0000528521</c:v>
                </c:pt>
                <c:pt idx="2372" formatCode="General">
                  <c:v>2765727.592688771</c:v>
                </c:pt>
                <c:pt idx="2373" formatCode="General">
                  <c:v>2701969.1604093686</c:v>
                </c:pt>
                <c:pt idx="2374" formatCode="General">
                  <c:v>3003726.0316585759</c:v>
                </c:pt>
                <c:pt idx="2375" formatCode="General">
                  <c:v>3475069.7470265948</c:v>
                </c:pt>
                <c:pt idx="2376" formatCode="General">
                  <c:v>2634909.5487754904</c:v>
                </c:pt>
                <c:pt idx="2377" formatCode="General">
                  <c:v>2241010.6426332928</c:v>
                </c:pt>
                <c:pt idx="2378" formatCode="General">
                  <c:v>2881818.1674513398</c:v>
                </c:pt>
                <c:pt idx="2379" formatCode="General">
                  <c:v>2787661.3811824629</c:v>
                </c:pt>
                <c:pt idx="2380" formatCode="General">
                  <c:v>3111737.6087122825</c:v>
                </c:pt>
                <c:pt idx="2381" formatCode="General">
                  <c:v>2739864.4421783919</c:v>
                </c:pt>
                <c:pt idx="2382" formatCode="General">
                  <c:v>2693851.1840398717</c:v>
                </c:pt>
                <c:pt idx="2383" formatCode="General">
                  <c:v>2553294.5426563127</c:v>
                </c:pt>
                <c:pt idx="2384" formatCode="General">
                  <c:v>2844920.413743285</c:v>
                </c:pt>
                <c:pt idx="2385" formatCode="General">
                  <c:v>2594494.0593528743</c:v>
                </c:pt>
                <c:pt idx="2386" formatCode="General">
                  <c:v>2446776.4334897022</c:v>
                </c:pt>
                <c:pt idx="2387" formatCode="General">
                  <c:v>2830866.4789016191</c:v>
                </c:pt>
                <c:pt idx="2388" formatCode="General">
                  <c:v>2553228.0836027008</c:v>
                </c:pt>
                <c:pt idx="2389" formatCode="General">
                  <c:v>2445298.7864346416</c:v>
                </c:pt>
                <c:pt idx="2390" formatCode="General">
                  <c:v>2690408.6834952277</c:v>
                </c:pt>
                <c:pt idx="2391" formatCode="General">
                  <c:v>2636726.2496855631</c:v>
                </c:pt>
                <c:pt idx="2392" formatCode="General">
                  <c:v>3040524.4463463183</c:v>
                </c:pt>
                <c:pt idx="2393" formatCode="General">
                  <c:v>2241164.5717341602</c:v>
                </c:pt>
                <c:pt idx="2394" formatCode="General">
                  <c:v>2959836.2952792905</c:v>
                </c:pt>
                <c:pt idx="2395" formatCode="General">
                  <c:v>2462643.0580883576</c:v>
                </c:pt>
                <c:pt idx="2396" formatCode="General">
                  <c:v>3587510.144850655</c:v>
                </c:pt>
                <c:pt idx="2397" formatCode="General">
                  <c:v>2289281.5335100912</c:v>
                </c:pt>
                <c:pt idx="2398" formatCode="General">
                  <c:v>2939390.2629335322</c:v>
                </c:pt>
                <c:pt idx="2399" formatCode="General">
                  <c:v>2706897.8336926405</c:v>
                </c:pt>
                <c:pt idx="2400" formatCode="General">
                  <c:v>2481878.1669825288</c:v>
                </c:pt>
                <c:pt idx="2401" formatCode="General">
                  <c:v>2459396.3711871062</c:v>
                </c:pt>
                <c:pt idx="2402" formatCode="General">
                  <c:v>2693666.5098489374</c:v>
                </c:pt>
                <c:pt idx="2403" formatCode="General">
                  <c:v>2843929.142669681</c:v>
                </c:pt>
                <c:pt idx="2404" formatCode="General">
                  <c:v>2819241.8769640331</c:v>
                </c:pt>
                <c:pt idx="2405" formatCode="General">
                  <c:v>2708442.4283806724</c:v>
                </c:pt>
                <c:pt idx="2406" formatCode="General">
                  <c:v>2337262.774114891</c:v>
                </c:pt>
                <c:pt idx="2407" formatCode="General">
                  <c:v>2215742.8915082142</c:v>
                </c:pt>
                <c:pt idx="2408" formatCode="General">
                  <c:v>2678838.2696404713</c:v>
                </c:pt>
                <c:pt idx="2409" formatCode="General">
                  <c:v>2340470.7083392199</c:v>
                </c:pt>
                <c:pt idx="2410" formatCode="General">
                  <c:v>2668343.4935459318</c:v>
                </c:pt>
                <c:pt idx="2411" formatCode="General">
                  <c:v>2461276.3880481464</c:v>
                </c:pt>
                <c:pt idx="2412" formatCode="General">
                  <c:v>2447451.4735970544</c:v>
                </c:pt>
                <c:pt idx="2413" formatCode="General">
                  <c:v>3072008.0065774536</c:v>
                </c:pt>
                <c:pt idx="2414" formatCode="General">
                  <c:v>3022239.0188078913</c:v>
                </c:pt>
                <c:pt idx="2415" formatCode="General">
                  <c:v>2472871.9516603625</c:v>
                </c:pt>
                <c:pt idx="2416" formatCode="General">
                  <c:v>2728244.3248965992</c:v>
                </c:pt>
                <c:pt idx="2417" formatCode="General">
                  <c:v>2426909.5393782253</c:v>
                </c:pt>
                <c:pt idx="2418" formatCode="General">
                  <c:v>2520820.9548241398</c:v>
                </c:pt>
                <c:pt idx="2419" formatCode="General">
                  <c:v>2879065.7845391515</c:v>
                </c:pt>
                <c:pt idx="2420" formatCode="General">
                  <c:v>2577274.4070367585</c:v>
                </c:pt>
                <c:pt idx="2421" formatCode="General">
                  <c:v>2650420.579095101</c:v>
                </c:pt>
                <c:pt idx="2422" formatCode="General">
                  <c:v>2319906.4674605411</c:v>
                </c:pt>
                <c:pt idx="2423" formatCode="General">
                  <c:v>2580201.5210498087</c:v>
                </c:pt>
                <c:pt idx="2424" formatCode="General">
                  <c:v>2364278.1958125443</c:v>
                </c:pt>
                <c:pt idx="2425" formatCode="General">
                  <c:v>2104081.304245594</c:v>
                </c:pt>
                <c:pt idx="2426" formatCode="General">
                  <c:v>2739671.8044444323</c:v>
                </c:pt>
                <c:pt idx="2427" formatCode="General">
                  <c:v>2840056.9752796222</c:v>
                </c:pt>
                <c:pt idx="2428" formatCode="General">
                  <c:v>2689810.7772018812</c:v>
                </c:pt>
                <c:pt idx="2429" formatCode="General">
                  <c:v>2177890.5364379929</c:v>
                </c:pt>
                <c:pt idx="2430" formatCode="General">
                  <c:v>3011850.8105088565</c:v>
                </c:pt>
                <c:pt idx="2431" formatCode="General">
                  <c:v>2607613.5494872732</c:v>
                </c:pt>
                <c:pt idx="2432" formatCode="General">
                  <c:v>2596521.2645407892</c:v>
                </c:pt>
                <c:pt idx="2433" formatCode="General">
                  <c:v>3024475.1283358005</c:v>
                </c:pt>
                <c:pt idx="2434" formatCode="General">
                  <c:v>2826059.2971052825</c:v>
                </c:pt>
                <c:pt idx="2435" formatCode="General">
                  <c:v>2805041.5751580182</c:v>
                </c:pt>
                <c:pt idx="2436" formatCode="General">
                  <c:v>3036193.6450051898</c:v>
                </c:pt>
                <c:pt idx="2437" formatCode="General">
                  <c:v>2925984.0149797574</c:v>
                </c:pt>
                <c:pt idx="2438" formatCode="General">
                  <c:v>2424136.2210835596</c:v>
                </c:pt>
                <c:pt idx="2439" formatCode="General">
                  <c:v>2718505.9610036067</c:v>
                </c:pt>
                <c:pt idx="2440" formatCode="General">
                  <c:v>2401174.6379908458</c:v>
                </c:pt>
                <c:pt idx="2441" formatCode="General">
                  <c:v>2701388.1310134046</c:v>
                </c:pt>
                <c:pt idx="2442" formatCode="General">
                  <c:v>2794726.11312469</c:v>
                </c:pt>
                <c:pt idx="2443" formatCode="General">
                  <c:v>2548011.6079904125</c:v>
                </c:pt>
                <c:pt idx="2444" formatCode="General">
                  <c:v>3112620.9945755252</c:v>
                </c:pt>
                <c:pt idx="2445" formatCode="General">
                  <c:v>2589501.5266965665</c:v>
                </c:pt>
                <c:pt idx="2446" formatCode="General">
                  <c:v>3123663.2896235161</c:v>
                </c:pt>
                <c:pt idx="2447" formatCode="General">
                  <c:v>2891393.5846042014</c:v>
                </c:pt>
                <c:pt idx="2448" formatCode="General">
                  <c:v>2852227.9606752782</c:v>
                </c:pt>
                <c:pt idx="2449" formatCode="General">
                  <c:v>2609556.7496742322</c:v>
                </c:pt>
                <c:pt idx="2450" formatCode="General">
                  <c:v>2939810.8836622816</c:v>
                </c:pt>
                <c:pt idx="2451" formatCode="General">
                  <c:v>2630194.0121882451</c:v>
                </c:pt>
                <c:pt idx="2452" formatCode="General">
                  <c:v>2298965.8413342466</c:v>
                </c:pt>
                <c:pt idx="2453" formatCode="General">
                  <c:v>2978072.0244056564</c:v>
                </c:pt>
                <c:pt idx="2454" formatCode="General">
                  <c:v>2414314.0907853213</c:v>
                </c:pt>
                <c:pt idx="2455" formatCode="General">
                  <c:v>2383499.1512217289</c:v>
                </c:pt>
                <c:pt idx="2456" formatCode="General">
                  <c:v>2972148.2755517117</c:v>
                </c:pt>
                <c:pt idx="2457" formatCode="General">
                  <c:v>2636036.2709209691</c:v>
                </c:pt>
                <c:pt idx="2458" formatCode="General">
                  <c:v>2536763.8071388858</c:v>
                </c:pt>
                <c:pt idx="2459" formatCode="General">
                  <c:v>3072468.9282303359</c:v>
                </c:pt>
                <c:pt idx="2460" formatCode="General">
                  <c:v>2917259.2492023455</c:v>
                </c:pt>
                <c:pt idx="2461" formatCode="General">
                  <c:v>2507953.8590194769</c:v>
                </c:pt>
                <c:pt idx="2462" formatCode="General">
                  <c:v>2755044.797883186</c:v>
                </c:pt>
                <c:pt idx="2463" formatCode="General">
                  <c:v>2479789.6304223118</c:v>
                </c:pt>
                <c:pt idx="2464" formatCode="General">
                  <c:v>2583250.7090890449</c:v>
                </c:pt>
                <c:pt idx="2465" formatCode="General">
                  <c:v>2732285.7690790058</c:v>
                </c:pt>
                <c:pt idx="2466" formatCode="General">
                  <c:v>2806898.3773275414</c:v>
                </c:pt>
                <c:pt idx="2467" formatCode="General">
                  <c:v>3164586.9157206984</c:v>
                </c:pt>
                <c:pt idx="2468" formatCode="General">
                  <c:v>2711284.6864012028</c:v>
                </c:pt>
                <c:pt idx="2469" formatCode="General">
                  <c:v>2304168.3077839366</c:v>
                </c:pt>
                <c:pt idx="2470" formatCode="General">
                  <c:v>2617942.3870626101</c:v>
                </c:pt>
                <c:pt idx="2471" formatCode="General">
                  <c:v>2522172.1098907837</c:v>
                </c:pt>
                <c:pt idx="2472" formatCode="General">
                  <c:v>2680698.950195123</c:v>
                </c:pt>
                <c:pt idx="2473" formatCode="General">
                  <c:v>2694253.5128482841</c:v>
                </c:pt>
                <c:pt idx="2474" formatCode="General">
                  <c:v>2633542.8602081463</c:v>
                </c:pt>
                <c:pt idx="2475" formatCode="General">
                  <c:v>2675399.5665589212</c:v>
                </c:pt>
                <c:pt idx="2476" formatCode="General">
                  <c:v>2821136.3108631927</c:v>
                </c:pt>
                <c:pt idx="2477" formatCode="General">
                  <c:v>2502982.186566263</c:v>
                </c:pt>
                <c:pt idx="2478" formatCode="General">
                  <c:v>2855332.6585235535</c:v>
                </c:pt>
                <c:pt idx="2479" formatCode="General">
                  <c:v>2472940.6302482812</c:v>
                </c:pt>
                <c:pt idx="2480" formatCode="General">
                  <c:v>2343984.6891084891</c:v>
                </c:pt>
                <c:pt idx="2481" formatCode="General">
                  <c:v>2427365.2419911902</c:v>
                </c:pt>
                <c:pt idx="2482" formatCode="General">
                  <c:v>2470830.5557824778</c:v>
                </c:pt>
                <c:pt idx="2483" formatCode="General">
                  <c:v>2533997.6429470452</c:v>
                </c:pt>
                <c:pt idx="2484" formatCode="General">
                  <c:v>2343042.8410751014</c:v>
                </c:pt>
                <c:pt idx="2485" formatCode="General">
                  <c:v>3154953.214403918</c:v>
                </c:pt>
                <c:pt idx="2486" formatCode="General">
                  <c:v>2832040.2468964849</c:v>
                </c:pt>
                <c:pt idx="2487" formatCode="General">
                  <c:v>2708733.2289163987</c:v>
                </c:pt>
                <c:pt idx="2488" formatCode="General">
                  <c:v>2634592.3146965238</c:v>
                </c:pt>
                <c:pt idx="2489" formatCode="General">
                  <c:v>2360199.8511671894</c:v>
                </c:pt>
                <c:pt idx="2490" formatCode="General">
                  <c:v>2480489.8283403045</c:v>
                </c:pt>
                <c:pt idx="2491" formatCode="General">
                  <c:v>3340655.4355171579</c:v>
                </c:pt>
                <c:pt idx="2492" formatCode="General">
                  <c:v>2913159.3381865243</c:v>
                </c:pt>
                <c:pt idx="2493" formatCode="General">
                  <c:v>3339319.1560384221</c:v>
                </c:pt>
                <c:pt idx="2494" formatCode="General">
                  <c:v>2998925.6608921057</c:v>
                </c:pt>
                <c:pt idx="2495" formatCode="General">
                  <c:v>2454305.471739979</c:v>
                </c:pt>
                <c:pt idx="2496" formatCode="General">
                  <c:v>2565677.7807989935</c:v>
                </c:pt>
                <c:pt idx="2497" formatCode="General">
                  <c:v>2373068.868712062</c:v>
                </c:pt>
                <c:pt idx="2498" formatCode="General">
                  <c:v>2468216.4331370387</c:v>
                </c:pt>
                <c:pt idx="2499" formatCode="General">
                  <c:v>2971737.9612987502</c:v>
                </c:pt>
                <c:pt idx="2500" formatCode="General">
                  <c:v>2777803.6745537329</c:v>
                </c:pt>
                <c:pt idx="2501" formatCode="General">
                  <c:v>3052173.8647264051</c:v>
                </c:pt>
                <c:pt idx="2502" formatCode="General">
                  <c:v>2335587.0081134913</c:v>
                </c:pt>
                <c:pt idx="2503" formatCode="General">
                  <c:v>2925355.8676903173</c:v>
                </c:pt>
                <c:pt idx="2504" formatCode="General">
                  <c:v>2771184.2500660792</c:v>
                </c:pt>
                <c:pt idx="2505" formatCode="General">
                  <c:v>2552100.9173532845</c:v>
                </c:pt>
                <c:pt idx="2506" formatCode="General">
                  <c:v>2604214.0606411612</c:v>
                </c:pt>
                <c:pt idx="2507" formatCode="General">
                  <c:v>2345027.8892438398</c:v>
                </c:pt>
                <c:pt idx="2508" formatCode="General">
                  <c:v>2505092.1064313343</c:v>
                </c:pt>
                <c:pt idx="2509" formatCode="General">
                  <c:v>2583765.2898788755</c:v>
                </c:pt>
                <c:pt idx="2510" formatCode="General">
                  <c:v>2503841.1409213822</c:v>
                </c:pt>
                <c:pt idx="2511" formatCode="General">
                  <c:v>2673130.0712307063</c:v>
                </c:pt>
                <c:pt idx="2512" formatCode="General">
                  <c:v>2857208.4237304316</c:v>
                </c:pt>
                <c:pt idx="2513" formatCode="General">
                  <c:v>2692471.5944702798</c:v>
                </c:pt>
                <c:pt idx="2514" formatCode="General">
                  <c:v>3294820.5814083274</c:v>
                </c:pt>
                <c:pt idx="2515" formatCode="General">
                  <c:v>2357861.7481149998</c:v>
                </c:pt>
                <c:pt idx="2516" formatCode="General">
                  <c:v>2278942.7432308379</c:v>
                </c:pt>
                <c:pt idx="2517" formatCode="General">
                  <c:v>2822378.7415147363</c:v>
                </c:pt>
                <c:pt idx="2518" formatCode="General">
                  <c:v>2535587.0800629146</c:v>
                </c:pt>
                <c:pt idx="2519" formatCode="General">
                  <c:v>2344998.3731578081</c:v>
                </c:pt>
                <c:pt idx="2520" formatCode="General">
                  <c:v>2716116.3921683924</c:v>
                </c:pt>
                <c:pt idx="2521" formatCode="General">
                  <c:v>2901133.8642424028</c:v>
                </c:pt>
                <c:pt idx="2522" formatCode="General">
                  <c:v>2834077.8997192783</c:v>
                </c:pt>
                <c:pt idx="2523" formatCode="General">
                  <c:v>2970962.1010190574</c:v>
                </c:pt>
                <c:pt idx="2524" formatCode="General">
                  <c:v>3037905.3971763859</c:v>
                </c:pt>
                <c:pt idx="2525" formatCode="General">
                  <c:v>2775795.9285885571</c:v>
                </c:pt>
                <c:pt idx="2526" formatCode="General">
                  <c:v>2633026.4728739737</c:v>
                </c:pt>
                <c:pt idx="2527" formatCode="General">
                  <c:v>2720595.1066010734</c:v>
                </c:pt>
                <c:pt idx="2528" formatCode="General">
                  <c:v>2682337.6869799253</c:v>
                </c:pt>
                <c:pt idx="2529" formatCode="General">
                  <c:v>2477814.0115388706</c:v>
                </c:pt>
                <c:pt idx="2530" formatCode="General">
                  <c:v>2167862.9793609199</c:v>
                </c:pt>
                <c:pt idx="2531" formatCode="General">
                  <c:v>2144535.2171128127</c:v>
                </c:pt>
                <c:pt idx="2532" formatCode="General">
                  <c:v>2445753.0405605836</c:v>
                </c:pt>
                <c:pt idx="2533" formatCode="General">
                  <c:v>3006306.0840236158</c:v>
                </c:pt>
                <c:pt idx="2534" formatCode="General">
                  <c:v>3055797.3271097741</c:v>
                </c:pt>
                <c:pt idx="2535" formatCode="General">
                  <c:v>2358850.9282685556</c:v>
                </c:pt>
                <c:pt idx="2536" formatCode="General">
                  <c:v>2628591.5357813034</c:v>
                </c:pt>
                <c:pt idx="2537" formatCode="General">
                  <c:v>2688823.6150451419</c:v>
                </c:pt>
                <c:pt idx="2538" formatCode="General">
                  <c:v>2767817.0739430441</c:v>
                </c:pt>
                <c:pt idx="2539" formatCode="General">
                  <c:v>2820674.0179126398</c:v>
                </c:pt>
                <c:pt idx="2540" formatCode="General">
                  <c:v>2468314.6495550927</c:v>
                </c:pt>
                <c:pt idx="2541" formatCode="General">
                  <c:v>2630790.9666056172</c:v>
                </c:pt>
                <c:pt idx="2542" formatCode="General">
                  <c:v>2533898.5003037136</c:v>
                </c:pt>
                <c:pt idx="2543" formatCode="General">
                  <c:v>2494528.7708503609</c:v>
                </c:pt>
                <c:pt idx="2544" formatCode="General">
                  <c:v>2797105.8103635898</c:v>
                </c:pt>
                <c:pt idx="2545" formatCode="General">
                  <c:v>2609799.3038310022</c:v>
                </c:pt>
                <c:pt idx="2546" formatCode="General">
                  <c:v>2808284.4915344622</c:v>
                </c:pt>
                <c:pt idx="2547" formatCode="General">
                  <c:v>3208582.4025398418</c:v>
                </c:pt>
                <c:pt idx="2548" formatCode="General">
                  <c:v>2458780.845161635</c:v>
                </c:pt>
                <c:pt idx="2549" formatCode="General">
                  <c:v>2811072.3198024686</c:v>
                </c:pt>
                <c:pt idx="2550" formatCode="General">
                  <c:v>2847311.5184682654</c:v>
                </c:pt>
                <c:pt idx="2551" formatCode="General">
                  <c:v>2442438.4230006859</c:v>
                </c:pt>
                <c:pt idx="2552" formatCode="General">
                  <c:v>2264826.5533365682</c:v>
                </c:pt>
                <c:pt idx="2553" formatCode="General">
                  <c:v>3260899.3264408405</c:v>
                </c:pt>
                <c:pt idx="2554" formatCode="General">
                  <c:v>2586145.5154404128</c:v>
                </c:pt>
                <c:pt idx="2555" formatCode="General">
                  <c:v>2745295.1739452458</c:v>
                </c:pt>
                <c:pt idx="2556" formatCode="General">
                  <c:v>2709277.5963637675</c:v>
                </c:pt>
                <c:pt idx="2557" formatCode="General">
                  <c:v>2980021.3969346546</c:v>
                </c:pt>
                <c:pt idx="2558" formatCode="General">
                  <c:v>2411544.4989820253</c:v>
                </c:pt>
                <c:pt idx="2559" formatCode="General">
                  <c:v>2708025.1025830987</c:v>
                </c:pt>
                <c:pt idx="2560" formatCode="General">
                  <c:v>2665892.8412357504</c:v>
                </c:pt>
                <c:pt idx="2561" formatCode="General">
                  <c:v>2463999.5920254439</c:v>
                </c:pt>
                <c:pt idx="2562" formatCode="General">
                  <c:v>2506501.5257104076</c:v>
                </c:pt>
                <c:pt idx="2563" formatCode="General">
                  <c:v>2460835.669456752</c:v>
                </c:pt>
                <c:pt idx="2564" formatCode="General">
                  <c:v>2425834.3920646785</c:v>
                </c:pt>
                <c:pt idx="2565" formatCode="General">
                  <c:v>2836136.8495692671</c:v>
                </c:pt>
                <c:pt idx="2566" formatCode="General">
                  <c:v>3063846.5493781958</c:v>
                </c:pt>
                <c:pt idx="2567" formatCode="General">
                  <c:v>2719076.0647665327</c:v>
                </c:pt>
                <c:pt idx="2568" formatCode="General">
                  <c:v>2927494.185546366</c:v>
                </c:pt>
                <c:pt idx="2569" formatCode="General">
                  <c:v>2429589.7764060246</c:v>
                </c:pt>
                <c:pt idx="2570" formatCode="General">
                  <c:v>2779918.1435906515</c:v>
                </c:pt>
                <c:pt idx="2571" formatCode="General">
                  <c:v>2769838.0892074038</c:v>
                </c:pt>
                <c:pt idx="2572" formatCode="General">
                  <c:v>2484437.1233176338</c:v>
                </c:pt>
                <c:pt idx="2573" formatCode="General">
                  <c:v>2514624.7799871587</c:v>
                </c:pt>
                <c:pt idx="2574" formatCode="General">
                  <c:v>3394930.6333814692</c:v>
                </c:pt>
                <c:pt idx="2575" formatCode="General">
                  <c:v>2752800.8179667778</c:v>
                </c:pt>
                <c:pt idx="2576" formatCode="General">
                  <c:v>2449230.2658806001</c:v>
                </c:pt>
                <c:pt idx="2577" formatCode="General">
                  <c:v>3127043.4548087241</c:v>
                </c:pt>
                <c:pt idx="2578" formatCode="General">
                  <c:v>2551204.136187267</c:v>
                </c:pt>
                <c:pt idx="2579" formatCode="General">
                  <c:v>3027042.1877166699</c:v>
                </c:pt>
                <c:pt idx="2580" formatCode="General">
                  <c:v>2539839.5074434192</c:v>
                </c:pt>
                <c:pt idx="2581" formatCode="General">
                  <c:v>2682137.5761215468</c:v>
                </c:pt>
                <c:pt idx="2582" formatCode="General">
                  <c:v>2550373.1735842796</c:v>
                </c:pt>
                <c:pt idx="2583" formatCode="General">
                  <c:v>2797830.1123573408</c:v>
                </c:pt>
                <c:pt idx="2584" formatCode="General">
                  <c:v>2585874.9713490265</c:v>
                </c:pt>
                <c:pt idx="2585" formatCode="General">
                  <c:v>2534237.8928670497</c:v>
                </c:pt>
                <c:pt idx="2586" formatCode="General">
                  <c:v>2739959.6251199939</c:v>
                </c:pt>
                <c:pt idx="2587" formatCode="General">
                  <c:v>2921673.2742983373</c:v>
                </c:pt>
                <c:pt idx="2588" formatCode="General">
                  <c:v>2525281.4461390823</c:v>
                </c:pt>
                <c:pt idx="2589" formatCode="General">
                  <c:v>2461856.6259736456</c:v>
                </c:pt>
                <c:pt idx="2590" formatCode="General">
                  <c:v>2654064.046513333</c:v>
                </c:pt>
                <c:pt idx="2591" formatCode="General">
                  <c:v>3064002.0798765863</c:v>
                </c:pt>
                <c:pt idx="2592" formatCode="General">
                  <c:v>2632178.2678001528</c:v>
                </c:pt>
                <c:pt idx="2593" formatCode="General">
                  <c:v>2934486.5901148338</c:v>
                </c:pt>
                <c:pt idx="2594" formatCode="General">
                  <c:v>2581971.1857902147</c:v>
                </c:pt>
                <c:pt idx="2595" formatCode="General">
                  <c:v>2572347.1448905021</c:v>
                </c:pt>
                <c:pt idx="2596" formatCode="General">
                  <c:v>2635659.0901147681</c:v>
                </c:pt>
                <c:pt idx="2597" formatCode="General">
                  <c:v>2794915.659018347</c:v>
                </c:pt>
                <c:pt idx="2598" formatCode="General">
                  <c:v>2795136.9351194603</c:v>
                </c:pt>
                <c:pt idx="2599" formatCode="General">
                  <c:v>2776664.0575860292</c:v>
                </c:pt>
                <c:pt idx="2600" formatCode="General">
                  <c:v>2860912.413504601</c:v>
                </c:pt>
                <c:pt idx="2601" formatCode="General">
                  <c:v>3291812.2922369768</c:v>
                </c:pt>
                <c:pt idx="2602" formatCode="General">
                  <c:v>2787264.8152493699</c:v>
                </c:pt>
                <c:pt idx="2603" formatCode="General">
                  <c:v>2686600.9900774662</c:v>
                </c:pt>
                <c:pt idx="2604" formatCode="General">
                  <c:v>2704140.933689564</c:v>
                </c:pt>
                <c:pt idx="2605" formatCode="General">
                  <c:v>2475731.6095488546</c:v>
                </c:pt>
                <c:pt idx="2606" formatCode="General">
                  <c:v>2517133.0463370387</c:v>
                </c:pt>
                <c:pt idx="2607" formatCode="General">
                  <c:v>2541574.0221952787</c:v>
                </c:pt>
                <c:pt idx="2608" formatCode="General">
                  <c:v>2762923.0067935889</c:v>
                </c:pt>
                <c:pt idx="2609" formatCode="General">
                  <c:v>2550718.6007351978</c:v>
                </c:pt>
                <c:pt idx="2610" formatCode="General">
                  <c:v>2670167.2760646171</c:v>
                </c:pt>
                <c:pt idx="2611" formatCode="General">
                  <c:v>3032456.7712742896</c:v>
                </c:pt>
                <c:pt idx="2612" formatCode="General">
                  <c:v>2291677.7516745622</c:v>
                </c:pt>
                <c:pt idx="2613" formatCode="General">
                  <c:v>2855214.8782893373</c:v>
                </c:pt>
                <c:pt idx="2614" formatCode="General">
                  <c:v>2898075.235074644</c:v>
                </c:pt>
                <c:pt idx="2615" formatCode="General">
                  <c:v>2463963.4261814966</c:v>
                </c:pt>
                <c:pt idx="2616" formatCode="General">
                  <c:v>2568135.6754777287</c:v>
                </c:pt>
                <c:pt idx="2617" formatCode="General">
                  <c:v>2894854.8928893646</c:v>
                </c:pt>
                <c:pt idx="2618" formatCode="General">
                  <c:v>3203962.9219265077</c:v>
                </c:pt>
                <c:pt idx="2619" formatCode="General">
                  <c:v>2544572.8676397973</c:v>
                </c:pt>
                <c:pt idx="2620" formatCode="General">
                  <c:v>2783141.1322508235</c:v>
                </c:pt>
                <c:pt idx="2621" formatCode="General">
                  <c:v>2710505.2871182342</c:v>
                </c:pt>
                <c:pt idx="2622" formatCode="General">
                  <c:v>2829639.2243353194</c:v>
                </c:pt>
                <c:pt idx="2623" formatCode="General">
                  <c:v>2856746.6455348986</c:v>
                </c:pt>
                <c:pt idx="2624" formatCode="General">
                  <c:v>2330718.8555589519</c:v>
                </c:pt>
                <c:pt idx="2625" formatCode="General">
                  <c:v>2399351.4484521742</c:v>
                </c:pt>
                <c:pt idx="2626" formatCode="General">
                  <c:v>2486390.0891785668</c:v>
                </c:pt>
                <c:pt idx="2627" formatCode="General">
                  <c:v>2325145.4955899082</c:v>
                </c:pt>
                <c:pt idx="2628" formatCode="General">
                  <c:v>2455296.595275226</c:v>
                </c:pt>
                <c:pt idx="2629" formatCode="General">
                  <c:v>2748897.6319335541</c:v>
                </c:pt>
                <c:pt idx="2630" formatCode="General">
                  <c:v>2880335.5889498722</c:v>
                </c:pt>
                <c:pt idx="2631" formatCode="General">
                  <c:v>2881448.5256600655</c:v>
                </c:pt>
                <c:pt idx="2632" formatCode="General">
                  <c:v>2531157.1395083303</c:v>
                </c:pt>
                <c:pt idx="2633" formatCode="General">
                  <c:v>2498720.2296243906</c:v>
                </c:pt>
                <c:pt idx="2634" formatCode="General">
                  <c:v>2691477.4201829014</c:v>
                </c:pt>
                <c:pt idx="2635" formatCode="General">
                  <c:v>2624921.8242387725</c:v>
                </c:pt>
                <c:pt idx="2636" formatCode="General">
                  <c:v>2402535.5939355972</c:v>
                </c:pt>
                <c:pt idx="2637" formatCode="General">
                  <c:v>2427582.8465060196</c:v>
                </c:pt>
                <c:pt idx="2638" formatCode="General">
                  <c:v>2561524.5557972244</c:v>
                </c:pt>
                <c:pt idx="2639" formatCode="General">
                  <c:v>2680121.7147073681</c:v>
                </c:pt>
                <c:pt idx="2640" formatCode="General">
                  <c:v>2395372.5143030826</c:v>
                </c:pt>
                <c:pt idx="2641" formatCode="General">
                  <c:v>2444047.3522027065</c:v>
                </c:pt>
                <c:pt idx="2642" formatCode="General">
                  <c:v>2921202.0284878006</c:v>
                </c:pt>
                <c:pt idx="2643" formatCode="General">
                  <c:v>2849601.6731412211</c:v>
                </c:pt>
                <c:pt idx="2644" formatCode="General">
                  <c:v>2889647.703400325</c:v>
                </c:pt>
                <c:pt idx="2645" formatCode="General">
                  <c:v>2540305.356480361</c:v>
                </c:pt>
                <c:pt idx="2646" formatCode="General">
                  <c:v>2889844.1107232189</c:v>
                </c:pt>
                <c:pt idx="2647" formatCode="General">
                  <c:v>2973029.2265394065</c:v>
                </c:pt>
                <c:pt idx="2648" formatCode="General">
                  <c:v>3238484.8805544022</c:v>
                </c:pt>
                <c:pt idx="2649" formatCode="General">
                  <c:v>3170620.1484180721</c:v>
                </c:pt>
                <c:pt idx="2650" formatCode="General">
                  <c:v>2904094.3922648835</c:v>
                </c:pt>
                <c:pt idx="2651" formatCode="General">
                  <c:v>2637327.2716569752</c:v>
                </c:pt>
                <c:pt idx="2652" formatCode="General">
                  <c:v>3319355.9667826369</c:v>
                </c:pt>
                <c:pt idx="2653" formatCode="General">
                  <c:v>2614633.2799486332</c:v>
                </c:pt>
                <c:pt idx="2654" formatCode="General">
                  <c:v>2855224.073945974</c:v>
                </c:pt>
                <c:pt idx="2655" formatCode="General">
                  <c:v>2641564.8605043325</c:v>
                </c:pt>
                <c:pt idx="2656" formatCode="General">
                  <c:v>2761176.3084464311</c:v>
                </c:pt>
                <c:pt idx="2657" formatCode="General">
                  <c:v>2740417.2476527733</c:v>
                </c:pt>
                <c:pt idx="2658" formatCode="General">
                  <c:v>3078387.8008362623</c:v>
                </c:pt>
                <c:pt idx="2659" formatCode="General">
                  <c:v>3376930.9378894847</c:v>
                </c:pt>
                <c:pt idx="2660" formatCode="General">
                  <c:v>2049829.4737926193</c:v>
                </c:pt>
                <c:pt idx="2661" formatCode="General">
                  <c:v>2530780.1869527069</c:v>
                </c:pt>
                <c:pt idx="2662" formatCode="General">
                  <c:v>3072225.4754494317</c:v>
                </c:pt>
                <c:pt idx="2663" formatCode="General">
                  <c:v>2558807.2608005977</c:v>
                </c:pt>
                <c:pt idx="2664" formatCode="General">
                  <c:v>2674570.9912998471</c:v>
                </c:pt>
                <c:pt idx="2665" formatCode="General">
                  <c:v>2480221.409327474</c:v>
                </c:pt>
                <c:pt idx="2666" formatCode="General">
                  <c:v>2538533.5347821522</c:v>
                </c:pt>
                <c:pt idx="2667" formatCode="General">
                  <c:v>2676301.1275343522</c:v>
                </c:pt>
                <c:pt idx="2668" formatCode="General">
                  <c:v>2853768.3570717666</c:v>
                </c:pt>
                <c:pt idx="2669" formatCode="General">
                  <c:v>2558792.5066312025</c:v>
                </c:pt>
                <c:pt idx="2670" formatCode="General">
                  <c:v>2598772.4367647935</c:v>
                </c:pt>
                <c:pt idx="2671" formatCode="General">
                  <c:v>2643982.1765443883</c:v>
                </c:pt>
                <c:pt idx="2672" formatCode="General">
                  <c:v>2748501.3339379132</c:v>
                </c:pt>
                <c:pt idx="2673" formatCode="General">
                  <c:v>2829016.7720017838</c:v>
                </c:pt>
                <c:pt idx="2674" formatCode="General">
                  <c:v>2626142.2645581765</c:v>
                </c:pt>
                <c:pt idx="2675" formatCode="General">
                  <c:v>2838893.5771227595</c:v>
                </c:pt>
                <c:pt idx="2676" formatCode="General">
                  <c:v>2636435.528382902</c:v>
                </c:pt>
                <c:pt idx="2677" formatCode="General">
                  <c:v>2629574.1282856255</c:v>
                </c:pt>
                <c:pt idx="2678" formatCode="General">
                  <c:v>2675806.0902729346</c:v>
                </c:pt>
                <c:pt idx="2679" formatCode="General">
                  <c:v>2594772.5012676227</c:v>
                </c:pt>
                <c:pt idx="2680" formatCode="General">
                  <c:v>2758646.4382455177</c:v>
                </c:pt>
                <c:pt idx="2681" formatCode="General">
                  <c:v>2758722.0371849374</c:v>
                </c:pt>
                <c:pt idx="2682" formatCode="General">
                  <c:v>2558094.626855202</c:v>
                </c:pt>
                <c:pt idx="2683" formatCode="General">
                  <c:v>2574484.9340297733</c:v>
                </c:pt>
                <c:pt idx="2684" formatCode="General">
                  <c:v>2345122.8145572767</c:v>
                </c:pt>
                <c:pt idx="2685" formatCode="General">
                  <c:v>2429878.0522159338</c:v>
                </c:pt>
                <c:pt idx="2686" formatCode="General">
                  <c:v>2564227.5311776032</c:v>
                </c:pt>
                <c:pt idx="2687" formatCode="General">
                  <c:v>2909012.0265680067</c:v>
                </c:pt>
                <c:pt idx="2688" formatCode="General">
                  <c:v>2561382.8672631616</c:v>
                </c:pt>
                <c:pt idx="2689" formatCode="General">
                  <c:v>2584102.8678825377</c:v>
                </c:pt>
                <c:pt idx="2690" formatCode="General">
                  <c:v>2299141.9987358879</c:v>
                </c:pt>
                <c:pt idx="2691" formatCode="General">
                  <c:v>2594058.1752903759</c:v>
                </c:pt>
                <c:pt idx="2692" formatCode="General">
                  <c:v>2761429.5697352071</c:v>
                </c:pt>
                <c:pt idx="2693" formatCode="General">
                  <c:v>3154075.3867523582</c:v>
                </c:pt>
                <c:pt idx="2694" formatCode="General">
                  <c:v>3266955.1298445496</c:v>
                </c:pt>
                <c:pt idx="2695" formatCode="General">
                  <c:v>2638692.8942273934</c:v>
                </c:pt>
                <c:pt idx="2696" formatCode="General">
                  <c:v>2697317.8168504331</c:v>
                </c:pt>
                <c:pt idx="2697" formatCode="General">
                  <c:v>2393225.1849143268</c:v>
                </c:pt>
                <c:pt idx="2698" formatCode="General">
                  <c:v>2849072.8825975414</c:v>
                </c:pt>
                <c:pt idx="2699" formatCode="General">
                  <c:v>2629892.8414884605</c:v>
                </c:pt>
                <c:pt idx="2700" formatCode="General">
                  <c:v>2885047.2681790413</c:v>
                </c:pt>
                <c:pt idx="2701" formatCode="General">
                  <c:v>2046072.9840656873</c:v>
                </c:pt>
                <c:pt idx="2702" formatCode="General">
                  <c:v>2629413.6818104419</c:v>
                </c:pt>
                <c:pt idx="2703" formatCode="General">
                  <c:v>2303945.9729297762</c:v>
                </c:pt>
                <c:pt idx="2704" formatCode="General">
                  <c:v>2861617.874815918</c:v>
                </c:pt>
                <c:pt idx="2705" formatCode="General">
                  <c:v>2638236.8729886278</c:v>
                </c:pt>
                <c:pt idx="2706" formatCode="General">
                  <c:v>2634345.45845315</c:v>
                </c:pt>
                <c:pt idx="2707" formatCode="General">
                  <c:v>2620488.6211098167</c:v>
                </c:pt>
                <c:pt idx="2708" formatCode="General">
                  <c:v>3241116.1730871242</c:v>
                </c:pt>
                <c:pt idx="2709" formatCode="General">
                  <c:v>2628898.6509983139</c:v>
                </c:pt>
                <c:pt idx="2710" formatCode="General">
                  <c:v>2373466.5035735932</c:v>
                </c:pt>
                <c:pt idx="2711" formatCode="General">
                  <c:v>2068667.1913799013</c:v>
                </c:pt>
                <c:pt idx="2712" formatCode="General">
                  <c:v>2467841.6166762272</c:v>
                </c:pt>
                <c:pt idx="2713" formatCode="General">
                  <c:v>2319115.0122534707</c:v>
                </c:pt>
                <c:pt idx="2714" formatCode="General">
                  <c:v>2684327.848018589</c:v>
                </c:pt>
                <c:pt idx="2715" formatCode="General">
                  <c:v>2701188.5549292103</c:v>
                </c:pt>
                <c:pt idx="2716" formatCode="General">
                  <c:v>2545257.7474132013</c:v>
                </c:pt>
                <c:pt idx="2717" formatCode="General">
                  <c:v>2350502.2714284328</c:v>
                </c:pt>
                <c:pt idx="2718" formatCode="General">
                  <c:v>2167563.8215400418</c:v>
                </c:pt>
                <c:pt idx="2719" formatCode="General">
                  <c:v>2777165.5458199861</c:v>
                </c:pt>
                <c:pt idx="2720" formatCode="General">
                  <c:v>2845049.6113792006</c:v>
                </c:pt>
                <c:pt idx="2721" formatCode="General">
                  <c:v>2786915.7339933557</c:v>
                </c:pt>
                <c:pt idx="2722" formatCode="General">
                  <c:v>2769471.9067090694</c:v>
                </c:pt>
                <c:pt idx="2723" formatCode="General">
                  <c:v>2483244.92060229</c:v>
                </c:pt>
                <c:pt idx="2724" formatCode="General">
                  <c:v>2866531.1909774542</c:v>
                </c:pt>
                <c:pt idx="2725" formatCode="General">
                  <c:v>2590084.7765015289</c:v>
                </c:pt>
                <c:pt idx="2726" formatCode="General">
                  <c:v>2538665.5091766552</c:v>
                </c:pt>
                <c:pt idx="2727" formatCode="General">
                  <c:v>2837807.4020480174</c:v>
                </c:pt>
                <c:pt idx="2728" formatCode="General">
                  <c:v>2820505.9124228721</c:v>
                </c:pt>
                <c:pt idx="2729" formatCode="General">
                  <c:v>3001604.6584907486</c:v>
                </c:pt>
                <c:pt idx="2730" formatCode="General">
                  <c:v>2705084.7273112414</c:v>
                </c:pt>
                <c:pt idx="2731" formatCode="General">
                  <c:v>2757525.4069987242</c:v>
                </c:pt>
                <c:pt idx="2732" formatCode="General">
                  <c:v>2607095.3427823544</c:v>
                </c:pt>
                <c:pt idx="2733" formatCode="General">
                  <c:v>2762404.7676656502</c:v>
                </c:pt>
                <c:pt idx="2734" formatCode="General">
                  <c:v>2851227.845405573</c:v>
                </c:pt>
                <c:pt idx="2735" formatCode="General">
                  <c:v>2776830.9145099102</c:v>
                </c:pt>
                <c:pt idx="2736" formatCode="General">
                  <c:v>2603235.0802066163</c:v>
                </c:pt>
                <c:pt idx="2737" formatCode="General">
                  <c:v>2777564.7031776803</c:v>
                </c:pt>
                <c:pt idx="2738" formatCode="General">
                  <c:v>2710855.7183772023</c:v>
                </c:pt>
                <c:pt idx="2739" formatCode="General">
                  <c:v>2811883.2688030107</c:v>
                </c:pt>
                <c:pt idx="2740" formatCode="General">
                  <c:v>2491762.8480365817</c:v>
                </c:pt>
                <c:pt idx="2741" formatCode="General">
                  <c:v>2430869.262183011</c:v>
                </c:pt>
                <c:pt idx="2742" formatCode="General">
                  <c:v>2704526.4049276612</c:v>
                </c:pt>
                <c:pt idx="2743" formatCode="General">
                  <c:v>3290192.7121167076</c:v>
                </c:pt>
                <c:pt idx="2744" formatCode="General">
                  <c:v>2596928.3671342582</c:v>
                </c:pt>
                <c:pt idx="2745" formatCode="General">
                  <c:v>2621641.5580201568</c:v>
                </c:pt>
                <c:pt idx="2746" formatCode="General">
                  <c:v>2740198.9909798317</c:v>
                </c:pt>
                <c:pt idx="2747" formatCode="General">
                  <c:v>2835336.0157694067</c:v>
                </c:pt>
                <c:pt idx="2748" formatCode="General">
                  <c:v>2720033.9796511447</c:v>
                </c:pt>
                <c:pt idx="2749" formatCode="General">
                  <c:v>2911807.4105668641</c:v>
                </c:pt>
                <c:pt idx="2750" formatCode="General">
                  <c:v>2689302.6105608763</c:v>
                </c:pt>
                <c:pt idx="2751" formatCode="General">
                  <c:v>2549565.6238371483</c:v>
                </c:pt>
                <c:pt idx="2752" formatCode="General">
                  <c:v>2764051.2831148738</c:v>
                </c:pt>
                <c:pt idx="2753" formatCode="General">
                  <c:v>2647261.9226575415</c:v>
                </c:pt>
                <c:pt idx="2754" formatCode="General">
                  <c:v>2696762.8457693374</c:v>
                </c:pt>
                <c:pt idx="2755" formatCode="General">
                  <c:v>2776274.9093930679</c:v>
                </c:pt>
                <c:pt idx="2756" formatCode="General">
                  <c:v>2723202.1188559034</c:v>
                </c:pt>
                <c:pt idx="2757" formatCode="General">
                  <c:v>2804661.2211572528</c:v>
                </c:pt>
                <c:pt idx="2758" formatCode="General">
                  <c:v>2818872.7395174848</c:v>
                </c:pt>
                <c:pt idx="2759" formatCode="General">
                  <c:v>3295159.0156931588</c:v>
                </c:pt>
                <c:pt idx="2760" formatCode="General">
                  <c:v>2675763.3986114459</c:v>
                </c:pt>
                <c:pt idx="2761" formatCode="General">
                  <c:v>2266937.8866519751</c:v>
                </c:pt>
                <c:pt idx="2762" formatCode="General">
                  <c:v>3046961.82899467</c:v>
                </c:pt>
                <c:pt idx="2763" formatCode="General">
                  <c:v>3295108.6197563694</c:v>
                </c:pt>
                <c:pt idx="2764" formatCode="General">
                  <c:v>2694853.9762134375</c:v>
                </c:pt>
                <c:pt idx="2765" formatCode="General">
                  <c:v>2368493.9247024087</c:v>
                </c:pt>
                <c:pt idx="2766" formatCode="General">
                  <c:v>2926282.458173722</c:v>
                </c:pt>
                <c:pt idx="2767" formatCode="General">
                  <c:v>2624999.8592324969</c:v>
                </c:pt>
                <c:pt idx="2768" formatCode="General">
                  <c:v>2614278.3076723213</c:v>
                </c:pt>
                <c:pt idx="2769" formatCode="General">
                  <c:v>2575277.4315318954</c:v>
                </c:pt>
                <c:pt idx="2770" formatCode="General">
                  <c:v>2364729.071562917</c:v>
                </c:pt>
                <c:pt idx="2771" formatCode="General">
                  <c:v>3239082.5536507205</c:v>
                </c:pt>
                <c:pt idx="2772" formatCode="General">
                  <c:v>2739795.8806226384</c:v>
                </c:pt>
                <c:pt idx="2773" formatCode="General">
                  <c:v>2645582.3416875275</c:v>
                </c:pt>
                <c:pt idx="2774" formatCode="General">
                  <c:v>2640552.0848834394</c:v>
                </c:pt>
                <c:pt idx="2775" formatCode="General">
                  <c:v>2890145.0833945991</c:v>
                </c:pt>
                <c:pt idx="2776" formatCode="General">
                  <c:v>2619409.6517172437</c:v>
                </c:pt>
                <c:pt idx="2777" formatCode="General">
                  <c:v>2819618.9817728712</c:v>
                </c:pt>
                <c:pt idx="2778" formatCode="General">
                  <c:v>2586139.2799064382</c:v>
                </c:pt>
                <c:pt idx="2779" formatCode="General">
                  <c:v>2830265.761536106</c:v>
                </c:pt>
                <c:pt idx="2780" formatCode="General">
                  <c:v>2219025.9309846442</c:v>
                </c:pt>
                <c:pt idx="2781" formatCode="General">
                  <c:v>2999159.4888725374</c:v>
                </c:pt>
                <c:pt idx="2782" formatCode="General">
                  <c:v>2676204.9093600237</c:v>
                </c:pt>
                <c:pt idx="2783" formatCode="General">
                  <c:v>2681366.6455557109</c:v>
                </c:pt>
                <c:pt idx="2784" formatCode="General">
                  <c:v>2988656.4289280162</c:v>
                </c:pt>
                <c:pt idx="2785" formatCode="General">
                  <c:v>2614850.5332388054</c:v>
                </c:pt>
                <c:pt idx="2786" formatCode="General">
                  <c:v>2953146.4321988001</c:v>
                </c:pt>
                <c:pt idx="2787" formatCode="General">
                  <c:v>2602321.9933395362</c:v>
                </c:pt>
                <c:pt idx="2788" formatCode="General">
                  <c:v>3005494.4999383669</c:v>
                </c:pt>
                <c:pt idx="2789" formatCode="General">
                  <c:v>3215704.841896425</c:v>
                </c:pt>
                <c:pt idx="2790" formatCode="General">
                  <c:v>2970192.682402865</c:v>
                </c:pt>
                <c:pt idx="2791" formatCode="General">
                  <c:v>2805094.2970782537</c:v>
                </c:pt>
                <c:pt idx="2792" formatCode="General">
                  <c:v>2698353.7174052</c:v>
                </c:pt>
                <c:pt idx="2793" formatCode="General">
                  <c:v>2677717.4503359995</c:v>
                </c:pt>
                <c:pt idx="2794" formatCode="General">
                  <c:v>2628553.749074304</c:v>
                </c:pt>
                <c:pt idx="2795" formatCode="General">
                  <c:v>2868764.5403640224</c:v>
                </c:pt>
                <c:pt idx="2796" formatCode="General">
                  <c:v>3141312.2290049945</c:v>
                </c:pt>
                <c:pt idx="2797" formatCode="General">
                  <c:v>2773625.7769516013</c:v>
                </c:pt>
                <c:pt idx="2798" formatCode="General">
                  <c:v>2365882.8152523297</c:v>
                </c:pt>
                <c:pt idx="2799" formatCode="General">
                  <c:v>2624069.2500817892</c:v>
                </c:pt>
                <c:pt idx="2800" formatCode="General">
                  <c:v>2941297.7333810478</c:v>
                </c:pt>
                <c:pt idx="2801" formatCode="General">
                  <c:v>2899180.4688894413</c:v>
                </c:pt>
                <c:pt idx="2802" formatCode="General">
                  <c:v>2665051.3178706076</c:v>
                </c:pt>
                <c:pt idx="2803" formatCode="General">
                  <c:v>2211349.2762730396</c:v>
                </c:pt>
                <c:pt idx="2804" formatCode="General">
                  <c:v>2389295.246979272</c:v>
                </c:pt>
                <c:pt idx="2805" formatCode="General">
                  <c:v>2923208.0728969481</c:v>
                </c:pt>
                <c:pt idx="2806" formatCode="General">
                  <c:v>3057985.0410797899</c:v>
                </c:pt>
                <c:pt idx="2807" formatCode="General">
                  <c:v>2384407.475897891</c:v>
                </c:pt>
                <c:pt idx="2808" formatCode="General">
                  <c:v>2856022.3940038667</c:v>
                </c:pt>
                <c:pt idx="2809" formatCode="General">
                  <c:v>2350314.1956092212</c:v>
                </c:pt>
                <c:pt idx="2810" formatCode="General">
                  <c:v>2909831.7391008651</c:v>
                </c:pt>
                <c:pt idx="2811" formatCode="General">
                  <c:v>2203580.3774029058</c:v>
                </c:pt>
                <c:pt idx="2812" formatCode="General">
                  <c:v>2922305.4364504768</c:v>
                </c:pt>
                <c:pt idx="2813" formatCode="General">
                  <c:v>2826155.2250608471</c:v>
                </c:pt>
                <c:pt idx="2814" formatCode="General">
                  <c:v>2517472.5958966129</c:v>
                </c:pt>
                <c:pt idx="2815" formatCode="General">
                  <c:v>2459927.1956919492</c:v>
                </c:pt>
                <c:pt idx="2816" formatCode="General">
                  <c:v>2681928.4103349564</c:v>
                </c:pt>
                <c:pt idx="2817" formatCode="General">
                  <c:v>2206464.5874784826</c:v>
                </c:pt>
                <c:pt idx="2818" formatCode="General">
                  <c:v>2749236.3189957039</c:v>
                </c:pt>
                <c:pt idx="2819" formatCode="General">
                  <c:v>2898544.7707111239</c:v>
                </c:pt>
                <c:pt idx="2820" formatCode="General">
                  <c:v>2782540.3312975098</c:v>
                </c:pt>
                <c:pt idx="2821" formatCode="General">
                  <c:v>2627188.8171486491</c:v>
                </c:pt>
                <c:pt idx="2822" formatCode="General">
                  <c:v>2932752.2903616359</c:v>
                </c:pt>
                <c:pt idx="2823" formatCode="General">
                  <c:v>2606881.0302853831</c:v>
                </c:pt>
                <c:pt idx="2824" formatCode="General">
                  <c:v>2694242.602910616</c:v>
                </c:pt>
                <c:pt idx="2825" formatCode="General">
                  <c:v>2263740.3914242228</c:v>
                </c:pt>
                <c:pt idx="2826" formatCode="General">
                  <c:v>2278587.5759978052</c:v>
                </c:pt>
                <c:pt idx="2827" formatCode="General">
                  <c:v>2533392.085516334</c:v>
                </c:pt>
                <c:pt idx="2828" formatCode="General">
                  <c:v>2988911.2182627171</c:v>
                </c:pt>
                <c:pt idx="2829" formatCode="General">
                  <c:v>2975342.6386501887</c:v>
                </c:pt>
                <c:pt idx="2830" formatCode="General">
                  <c:v>3027171.2961152988</c:v>
                </c:pt>
                <c:pt idx="2831" formatCode="General">
                  <c:v>2367745.4567524702</c:v>
                </c:pt>
                <c:pt idx="2832" formatCode="General">
                  <c:v>2617875.7452630294</c:v>
                </c:pt>
                <c:pt idx="2833" formatCode="General">
                  <c:v>2610107.6621816652</c:v>
                </c:pt>
                <c:pt idx="2834" formatCode="General">
                  <c:v>2891216.4327706937</c:v>
                </c:pt>
                <c:pt idx="2835" formatCode="General">
                  <c:v>2450452.3325772756</c:v>
                </c:pt>
                <c:pt idx="2836" formatCode="General">
                  <c:v>2722146.2879280639</c:v>
                </c:pt>
                <c:pt idx="2837" formatCode="General">
                  <c:v>2752414.3817678029</c:v>
                </c:pt>
                <c:pt idx="2838" formatCode="General">
                  <c:v>2094162.7491336658</c:v>
                </c:pt>
                <c:pt idx="2839" formatCode="General">
                  <c:v>2818100.1495588147</c:v>
                </c:pt>
                <c:pt idx="2840" formatCode="General">
                  <c:v>2386771.1250431556</c:v>
                </c:pt>
                <c:pt idx="2841" formatCode="General">
                  <c:v>2759899.3129645595</c:v>
                </c:pt>
                <c:pt idx="2842" formatCode="General">
                  <c:v>2582986.0282129594</c:v>
                </c:pt>
                <c:pt idx="2843" formatCode="General">
                  <c:v>2793840.1850421405</c:v>
                </c:pt>
                <c:pt idx="2844" formatCode="General">
                  <c:v>2626351.9325841097</c:v>
                </c:pt>
                <c:pt idx="2845" formatCode="General">
                  <c:v>2662832.3942939611</c:v>
                </c:pt>
                <c:pt idx="2846" formatCode="General">
                  <c:v>2727067.5099539068</c:v>
                </c:pt>
                <c:pt idx="2847" formatCode="General">
                  <c:v>3000804.898026851</c:v>
                </c:pt>
                <c:pt idx="2848" formatCode="General">
                  <c:v>2679712.7433195091</c:v>
                </c:pt>
                <c:pt idx="2849" formatCode="General">
                  <c:v>2529324.3278387939</c:v>
                </c:pt>
                <c:pt idx="2850" formatCode="General">
                  <c:v>2507887.1875445917</c:v>
                </c:pt>
                <c:pt idx="2851" formatCode="General">
                  <c:v>2723208.6522871559</c:v>
                </c:pt>
                <c:pt idx="2852" formatCode="General">
                  <c:v>2569415.0548836696</c:v>
                </c:pt>
                <c:pt idx="2853" formatCode="General">
                  <c:v>2766865.9288585167</c:v>
                </c:pt>
                <c:pt idx="2854" formatCode="General">
                  <c:v>2641948.6020047572</c:v>
                </c:pt>
                <c:pt idx="2855" formatCode="General">
                  <c:v>3150604.9778272817</c:v>
                </c:pt>
                <c:pt idx="2856" formatCode="General">
                  <c:v>2954955.5632060487</c:v>
                </c:pt>
                <c:pt idx="2857" formatCode="General">
                  <c:v>2823841.9467361341</c:v>
                </c:pt>
                <c:pt idx="2858" formatCode="General">
                  <c:v>2532791.0062121316</c:v>
                </c:pt>
                <c:pt idx="2859" formatCode="General">
                  <c:v>2331567.7842953359</c:v>
                </c:pt>
                <c:pt idx="2860" formatCode="General">
                  <c:v>3453145.3899891307</c:v>
                </c:pt>
                <c:pt idx="2861" formatCode="General">
                  <c:v>2622794.3997416752</c:v>
                </c:pt>
                <c:pt idx="2862" formatCode="General">
                  <c:v>3453888.7406362388</c:v>
                </c:pt>
                <c:pt idx="2863" formatCode="General">
                  <c:v>2604580.0807190528</c:v>
                </c:pt>
                <c:pt idx="2864" formatCode="General">
                  <c:v>2576539.9242700827</c:v>
                </c:pt>
                <c:pt idx="2865" formatCode="General">
                  <c:v>2717345.2767725876</c:v>
                </c:pt>
                <c:pt idx="2866" formatCode="General">
                  <c:v>2638984.4315675562</c:v>
                </c:pt>
                <c:pt idx="2867" formatCode="General">
                  <c:v>2712983.3229500619</c:v>
                </c:pt>
                <c:pt idx="2868" formatCode="General">
                  <c:v>2924950.4620607761</c:v>
                </c:pt>
                <c:pt idx="2869" formatCode="General">
                  <c:v>2656923.7773123621</c:v>
                </c:pt>
                <c:pt idx="2870" formatCode="General">
                  <c:v>2591446.6781578269</c:v>
                </c:pt>
                <c:pt idx="2871" formatCode="General">
                  <c:v>3301592.130212253</c:v>
                </c:pt>
                <c:pt idx="2872" formatCode="General">
                  <c:v>3273582.4590042131</c:v>
                </c:pt>
                <c:pt idx="2873" formatCode="General">
                  <c:v>2798404.5317889643</c:v>
                </c:pt>
                <c:pt idx="2874" formatCode="General">
                  <c:v>2874558.791136662</c:v>
                </c:pt>
                <c:pt idx="2875" formatCode="General">
                  <c:v>2704441.6769726714</c:v>
                </c:pt>
                <c:pt idx="2876" formatCode="General">
                  <c:v>2794992.5143791758</c:v>
                </c:pt>
                <c:pt idx="2877" formatCode="General">
                  <c:v>3161471.4731911137</c:v>
                </c:pt>
                <c:pt idx="2878" formatCode="General">
                  <c:v>2725501.8950887509</c:v>
                </c:pt>
                <c:pt idx="2879" formatCode="General">
                  <c:v>2620255.4371316056</c:v>
                </c:pt>
                <c:pt idx="2880" formatCode="General">
                  <c:v>2907708.3554891283</c:v>
                </c:pt>
                <c:pt idx="2881" formatCode="General">
                  <c:v>2812710.0202759942</c:v>
                </c:pt>
                <c:pt idx="2882" formatCode="General">
                  <c:v>2428509.4408085598</c:v>
                </c:pt>
                <c:pt idx="2883" formatCode="General">
                  <c:v>2588660.4888304407</c:v>
                </c:pt>
                <c:pt idx="2884" formatCode="General">
                  <c:v>2750880.5277355635</c:v>
                </c:pt>
                <c:pt idx="2885" formatCode="General">
                  <c:v>2429292.5787915019</c:v>
                </c:pt>
                <c:pt idx="2886" formatCode="General">
                  <c:v>2903680.0515098441</c:v>
                </c:pt>
                <c:pt idx="2887" formatCode="General">
                  <c:v>2775270.2892412753</c:v>
                </c:pt>
                <c:pt idx="2888" formatCode="General">
                  <c:v>2578557.0842097388</c:v>
                </c:pt>
                <c:pt idx="2889" formatCode="General">
                  <c:v>2761200.2973961444</c:v>
                </c:pt>
                <c:pt idx="2890" formatCode="General">
                  <c:v>2803448.128536066</c:v>
                </c:pt>
                <c:pt idx="2891" formatCode="General">
                  <c:v>2650836.345377102</c:v>
                </c:pt>
                <c:pt idx="2892" formatCode="General">
                  <c:v>2695963.736943522</c:v>
                </c:pt>
                <c:pt idx="2893" formatCode="General">
                  <c:v>2568666.7392800599</c:v>
                </c:pt>
                <c:pt idx="2894" formatCode="General">
                  <c:v>3093454.2570072683</c:v>
                </c:pt>
                <c:pt idx="2895" formatCode="General">
                  <c:v>2383177.7092241053</c:v>
                </c:pt>
                <c:pt idx="2896" formatCode="General">
                  <c:v>2876363.7056836979</c:v>
                </c:pt>
                <c:pt idx="2897" formatCode="General">
                  <c:v>2449971.9889762267</c:v>
                </c:pt>
                <c:pt idx="2898" formatCode="General">
                  <c:v>2570683.5958564733</c:v>
                </c:pt>
                <c:pt idx="2899" formatCode="General">
                  <c:v>2850114.2994116056</c:v>
                </c:pt>
                <c:pt idx="2900" formatCode="General">
                  <c:v>2604776.0139250918</c:v>
                </c:pt>
                <c:pt idx="2901" formatCode="General">
                  <c:v>2515989.8127794727</c:v>
                </c:pt>
                <c:pt idx="2902" formatCode="General">
                  <c:v>2427924.700460521</c:v>
                </c:pt>
                <c:pt idx="2903" formatCode="General">
                  <c:v>2870532.6768249348</c:v>
                </c:pt>
                <c:pt idx="2904" formatCode="General">
                  <c:v>2730582.8285955787</c:v>
                </c:pt>
                <c:pt idx="2905" formatCode="General">
                  <c:v>2615052.9528479632</c:v>
                </c:pt>
                <c:pt idx="2906" formatCode="General">
                  <c:v>2451648.9643811644</c:v>
                </c:pt>
                <c:pt idx="2907" formatCode="General">
                  <c:v>2733942.3564618821</c:v>
                </c:pt>
                <c:pt idx="2908" formatCode="General">
                  <c:v>2728589.7206786559</c:v>
                </c:pt>
                <c:pt idx="2909" formatCode="General">
                  <c:v>2525601.5568642765</c:v>
                </c:pt>
                <c:pt idx="2910" formatCode="General">
                  <c:v>2117259.7109418847</c:v>
                </c:pt>
                <c:pt idx="2911" formatCode="General">
                  <c:v>2735089.0561298812</c:v>
                </c:pt>
                <c:pt idx="2912" formatCode="General">
                  <c:v>2315243.1691309409</c:v>
                </c:pt>
                <c:pt idx="2913" formatCode="General">
                  <c:v>2798330.3257083888</c:v>
                </c:pt>
                <c:pt idx="2914" formatCode="General">
                  <c:v>3166563.4320528815</c:v>
                </c:pt>
                <c:pt idx="2915" formatCode="General">
                  <c:v>2682364.3296658979</c:v>
                </c:pt>
                <c:pt idx="2916" formatCode="General">
                  <c:v>2487061.8116733837</c:v>
                </c:pt>
                <c:pt idx="2917" formatCode="General">
                  <c:v>2524784.9482528539</c:v>
                </c:pt>
                <c:pt idx="2918" formatCode="General">
                  <c:v>2608251.3722831658</c:v>
                </c:pt>
                <c:pt idx="2919" formatCode="General">
                  <c:v>2326024.4087971672</c:v>
                </c:pt>
                <c:pt idx="2920" formatCode="General">
                  <c:v>3080489.5377300251</c:v>
                </c:pt>
                <c:pt idx="2921" formatCode="General">
                  <c:v>2701745.2475031964</c:v>
                </c:pt>
                <c:pt idx="2922" formatCode="General">
                  <c:v>2287998.3409327636</c:v>
                </c:pt>
                <c:pt idx="2923" formatCode="General">
                  <c:v>2908427.8792269416</c:v>
                </c:pt>
                <c:pt idx="2924" formatCode="General">
                  <c:v>2898421.1320125791</c:v>
                </c:pt>
                <c:pt idx="2925" formatCode="General">
                  <c:v>2418594.7173428889</c:v>
                </c:pt>
                <c:pt idx="2926" formatCode="General">
                  <c:v>2974481.6228253087</c:v>
                </c:pt>
                <c:pt idx="2927" formatCode="General">
                  <c:v>2937509.9197908035</c:v>
                </c:pt>
                <c:pt idx="2928" formatCode="General">
                  <c:v>2808451.0406468143</c:v>
                </c:pt>
                <c:pt idx="2929" formatCode="General">
                  <c:v>2339155.5645348704</c:v>
                </c:pt>
                <c:pt idx="2930" formatCode="General">
                  <c:v>2644793.8423051992</c:v>
                </c:pt>
                <c:pt idx="2931" formatCode="General">
                  <c:v>2831842.5017416417</c:v>
                </c:pt>
                <c:pt idx="2932" formatCode="General">
                  <c:v>2546179.1989022233</c:v>
                </c:pt>
                <c:pt idx="2933" formatCode="General">
                  <c:v>2522653.3859468042</c:v>
                </c:pt>
                <c:pt idx="2934" formatCode="General">
                  <c:v>2695696.6422812822</c:v>
                </c:pt>
                <c:pt idx="2935" formatCode="General">
                  <c:v>2823747.1805581278</c:v>
                </c:pt>
                <c:pt idx="2936" formatCode="General">
                  <c:v>2467915.5421246504</c:v>
                </c:pt>
                <c:pt idx="2937" formatCode="General">
                  <c:v>2678684.8895100621</c:v>
                </c:pt>
                <c:pt idx="2938" formatCode="General">
                  <c:v>2730259.7467412576</c:v>
                </c:pt>
                <c:pt idx="2939" formatCode="General">
                  <c:v>2421960.4277594751</c:v>
                </c:pt>
                <c:pt idx="2940" formatCode="General">
                  <c:v>2550238.304752707</c:v>
                </c:pt>
                <c:pt idx="2941" formatCode="General">
                  <c:v>2401032.0797893242</c:v>
                </c:pt>
                <c:pt idx="2942" formatCode="General">
                  <c:v>2912313.041683937</c:v>
                </c:pt>
                <c:pt idx="2943" formatCode="General">
                  <c:v>2734724.6627529175</c:v>
                </c:pt>
                <c:pt idx="2944" formatCode="General">
                  <c:v>2553929.4718206287</c:v>
                </c:pt>
                <c:pt idx="2945" formatCode="General">
                  <c:v>2719904.8845267124</c:v>
                </c:pt>
                <c:pt idx="2946" formatCode="General">
                  <c:v>2621903.8518323894</c:v>
                </c:pt>
                <c:pt idx="2947" formatCode="General">
                  <c:v>2806879.3153016092</c:v>
                </c:pt>
                <c:pt idx="2948" formatCode="General">
                  <c:v>2536716.298801749</c:v>
                </c:pt>
                <c:pt idx="2949" formatCode="General">
                  <c:v>2556655.7131743589</c:v>
                </c:pt>
                <c:pt idx="2950" formatCode="General">
                  <c:v>2535959.8046802022</c:v>
                </c:pt>
                <c:pt idx="2951" formatCode="General">
                  <c:v>2296718.8966191299</c:v>
                </c:pt>
                <c:pt idx="2952" formatCode="General">
                  <c:v>3016806.7010355936</c:v>
                </c:pt>
                <c:pt idx="2953" formatCode="General">
                  <c:v>2280407.1733170412</c:v>
                </c:pt>
                <c:pt idx="2954" formatCode="General">
                  <c:v>2237534.3545425544</c:v>
                </c:pt>
                <c:pt idx="2955" formatCode="General">
                  <c:v>2569920.9938213327</c:v>
                </c:pt>
                <c:pt idx="2956" formatCode="General">
                  <c:v>2447700.931506122</c:v>
                </c:pt>
                <c:pt idx="2957" formatCode="General">
                  <c:v>2787577.3178795599</c:v>
                </c:pt>
                <c:pt idx="2958" formatCode="General">
                  <c:v>3005457.0013572644</c:v>
                </c:pt>
                <c:pt idx="2959" formatCode="General">
                  <c:v>2511438.8738319445</c:v>
                </c:pt>
                <c:pt idx="2960" formatCode="General">
                  <c:v>2466533.8542955546</c:v>
                </c:pt>
                <c:pt idx="2961" formatCode="General">
                  <c:v>2359378.6704679579</c:v>
                </c:pt>
                <c:pt idx="2962" formatCode="General">
                  <c:v>2760164.698699547</c:v>
                </c:pt>
                <c:pt idx="2963" formatCode="General">
                  <c:v>3043103.3104748484</c:v>
                </c:pt>
                <c:pt idx="2964" formatCode="General">
                  <c:v>2987708.2652135445</c:v>
                </c:pt>
                <c:pt idx="2965" formatCode="General">
                  <c:v>3031052.4860059111</c:v>
                </c:pt>
                <c:pt idx="2966" formatCode="General">
                  <c:v>3504747.124930386</c:v>
                </c:pt>
                <c:pt idx="2967" formatCode="General">
                  <c:v>2789563.0675561642</c:v>
                </c:pt>
                <c:pt idx="2968" formatCode="General">
                  <c:v>2527299.0096153454</c:v>
                </c:pt>
                <c:pt idx="2969" formatCode="General">
                  <c:v>3087603.9357757573</c:v>
                </c:pt>
                <c:pt idx="2970" formatCode="General">
                  <c:v>2708854.7157857567</c:v>
                </c:pt>
                <c:pt idx="2971" formatCode="General">
                  <c:v>3396780.4357445701</c:v>
                </c:pt>
                <c:pt idx="2972" formatCode="General">
                  <c:v>3150148.3379109399</c:v>
                </c:pt>
                <c:pt idx="2973" formatCode="General">
                  <c:v>2477066.5483567743</c:v>
                </c:pt>
                <c:pt idx="2974" formatCode="General">
                  <c:v>2980353.4389964575</c:v>
                </c:pt>
                <c:pt idx="2975" formatCode="General">
                  <c:v>2416561.5117075313</c:v>
                </c:pt>
                <c:pt idx="2976" formatCode="General">
                  <c:v>3073802.0555023705</c:v>
                </c:pt>
                <c:pt idx="2977" formatCode="General">
                  <c:v>2907456.1539038424</c:v>
                </c:pt>
                <c:pt idx="2978" formatCode="General">
                  <c:v>2372495.4839136177</c:v>
                </c:pt>
                <c:pt idx="2979" formatCode="General">
                  <c:v>2451439.3347043465</c:v>
                </c:pt>
                <c:pt idx="2980" formatCode="General">
                  <c:v>2434956.9071787735</c:v>
                </c:pt>
                <c:pt idx="2981" formatCode="General">
                  <c:v>2416179.1260781465</c:v>
                </c:pt>
                <c:pt idx="2982" formatCode="General">
                  <c:v>2855052.6886532409</c:v>
                </c:pt>
                <c:pt idx="2983" formatCode="General">
                  <c:v>2865437.9780496787</c:v>
                </c:pt>
                <c:pt idx="2984" formatCode="General">
                  <c:v>2689193.6941249976</c:v>
                </c:pt>
                <c:pt idx="2985" formatCode="General">
                  <c:v>2428754.1578131816</c:v>
                </c:pt>
                <c:pt idx="2986" formatCode="General">
                  <c:v>3302271.4459898206</c:v>
                </c:pt>
                <c:pt idx="2987" formatCode="General">
                  <c:v>2555008.3487902004</c:v>
                </c:pt>
                <c:pt idx="2988" formatCode="General">
                  <c:v>2606250.9255449586</c:v>
                </c:pt>
                <c:pt idx="2989" formatCode="General">
                  <c:v>2514620.4267763239</c:v>
                </c:pt>
                <c:pt idx="2990" formatCode="General">
                  <c:v>2573241.6048632869</c:v>
                </c:pt>
                <c:pt idx="2991" formatCode="General">
                  <c:v>2798837.0619157525</c:v>
                </c:pt>
                <c:pt idx="2992" formatCode="General">
                  <c:v>2744936.2905495269</c:v>
                </c:pt>
                <c:pt idx="2993" formatCode="General">
                  <c:v>2282433.6188207446</c:v>
                </c:pt>
                <c:pt idx="2994" formatCode="General">
                  <c:v>2658056.8324055285</c:v>
                </c:pt>
                <c:pt idx="2995" formatCode="General">
                  <c:v>2497948.1594316987</c:v>
                </c:pt>
                <c:pt idx="2996" formatCode="General">
                  <c:v>3018110.6128278999</c:v>
                </c:pt>
                <c:pt idx="2997" formatCode="General">
                  <c:v>2521606.4452842255</c:v>
                </c:pt>
                <c:pt idx="2998" formatCode="General">
                  <c:v>2247201.2483574962</c:v>
                </c:pt>
                <c:pt idx="2999" formatCode="General">
                  <c:v>2515998.3532954757</c:v>
                </c:pt>
                <c:pt idx="3000" formatCode="General">
                  <c:v>2391389.8387512974</c:v>
                </c:pt>
                <c:pt idx="3001" formatCode="General">
                  <c:v>3146794.7528463732</c:v>
                </c:pt>
                <c:pt idx="3002" formatCode="General">
                  <c:v>2599761.2264318764</c:v>
                </c:pt>
                <c:pt idx="3003" formatCode="General">
                  <c:v>2847715.1026875339</c:v>
                </c:pt>
                <c:pt idx="3004" formatCode="General">
                  <c:v>2301781.6872166311</c:v>
                </c:pt>
                <c:pt idx="3005" formatCode="General">
                  <c:v>2943323.1450370676</c:v>
                </c:pt>
                <c:pt idx="3006" formatCode="General">
                  <c:v>2663660.5536242258</c:v>
                </c:pt>
                <c:pt idx="3007" formatCode="General">
                  <c:v>2708522.1807446713</c:v>
                </c:pt>
                <c:pt idx="3008" formatCode="General">
                  <c:v>2632232.9041335611</c:v>
                </c:pt>
                <c:pt idx="3009" formatCode="General">
                  <c:v>2623063.1548050027</c:v>
                </c:pt>
                <c:pt idx="3010" formatCode="General">
                  <c:v>3230899.8442632994</c:v>
                </c:pt>
                <c:pt idx="3011" formatCode="General">
                  <c:v>2661149.9431179869</c:v>
                </c:pt>
                <c:pt idx="3012" formatCode="General">
                  <c:v>2317449.0930899559</c:v>
                </c:pt>
                <c:pt idx="3013" formatCode="General">
                  <c:v>2779393.0313488645</c:v>
                </c:pt>
                <c:pt idx="3014" formatCode="General">
                  <c:v>2457000.9783319924</c:v>
                </c:pt>
                <c:pt idx="3015" formatCode="General">
                  <c:v>2739208.1271721311</c:v>
                </c:pt>
                <c:pt idx="3016" formatCode="General">
                  <c:v>2429088.7239726796</c:v>
                </c:pt>
                <c:pt idx="3017" formatCode="General">
                  <c:v>2751611.1439815932</c:v>
                </c:pt>
                <c:pt idx="3018" formatCode="General">
                  <c:v>2879191.9947009883</c:v>
                </c:pt>
                <c:pt idx="3019" formatCode="General">
                  <c:v>3053390.1134773376</c:v>
                </c:pt>
                <c:pt idx="3020" formatCode="General">
                  <c:v>2890183.0946484045</c:v>
                </c:pt>
                <c:pt idx="3021" formatCode="General">
                  <c:v>2391873.8705390119</c:v>
                </c:pt>
                <c:pt idx="3022" formatCode="General">
                  <c:v>3060468.0251793042</c:v>
                </c:pt>
                <c:pt idx="3023" formatCode="General">
                  <c:v>2445169.3982328898</c:v>
                </c:pt>
                <c:pt idx="3024" formatCode="General">
                  <c:v>2607819.5687186979</c:v>
                </c:pt>
                <c:pt idx="3025" formatCode="General">
                  <c:v>2678091.9341289164</c:v>
                </c:pt>
                <c:pt idx="3026" formatCode="General">
                  <c:v>2139209.969419898</c:v>
                </c:pt>
                <c:pt idx="3027" formatCode="General">
                  <c:v>3052607.6624121824</c:v>
                </c:pt>
                <c:pt idx="3028" formatCode="General">
                  <c:v>2699682.0396728208</c:v>
                </c:pt>
                <c:pt idx="3029" formatCode="General">
                  <c:v>2366592.2154768533</c:v>
                </c:pt>
                <c:pt idx="3030" formatCode="General">
                  <c:v>2727041.4025065587</c:v>
                </c:pt>
                <c:pt idx="3031" formatCode="General">
                  <c:v>2720319.9577396591</c:v>
                </c:pt>
                <c:pt idx="3032" formatCode="General">
                  <c:v>2545018.3110959907</c:v>
                </c:pt>
                <c:pt idx="3033" formatCode="General">
                  <c:v>2700606.0392519766</c:v>
                </c:pt>
                <c:pt idx="3034" formatCode="General">
                  <c:v>2669246.6154001686</c:v>
                </c:pt>
                <c:pt idx="3035" formatCode="General">
                  <c:v>2552601.0014410978</c:v>
                </c:pt>
                <c:pt idx="3036" formatCode="General">
                  <c:v>2773238.1368516753</c:v>
                </c:pt>
                <c:pt idx="3037" formatCode="General">
                  <c:v>2134522.3492163592</c:v>
                </c:pt>
                <c:pt idx="3038" formatCode="General">
                  <c:v>2802657.7477936083</c:v>
                </c:pt>
                <c:pt idx="3039" formatCode="General">
                  <c:v>2347327.7042236831</c:v>
                </c:pt>
                <c:pt idx="3040" formatCode="General">
                  <c:v>2495109.8188744402</c:v>
                </c:pt>
                <c:pt idx="3041" formatCode="General">
                  <c:v>2586939.4715905203</c:v>
                </c:pt>
                <c:pt idx="3042" formatCode="General">
                  <c:v>2959310.1265912969</c:v>
                </c:pt>
                <c:pt idx="3043" formatCode="General">
                  <c:v>2496092.733663904</c:v>
                </c:pt>
                <c:pt idx="3044" formatCode="General">
                  <c:v>2341434.3710477101</c:v>
                </c:pt>
                <c:pt idx="3045" formatCode="General">
                  <c:v>2906391.6759429388</c:v>
                </c:pt>
                <c:pt idx="3046" formatCode="General">
                  <c:v>2581923.657939116</c:v>
                </c:pt>
                <c:pt idx="3047" formatCode="General">
                  <c:v>2690154.8487431593</c:v>
                </c:pt>
                <c:pt idx="3048" formatCode="General">
                  <c:v>2449074.1099635605</c:v>
                </c:pt>
                <c:pt idx="3049" formatCode="General">
                  <c:v>2803821.790698431</c:v>
                </c:pt>
                <c:pt idx="3050" formatCode="General">
                  <c:v>2462789.453181434</c:v>
                </c:pt>
                <c:pt idx="3051" formatCode="General">
                  <c:v>2835545.7836620379</c:v>
                </c:pt>
                <c:pt idx="3052" formatCode="General">
                  <c:v>3027190.4566377196</c:v>
                </c:pt>
                <c:pt idx="3053" formatCode="General">
                  <c:v>2601014.3556223656</c:v>
                </c:pt>
                <c:pt idx="3054" formatCode="General">
                  <c:v>3100310.5746098529</c:v>
                </c:pt>
                <c:pt idx="3055" formatCode="General">
                  <c:v>2738014.8529987433</c:v>
                </c:pt>
                <c:pt idx="3056" formatCode="General">
                  <c:v>2390894.7753108027</c:v>
                </c:pt>
                <c:pt idx="3057" formatCode="General">
                  <c:v>2511476.1706767865</c:v>
                </c:pt>
                <c:pt idx="3058" formatCode="General">
                  <c:v>2527203.5474197571</c:v>
                </c:pt>
                <c:pt idx="3059" formatCode="General">
                  <c:v>2663518.8842573478</c:v>
                </c:pt>
                <c:pt idx="3060" formatCode="General">
                  <c:v>2616345.7321962118</c:v>
                </c:pt>
                <c:pt idx="3061" formatCode="General">
                  <c:v>2533865.8850796078</c:v>
                </c:pt>
                <c:pt idx="3062" formatCode="General">
                  <c:v>2252566.566403497</c:v>
                </c:pt>
                <c:pt idx="3063" formatCode="General">
                  <c:v>2848177.0035233907</c:v>
                </c:pt>
                <c:pt idx="3064" formatCode="General">
                  <c:v>2649118.6633623969</c:v>
                </c:pt>
                <c:pt idx="3065" formatCode="General">
                  <c:v>2436141.0392050841</c:v>
                </c:pt>
                <c:pt idx="3066" formatCode="General">
                  <c:v>2397239.234067691</c:v>
                </c:pt>
                <c:pt idx="3067" formatCode="General">
                  <c:v>2552575.0260387836</c:v>
                </c:pt>
                <c:pt idx="3068" formatCode="General">
                  <c:v>2858303.645207108</c:v>
                </c:pt>
                <c:pt idx="3069" formatCode="General">
                  <c:v>3026532.9442150737</c:v>
                </c:pt>
                <c:pt idx="3070" formatCode="General">
                  <c:v>2155915.321187994</c:v>
                </c:pt>
                <c:pt idx="3071" formatCode="General">
                  <c:v>3016431.19160933</c:v>
                </c:pt>
                <c:pt idx="3072" formatCode="General">
                  <c:v>2555228.6499264631</c:v>
                </c:pt>
                <c:pt idx="3073" formatCode="General">
                  <c:v>2731140.9366190871</c:v>
                </c:pt>
                <c:pt idx="3074" formatCode="General">
                  <c:v>2742922.3418745445</c:v>
                </c:pt>
                <c:pt idx="3075" formatCode="General">
                  <c:v>2616389.9854648965</c:v>
                </c:pt>
                <c:pt idx="3076" formatCode="General">
                  <c:v>2565559.9348486364</c:v>
                </c:pt>
                <c:pt idx="3077" formatCode="General">
                  <c:v>2549814.8972001057</c:v>
                </c:pt>
                <c:pt idx="3078" formatCode="General">
                  <c:v>2953294.504050008</c:v>
                </c:pt>
                <c:pt idx="3079" formatCode="General">
                  <c:v>2433640.704414486</c:v>
                </c:pt>
                <c:pt idx="3080" formatCode="General">
                  <c:v>2427089.0585921654</c:v>
                </c:pt>
                <c:pt idx="3081" formatCode="General">
                  <c:v>3517921.9651261475</c:v>
                </c:pt>
                <c:pt idx="3082" formatCode="General">
                  <c:v>2385455.5535490615</c:v>
                </c:pt>
                <c:pt idx="3083" formatCode="General">
                  <c:v>2656100.9599305694</c:v>
                </c:pt>
                <c:pt idx="3084" formatCode="General">
                  <c:v>2530635.6310586152</c:v>
                </c:pt>
                <c:pt idx="3085" formatCode="General">
                  <c:v>2947430.450696303</c:v>
                </c:pt>
                <c:pt idx="3086" formatCode="General">
                  <c:v>2764314.5052109994</c:v>
                </c:pt>
                <c:pt idx="3087" formatCode="General">
                  <c:v>2847756.8412987366</c:v>
                </c:pt>
                <c:pt idx="3088" formatCode="General">
                  <c:v>2384870.573894368</c:v>
                </c:pt>
                <c:pt idx="3089" formatCode="General">
                  <c:v>2795510.1934089009</c:v>
                </c:pt>
                <c:pt idx="3090" formatCode="General">
                  <c:v>2680453.0176419658</c:v>
                </c:pt>
                <c:pt idx="3091" formatCode="General">
                  <c:v>3186351.2983043878</c:v>
                </c:pt>
                <c:pt idx="3092" formatCode="General">
                  <c:v>2328461.5561457081</c:v>
                </c:pt>
                <c:pt idx="3093" formatCode="General">
                  <c:v>2792251.2481380356</c:v>
                </c:pt>
                <c:pt idx="3094" formatCode="General">
                  <c:v>2351165.6053720391</c:v>
                </c:pt>
                <c:pt idx="3095" formatCode="General">
                  <c:v>2706853.8609307702</c:v>
                </c:pt>
                <c:pt idx="3096" formatCode="General">
                  <c:v>2483809.5396298948</c:v>
                </c:pt>
                <c:pt idx="3097" formatCode="General">
                  <c:v>3412004.6782873911</c:v>
                </c:pt>
                <c:pt idx="3098" formatCode="General">
                  <c:v>2211854.4926168118</c:v>
                </c:pt>
                <c:pt idx="3099" formatCode="General">
                  <c:v>2905970.9357989035</c:v>
                </c:pt>
                <c:pt idx="3100" formatCode="General">
                  <c:v>3053615.6987527949</c:v>
                </c:pt>
                <c:pt idx="3101" formatCode="General">
                  <c:v>2381399.018367385</c:v>
                </c:pt>
                <c:pt idx="3102" formatCode="General">
                  <c:v>2718829.1905073123</c:v>
                </c:pt>
                <c:pt idx="3103" formatCode="General">
                  <c:v>2785557.3225126173</c:v>
                </c:pt>
                <c:pt idx="3104" formatCode="General">
                  <c:v>2780696.5266028056</c:v>
                </c:pt>
                <c:pt idx="3105" formatCode="General">
                  <c:v>2938891.2123435629</c:v>
                </c:pt>
                <c:pt idx="3106" formatCode="General">
                  <c:v>2647827.5327098966</c:v>
                </c:pt>
                <c:pt idx="3107" formatCode="General">
                  <c:v>2996980.0241427091</c:v>
                </c:pt>
                <c:pt idx="3108" formatCode="General">
                  <c:v>2478403.1209968179</c:v>
                </c:pt>
                <c:pt idx="3109" formatCode="General">
                  <c:v>3107700.6405467107</c:v>
                </c:pt>
                <c:pt idx="3110" formatCode="General">
                  <c:v>2494267.8270552098</c:v>
                </c:pt>
                <c:pt idx="3111" formatCode="General">
                  <c:v>2576436.5354904574</c:v>
                </c:pt>
                <c:pt idx="3112" formatCode="General">
                  <c:v>2410045.7083906331</c:v>
                </c:pt>
                <c:pt idx="3113" formatCode="General">
                  <c:v>2567175.5513684894</c:v>
                </c:pt>
                <c:pt idx="3114" formatCode="General">
                  <c:v>2628211.2946530441</c:v>
                </c:pt>
                <c:pt idx="3115" formatCode="General">
                  <c:v>2219927.3730149358</c:v>
                </c:pt>
                <c:pt idx="3116" formatCode="General">
                  <c:v>2737170.7366049276</c:v>
                </c:pt>
                <c:pt idx="3117" formatCode="General">
                  <c:v>2374611.8268492748</c:v>
                </c:pt>
                <c:pt idx="3118" formatCode="General">
                  <c:v>2283606.4148591673</c:v>
                </c:pt>
                <c:pt idx="3119" formatCode="General">
                  <c:v>2241482.8654255532</c:v>
                </c:pt>
                <c:pt idx="3120" formatCode="General">
                  <c:v>2677663.280177067</c:v>
                </c:pt>
                <c:pt idx="3121" formatCode="General">
                  <c:v>2532425.1401767018</c:v>
                </c:pt>
                <c:pt idx="3122" formatCode="General">
                  <c:v>2574624.737473215</c:v>
                </c:pt>
                <c:pt idx="3123" formatCode="General">
                  <c:v>3183426.4324999959</c:v>
                </c:pt>
                <c:pt idx="3124" formatCode="General">
                  <c:v>2771917.7246183888</c:v>
                </c:pt>
                <c:pt idx="3125" formatCode="General">
                  <c:v>2298695.2108552577</c:v>
                </c:pt>
                <c:pt idx="3126" formatCode="General">
                  <c:v>2384614.4261935395</c:v>
                </c:pt>
                <c:pt idx="3127" formatCode="General">
                  <c:v>2710914.1241244278</c:v>
                </c:pt>
                <c:pt idx="3128" formatCode="General">
                  <c:v>3186313.9480785686</c:v>
                </c:pt>
                <c:pt idx="3129" formatCode="General">
                  <c:v>2568966.6024765717</c:v>
                </c:pt>
                <c:pt idx="3130" formatCode="General">
                  <c:v>3126579.1310304594</c:v>
                </c:pt>
                <c:pt idx="3131" formatCode="General">
                  <c:v>2906859.4937331071</c:v>
                </c:pt>
                <c:pt idx="3132" formatCode="General">
                  <c:v>2785627.5351361097</c:v>
                </c:pt>
                <c:pt idx="3133" formatCode="General">
                  <c:v>2412867.7440697104</c:v>
                </c:pt>
                <c:pt idx="3134" formatCode="General">
                  <c:v>2699018.8543368336</c:v>
                </c:pt>
                <c:pt idx="3135" formatCode="General">
                  <c:v>3043678.3752469979</c:v>
                </c:pt>
                <c:pt idx="3136" formatCode="General">
                  <c:v>3097461.7111033578</c:v>
                </c:pt>
                <c:pt idx="3137" formatCode="General">
                  <c:v>2597069.3198909708</c:v>
                </c:pt>
                <c:pt idx="3138" formatCode="General">
                  <c:v>2732337.3870250513</c:v>
                </c:pt>
                <c:pt idx="3139" formatCode="General">
                  <c:v>2572292.6586290034</c:v>
                </c:pt>
                <c:pt idx="3140" formatCode="General">
                  <c:v>3259528.1567967394</c:v>
                </c:pt>
                <c:pt idx="3141" formatCode="General">
                  <c:v>3331101.5550892791</c:v>
                </c:pt>
                <c:pt idx="3142" formatCode="General">
                  <c:v>2412968.7715877481</c:v>
                </c:pt>
                <c:pt idx="3143" formatCode="General">
                  <c:v>2717969.2650632318</c:v>
                </c:pt>
                <c:pt idx="3144" formatCode="General">
                  <c:v>2816972.8891154882</c:v>
                </c:pt>
                <c:pt idx="3145" formatCode="General">
                  <c:v>2796476.0039154487</c:v>
                </c:pt>
                <c:pt idx="3146" formatCode="General">
                  <c:v>2694786.4050548282</c:v>
                </c:pt>
                <c:pt idx="3147" formatCode="General">
                  <c:v>2818601.7816609871</c:v>
                </c:pt>
                <c:pt idx="3148" formatCode="General">
                  <c:v>2612696.3706486565</c:v>
                </c:pt>
                <c:pt idx="3149" formatCode="General">
                  <c:v>2217501.7492329972</c:v>
                </c:pt>
                <c:pt idx="3150" formatCode="General">
                  <c:v>2533312.0611495888</c:v>
                </c:pt>
                <c:pt idx="3151" formatCode="General">
                  <c:v>2513152.9999160315</c:v>
                </c:pt>
                <c:pt idx="3152" formatCode="General">
                  <c:v>2562958.9738217895</c:v>
                </c:pt>
                <c:pt idx="3153" formatCode="General">
                  <c:v>2792491.5485052718</c:v>
                </c:pt>
                <c:pt idx="3154" formatCode="General">
                  <c:v>2797221.2191751497</c:v>
                </c:pt>
                <c:pt idx="3155" formatCode="General">
                  <c:v>2702856.8105823877</c:v>
                </c:pt>
                <c:pt idx="3156" formatCode="General">
                  <c:v>2604262.7474888354</c:v>
                </c:pt>
                <c:pt idx="3157" formatCode="General">
                  <c:v>2772401.7422616123</c:v>
                </c:pt>
                <c:pt idx="3158" formatCode="General">
                  <c:v>3394830.2337745694</c:v>
                </c:pt>
                <c:pt idx="3159" formatCode="General">
                  <c:v>2259523.6178668672</c:v>
                </c:pt>
                <c:pt idx="3160" formatCode="General">
                  <c:v>2970139.2811126201</c:v>
                </c:pt>
                <c:pt idx="3161" formatCode="General">
                  <c:v>2913717.6901221434</c:v>
                </c:pt>
                <c:pt idx="3162" formatCode="General">
                  <c:v>2503122.7427824815</c:v>
                </c:pt>
                <c:pt idx="3163" formatCode="General">
                  <c:v>2856174.0811891863</c:v>
                </c:pt>
                <c:pt idx="3164" formatCode="General">
                  <c:v>2377608.0217881864</c:v>
                </c:pt>
                <c:pt idx="3165" formatCode="General">
                  <c:v>2297223.8192535802</c:v>
                </c:pt>
                <c:pt idx="3166" formatCode="General">
                  <c:v>2444402.0265079853</c:v>
                </c:pt>
                <c:pt idx="3167" formatCode="General">
                  <c:v>2774827.3675550087</c:v>
                </c:pt>
                <c:pt idx="3168" formatCode="General">
                  <c:v>2747005.9872961203</c:v>
                </c:pt>
                <c:pt idx="3169" formatCode="General">
                  <c:v>2811894.4357829913</c:v>
                </c:pt>
                <c:pt idx="3170" formatCode="General">
                  <c:v>2606017.1631136104</c:v>
                </c:pt>
                <c:pt idx="3171" formatCode="General">
                  <c:v>2597563.4440874057</c:v>
                </c:pt>
                <c:pt idx="3172" formatCode="General">
                  <c:v>2538981.2132908413</c:v>
                </c:pt>
                <c:pt idx="3173" formatCode="General">
                  <c:v>2517817.3634434836</c:v>
                </c:pt>
                <c:pt idx="3174" formatCode="General">
                  <c:v>2714197.2367085563</c:v>
                </c:pt>
                <c:pt idx="3175" formatCode="General">
                  <c:v>3069526.2314888267</c:v>
                </c:pt>
                <c:pt idx="3176" formatCode="General">
                  <c:v>2943057.063506607</c:v>
                </c:pt>
                <c:pt idx="3177" formatCode="General">
                  <c:v>2441869.3336034939</c:v>
                </c:pt>
                <c:pt idx="3178" formatCode="General">
                  <c:v>2639269.4747832543</c:v>
                </c:pt>
                <c:pt idx="3179" formatCode="General">
                  <c:v>2410053.9952869266</c:v>
                </c:pt>
                <c:pt idx="3180" formatCode="General">
                  <c:v>2888169.1109370398</c:v>
                </c:pt>
                <c:pt idx="3181" formatCode="General">
                  <c:v>2649926.8266996779</c:v>
                </c:pt>
                <c:pt idx="3182" formatCode="General">
                  <c:v>2498216.0287631312</c:v>
                </c:pt>
                <c:pt idx="3183" formatCode="General">
                  <c:v>2206597.7765145772</c:v>
                </c:pt>
                <c:pt idx="3184" formatCode="General">
                  <c:v>2664785.1943806587</c:v>
                </c:pt>
                <c:pt idx="3185" formatCode="General">
                  <c:v>2668869.7816580487</c:v>
                </c:pt>
                <c:pt idx="3186" formatCode="General">
                  <c:v>2791327.8938106149</c:v>
                </c:pt>
                <c:pt idx="3187" formatCode="General">
                  <c:v>2782612.765588332</c:v>
                </c:pt>
                <c:pt idx="3188" formatCode="General">
                  <c:v>2740376.0836656671</c:v>
                </c:pt>
                <c:pt idx="3189" formatCode="General">
                  <c:v>2785947.05715934</c:v>
                </c:pt>
                <c:pt idx="3190" formatCode="General">
                  <c:v>2665998.5761584006</c:v>
                </c:pt>
                <c:pt idx="3191" formatCode="General">
                  <c:v>2757505.7834305055</c:v>
                </c:pt>
                <c:pt idx="3192" formatCode="General">
                  <c:v>3034103.9936590181</c:v>
                </c:pt>
                <c:pt idx="3193" formatCode="General">
                  <c:v>2391292.3118450437</c:v>
                </c:pt>
                <c:pt idx="3194" formatCode="General">
                  <c:v>3138967.419857407</c:v>
                </c:pt>
                <c:pt idx="3195" formatCode="General">
                  <c:v>2772100.4019449679</c:v>
                </c:pt>
                <c:pt idx="3196" formatCode="General">
                  <c:v>3202154.8577708481</c:v>
                </c:pt>
                <c:pt idx="3197" formatCode="General">
                  <c:v>2979812.0485459957</c:v>
                </c:pt>
                <c:pt idx="3198" formatCode="General">
                  <c:v>2801855.5004594643</c:v>
                </c:pt>
                <c:pt idx="3199" formatCode="General">
                  <c:v>2868314.0729227136</c:v>
                </c:pt>
                <c:pt idx="3200" formatCode="General">
                  <c:v>3210834.477246365</c:v>
                </c:pt>
                <c:pt idx="3201" formatCode="General">
                  <c:v>2672808.5895900144</c:v>
                </c:pt>
                <c:pt idx="3202" formatCode="General">
                  <c:v>2416766.327371906</c:v>
                </c:pt>
                <c:pt idx="3203" formatCode="General">
                  <c:v>2682930.5897347732</c:v>
                </c:pt>
                <c:pt idx="3204" formatCode="General">
                  <c:v>2548421.4735268611</c:v>
                </c:pt>
                <c:pt idx="3205" formatCode="General">
                  <c:v>2848841.2669192255</c:v>
                </c:pt>
                <c:pt idx="3206" formatCode="General">
                  <c:v>3319261.4547873298</c:v>
                </c:pt>
                <c:pt idx="3207" formatCode="General">
                  <c:v>2708527.5024030353</c:v>
                </c:pt>
                <c:pt idx="3208" formatCode="General">
                  <c:v>2488984.6266074651</c:v>
                </c:pt>
                <c:pt idx="3209" formatCode="General">
                  <c:v>2761394.1914829644</c:v>
                </c:pt>
                <c:pt idx="3210" formatCode="General">
                  <c:v>2547309.4147430877</c:v>
                </c:pt>
                <c:pt idx="3211" formatCode="General">
                  <c:v>3109668.5133903632</c:v>
                </c:pt>
                <c:pt idx="3212" formatCode="General">
                  <c:v>2761555.2855260945</c:v>
                </c:pt>
                <c:pt idx="3213" formatCode="General">
                  <c:v>2551081.747259838</c:v>
                </c:pt>
                <c:pt idx="3214" formatCode="General">
                  <c:v>3198455.145963145</c:v>
                </c:pt>
                <c:pt idx="3215" formatCode="General">
                  <c:v>2800944.8560863752</c:v>
                </c:pt>
                <c:pt idx="3216" formatCode="General">
                  <c:v>2809713.9387181839</c:v>
                </c:pt>
                <c:pt idx="3217" formatCode="General">
                  <c:v>2619526.8406911851</c:v>
                </c:pt>
                <c:pt idx="3218" formatCode="General">
                  <c:v>2497871.4095256948</c:v>
                </c:pt>
                <c:pt idx="3219" formatCode="General">
                  <c:v>2552920.4110590653</c:v>
                </c:pt>
                <c:pt idx="3220" formatCode="General">
                  <c:v>2950790.5980272857</c:v>
                </c:pt>
                <c:pt idx="3221" formatCode="General">
                  <c:v>2626871.4748161845</c:v>
                </c:pt>
                <c:pt idx="3222" formatCode="General">
                  <c:v>2424024.8178962991</c:v>
                </c:pt>
                <c:pt idx="3223" formatCode="General">
                  <c:v>2764450.001388466</c:v>
                </c:pt>
                <c:pt idx="3224" formatCode="General">
                  <c:v>2727180.2042192868</c:v>
                </c:pt>
                <c:pt idx="3225" formatCode="General">
                  <c:v>2758247.392414297</c:v>
                </c:pt>
                <c:pt idx="3226" formatCode="General">
                  <c:v>2663358.1129859281</c:v>
                </c:pt>
                <c:pt idx="3227" formatCode="General">
                  <c:v>2535678.0863677869</c:v>
                </c:pt>
                <c:pt idx="3228" formatCode="General">
                  <c:v>2790962.7549828268</c:v>
                </c:pt>
                <c:pt idx="3229" formatCode="General">
                  <c:v>2746885.6898537888</c:v>
                </c:pt>
                <c:pt idx="3230" formatCode="General">
                  <c:v>2414338.0709178238</c:v>
                </c:pt>
                <c:pt idx="3231" formatCode="General">
                  <c:v>3051632.4403720237</c:v>
                </c:pt>
                <c:pt idx="3232" formatCode="General">
                  <c:v>2398891.3692105911</c:v>
                </c:pt>
                <c:pt idx="3233" formatCode="General">
                  <c:v>2521947.0542081529</c:v>
                </c:pt>
                <c:pt idx="3234" formatCode="General">
                  <c:v>2344753.9772163741</c:v>
                </c:pt>
                <c:pt idx="3235" formatCode="General">
                  <c:v>3022262.536354153</c:v>
                </c:pt>
                <c:pt idx="3236" formatCode="General">
                  <c:v>2651884.1147105382</c:v>
                </c:pt>
                <c:pt idx="3237" formatCode="General">
                  <c:v>2892325.5591415246</c:v>
                </c:pt>
                <c:pt idx="3238" formatCode="General">
                  <c:v>2412746.1277885539</c:v>
                </c:pt>
                <c:pt idx="3239" formatCode="General">
                  <c:v>2757930.6779824547</c:v>
                </c:pt>
                <c:pt idx="3240" formatCode="General">
                  <c:v>3064853.0821696054</c:v>
                </c:pt>
                <c:pt idx="3241" formatCode="General">
                  <c:v>2312945.1776546212</c:v>
                </c:pt>
                <c:pt idx="3242" formatCode="General">
                  <c:v>2334270.9682327877</c:v>
                </c:pt>
                <c:pt idx="3243" formatCode="General">
                  <c:v>2812590.4853427238</c:v>
                </c:pt>
                <c:pt idx="3244" formatCode="General">
                  <c:v>2377686.1334666973</c:v>
                </c:pt>
                <c:pt idx="3245" formatCode="General">
                  <c:v>2601619.2515621749</c:v>
                </c:pt>
                <c:pt idx="3246" formatCode="General">
                  <c:v>2725799.030397018</c:v>
                </c:pt>
                <c:pt idx="3247" formatCode="General">
                  <c:v>3344065.2170462091</c:v>
                </c:pt>
                <c:pt idx="3248" formatCode="General">
                  <c:v>2469520.2104551895</c:v>
                </c:pt>
                <c:pt idx="3249" formatCode="General">
                  <c:v>2496988.1502942545</c:v>
                </c:pt>
                <c:pt idx="3250" formatCode="General">
                  <c:v>3058497.3058517245</c:v>
                </c:pt>
                <c:pt idx="3251" formatCode="General">
                  <c:v>2944843.7190910149</c:v>
                </c:pt>
                <c:pt idx="3252" formatCode="General">
                  <c:v>2954853.8176534134</c:v>
                </c:pt>
                <c:pt idx="3253" formatCode="General">
                  <c:v>2255546.209927131</c:v>
                </c:pt>
                <c:pt idx="3254" formatCode="General">
                  <c:v>2874228.457231482</c:v>
                </c:pt>
                <c:pt idx="3255" formatCode="General">
                  <c:v>2258752.2686897325</c:v>
                </c:pt>
                <c:pt idx="3256" formatCode="General">
                  <c:v>2428361.3766563251</c:v>
                </c:pt>
                <c:pt idx="3257" formatCode="General">
                  <c:v>2800470.6593128303</c:v>
                </c:pt>
                <c:pt idx="3258" formatCode="General">
                  <c:v>2641178.5303211971</c:v>
                </c:pt>
                <c:pt idx="3259" formatCode="General">
                  <c:v>2771920.5549493423</c:v>
                </c:pt>
                <c:pt idx="3260" formatCode="General">
                  <c:v>2612385.8701643022</c:v>
                </c:pt>
                <c:pt idx="3261" formatCode="General">
                  <c:v>2373965.8965633335</c:v>
                </c:pt>
                <c:pt idx="3262" formatCode="General">
                  <c:v>2426284.8795680907</c:v>
                </c:pt>
                <c:pt idx="3263" formatCode="General">
                  <c:v>2859473.25669523</c:v>
                </c:pt>
                <c:pt idx="3264" formatCode="General">
                  <c:v>2517064.0642621908</c:v>
                </c:pt>
                <c:pt idx="3265" formatCode="General">
                  <c:v>2580958.1715174522</c:v>
                </c:pt>
                <c:pt idx="3266" formatCode="General">
                  <c:v>2261795.7255960591</c:v>
                </c:pt>
                <c:pt idx="3267" formatCode="General">
                  <c:v>2813238.7337051611</c:v>
                </c:pt>
                <c:pt idx="3268" formatCode="General">
                  <c:v>2645247.1288856003</c:v>
                </c:pt>
                <c:pt idx="3269" formatCode="General">
                  <c:v>2878926.3867042009</c:v>
                </c:pt>
                <c:pt idx="3270" formatCode="General">
                  <c:v>3346290.3889432745</c:v>
                </c:pt>
                <c:pt idx="3271" formatCode="General">
                  <c:v>2610733.2109518335</c:v>
                </c:pt>
                <c:pt idx="3272" formatCode="General">
                  <c:v>2978226.063430455</c:v>
                </c:pt>
                <c:pt idx="3273" formatCode="General">
                  <c:v>2879312.8575133597</c:v>
                </c:pt>
                <c:pt idx="3274" formatCode="General">
                  <c:v>2940977.3832148598</c:v>
                </c:pt>
                <c:pt idx="3275" formatCode="General">
                  <c:v>2745784.8987134825</c:v>
                </c:pt>
                <c:pt idx="3276" formatCode="General">
                  <c:v>2564972.914586137</c:v>
                </c:pt>
                <c:pt idx="3277" formatCode="General">
                  <c:v>2447580.171873725</c:v>
                </c:pt>
                <c:pt idx="3278" formatCode="General">
                  <c:v>2663128.8636307288</c:v>
                </c:pt>
                <c:pt idx="3279" formatCode="General">
                  <c:v>2372463.9529299298</c:v>
                </c:pt>
                <c:pt idx="3280" formatCode="General">
                  <c:v>3089060.4030715702</c:v>
                </c:pt>
                <c:pt idx="3281" formatCode="General">
                  <c:v>2876456.9967430243</c:v>
                </c:pt>
                <c:pt idx="3282" formatCode="General">
                  <c:v>2406174.855703657</c:v>
                </c:pt>
                <c:pt idx="3283" formatCode="General">
                  <c:v>2581693.6899916343</c:v>
                </c:pt>
                <c:pt idx="3284" formatCode="General">
                  <c:v>2554396.494324124</c:v>
                </c:pt>
                <c:pt idx="3285" formatCode="General">
                  <c:v>2718723.2231092169</c:v>
                </c:pt>
                <c:pt idx="3286" formatCode="General">
                  <c:v>3042235.3377800905</c:v>
                </c:pt>
                <c:pt idx="3287" formatCode="General">
                  <c:v>2623750.8793817358</c:v>
                </c:pt>
                <c:pt idx="3288" formatCode="General">
                  <c:v>2223265.9073694707</c:v>
                </c:pt>
                <c:pt idx="3289" formatCode="General">
                  <c:v>2774363.0786022656</c:v>
                </c:pt>
                <c:pt idx="3290" formatCode="General">
                  <c:v>2897302.0821389137</c:v>
                </c:pt>
                <c:pt idx="3291" formatCode="General">
                  <c:v>2835813.4158717752</c:v>
                </c:pt>
                <c:pt idx="3292" formatCode="General">
                  <c:v>3025049.6493332447</c:v>
                </c:pt>
                <c:pt idx="3293" formatCode="General">
                  <c:v>3313811.1037110011</c:v>
                </c:pt>
                <c:pt idx="3294" formatCode="General">
                  <c:v>2704340.4739360609</c:v>
                </c:pt>
                <c:pt idx="3295" formatCode="General">
                  <c:v>2866956.0404737829</c:v>
                </c:pt>
                <c:pt idx="3296" formatCode="General">
                  <c:v>2112956.6904704212</c:v>
                </c:pt>
                <c:pt idx="3297" formatCode="General">
                  <c:v>2709972.0408246745</c:v>
                </c:pt>
                <c:pt idx="3298" formatCode="General">
                  <c:v>2717451.1003823378</c:v>
                </c:pt>
                <c:pt idx="3299" formatCode="General">
                  <c:v>3000992.7373904688</c:v>
                </c:pt>
                <c:pt idx="3300" formatCode="General">
                  <c:v>2677616.0734190191</c:v>
                </c:pt>
                <c:pt idx="3301" formatCode="General">
                  <c:v>2882976.3576986687</c:v>
                </c:pt>
                <c:pt idx="3302" formatCode="General">
                  <c:v>3024137.7420587372</c:v>
                </c:pt>
                <c:pt idx="3303" formatCode="General">
                  <c:v>2779752.8702816204</c:v>
                </c:pt>
                <c:pt idx="3304" formatCode="General">
                  <c:v>2835136.565874056</c:v>
                </c:pt>
                <c:pt idx="3305" formatCode="General">
                  <c:v>2450351.8995167818</c:v>
                </c:pt>
                <c:pt idx="3306" formatCode="General">
                  <c:v>2451590.8858643598</c:v>
                </c:pt>
                <c:pt idx="3307" formatCode="General">
                  <c:v>2658033.3031913973</c:v>
                </c:pt>
                <c:pt idx="3308" formatCode="General">
                  <c:v>2705162.5301491134</c:v>
                </c:pt>
                <c:pt idx="3309" formatCode="General">
                  <c:v>2389266.8755955016</c:v>
                </c:pt>
                <c:pt idx="3310" formatCode="General">
                  <c:v>2545509.805738878</c:v>
                </c:pt>
                <c:pt idx="3311" formatCode="General">
                  <c:v>2680922.864745846</c:v>
                </c:pt>
                <c:pt idx="3312" formatCode="General">
                  <c:v>2785249.7526799412</c:v>
                </c:pt>
                <c:pt idx="3313" formatCode="General">
                  <c:v>2779595.2485032286</c:v>
                </c:pt>
                <c:pt idx="3314" formatCode="General">
                  <c:v>2431796.6236180635</c:v>
                </c:pt>
                <c:pt idx="3315" formatCode="General">
                  <c:v>2923807.6945413072</c:v>
                </c:pt>
                <c:pt idx="3316" formatCode="General">
                  <c:v>2826197.2032049443</c:v>
                </c:pt>
                <c:pt idx="3317" formatCode="General">
                  <c:v>2697644.5288364659</c:v>
                </c:pt>
                <c:pt idx="3318" formatCode="General">
                  <c:v>2960990.9868025836</c:v>
                </c:pt>
                <c:pt idx="3319" formatCode="General">
                  <c:v>2958687.667675171</c:v>
                </c:pt>
                <c:pt idx="3320" formatCode="General">
                  <c:v>2626691.6728095924</c:v>
                </c:pt>
                <c:pt idx="3321" formatCode="General">
                  <c:v>2472833.1040231632</c:v>
                </c:pt>
                <c:pt idx="3322" formatCode="General">
                  <c:v>3025258.8624594933</c:v>
                </c:pt>
                <c:pt idx="3323" formatCode="General">
                  <c:v>2508774.3438678198</c:v>
                </c:pt>
                <c:pt idx="3324" formatCode="General">
                  <c:v>2440490.679472249</c:v>
                </c:pt>
                <c:pt idx="3325" formatCode="General">
                  <c:v>2115176.3644116116</c:v>
                </c:pt>
                <c:pt idx="3326" formatCode="General">
                  <c:v>2767756.7539396901</c:v>
                </c:pt>
                <c:pt idx="3327" formatCode="General">
                  <c:v>2672996.1708356431</c:v>
                </c:pt>
                <c:pt idx="3328" formatCode="General">
                  <c:v>2691321.8326281314</c:v>
                </c:pt>
                <c:pt idx="3329" formatCode="General">
                  <c:v>3184119.8470799858</c:v>
                </c:pt>
                <c:pt idx="3330" formatCode="General">
                  <c:v>2730111.691440023</c:v>
                </c:pt>
                <c:pt idx="3331" formatCode="General">
                  <c:v>2793743.1156728049</c:v>
                </c:pt>
                <c:pt idx="3332" formatCode="General">
                  <c:v>2276701.7250208007</c:v>
                </c:pt>
                <c:pt idx="3333" formatCode="General">
                  <c:v>3065605.2641210118</c:v>
                </c:pt>
                <c:pt idx="3334" formatCode="General">
                  <c:v>3056687.8309707395</c:v>
                </c:pt>
                <c:pt idx="3335" formatCode="General">
                  <c:v>2896639.3067029952</c:v>
                </c:pt>
                <c:pt idx="3336" formatCode="General">
                  <c:v>2676876.7568701259</c:v>
                </c:pt>
                <c:pt idx="3337" formatCode="General">
                  <c:v>3000360.1143944226</c:v>
                </c:pt>
                <c:pt idx="3338" formatCode="General">
                  <c:v>2802560.1666042511</c:v>
                </c:pt>
                <c:pt idx="3339" formatCode="General">
                  <c:v>2662641.6145235701</c:v>
                </c:pt>
                <c:pt idx="3340" formatCode="General">
                  <c:v>2659111.6119286716</c:v>
                </c:pt>
                <c:pt idx="3341" formatCode="General">
                  <c:v>2311247.1905611614</c:v>
                </c:pt>
                <c:pt idx="3342" formatCode="General">
                  <c:v>2434763.5134085002</c:v>
                </c:pt>
                <c:pt idx="3343" formatCode="General">
                  <c:v>2712533.3790169256</c:v>
                </c:pt>
                <c:pt idx="3344" formatCode="General">
                  <c:v>2823356.9780581752</c:v>
                </c:pt>
                <c:pt idx="3345" formatCode="General">
                  <c:v>3623773.7067007134</c:v>
                </c:pt>
                <c:pt idx="3346" formatCode="General">
                  <c:v>2734473.3435820895</c:v>
                </c:pt>
                <c:pt idx="3347" formatCode="General">
                  <c:v>2312350.6612152741</c:v>
                </c:pt>
                <c:pt idx="3348" formatCode="General">
                  <c:v>2713242.3239082266</c:v>
                </c:pt>
                <c:pt idx="3349" formatCode="General">
                  <c:v>2550088.0250654272</c:v>
                </c:pt>
                <c:pt idx="3350" formatCode="General">
                  <c:v>2944434.5969087323</c:v>
                </c:pt>
                <c:pt idx="3351" formatCode="General">
                  <c:v>2860356.2340807696</c:v>
                </c:pt>
                <c:pt idx="3352" formatCode="General">
                  <c:v>2468353.1764386939</c:v>
                </c:pt>
                <c:pt idx="3353" formatCode="General">
                  <c:v>2487170.5797769022</c:v>
                </c:pt>
                <c:pt idx="3354" formatCode="General">
                  <c:v>2767345.0343972999</c:v>
                </c:pt>
                <c:pt idx="3355" formatCode="General">
                  <c:v>2990333.3104739971</c:v>
                </c:pt>
                <c:pt idx="3356" formatCode="General">
                  <c:v>2421186.3761764928</c:v>
                </c:pt>
                <c:pt idx="3357" formatCode="General">
                  <c:v>2624247.2159200953</c:v>
                </c:pt>
                <c:pt idx="3358" formatCode="General">
                  <c:v>3227229.3857751954</c:v>
                </c:pt>
                <c:pt idx="3359" formatCode="General">
                  <c:v>2941941.7127637286</c:v>
                </c:pt>
                <c:pt idx="3360" formatCode="General">
                  <c:v>3089182.5618252405</c:v>
                </c:pt>
                <c:pt idx="3361" formatCode="General">
                  <c:v>2775783.2088820753</c:v>
                </c:pt>
                <c:pt idx="3362" formatCode="General">
                  <c:v>2449257.3546959762</c:v>
                </c:pt>
                <c:pt idx="3363" formatCode="General">
                  <c:v>2523657.2062656977</c:v>
                </c:pt>
                <c:pt idx="3364" formatCode="General">
                  <c:v>2696976.8750727759</c:v>
                </c:pt>
                <c:pt idx="3365" formatCode="General">
                  <c:v>2604965.2004942605</c:v>
                </c:pt>
                <c:pt idx="3366" formatCode="General">
                  <c:v>2695464.6349570374</c:v>
                </c:pt>
                <c:pt idx="3367" formatCode="General">
                  <c:v>2732799.8926628567</c:v>
                </c:pt>
                <c:pt idx="3368" formatCode="General">
                  <c:v>2735836.3149138079</c:v>
                </c:pt>
                <c:pt idx="3369" formatCode="General">
                  <c:v>3011624.8065841566</c:v>
                </c:pt>
                <c:pt idx="3370" formatCode="General">
                  <c:v>2668744.8770377156</c:v>
                </c:pt>
                <c:pt idx="3371" formatCode="General">
                  <c:v>2616789.6428660164</c:v>
                </c:pt>
                <c:pt idx="3372" formatCode="General">
                  <c:v>2772118.7968273074</c:v>
                </c:pt>
                <c:pt idx="3373" formatCode="General">
                  <c:v>2589676.0855553956</c:v>
                </c:pt>
                <c:pt idx="3374" formatCode="General">
                  <c:v>2895200.119345149</c:v>
                </c:pt>
                <c:pt idx="3375" formatCode="General">
                  <c:v>2680858.7442397438</c:v>
                </c:pt>
                <c:pt idx="3376" formatCode="General">
                  <c:v>2578712.8988267118</c:v>
                </c:pt>
                <c:pt idx="3377" formatCode="General">
                  <c:v>2730848.1581597198</c:v>
                </c:pt>
                <c:pt idx="3378" formatCode="General">
                  <c:v>3286020.3585650879</c:v>
                </c:pt>
                <c:pt idx="3379" formatCode="General">
                  <c:v>2731608.0073023802</c:v>
                </c:pt>
                <c:pt idx="3380" formatCode="General">
                  <c:v>2753378.5548105165</c:v>
                </c:pt>
                <c:pt idx="3381" formatCode="General">
                  <c:v>2496849.6377703152</c:v>
                </c:pt>
                <c:pt idx="3382" formatCode="General">
                  <c:v>2969024.8608501703</c:v>
                </c:pt>
                <c:pt idx="3383" formatCode="General">
                  <c:v>3183735.9397401749</c:v>
                </c:pt>
                <c:pt idx="3384" formatCode="General">
                  <c:v>2606154.890512289</c:v>
                </c:pt>
                <c:pt idx="3385" formatCode="General">
                  <c:v>2279629.3826374174</c:v>
                </c:pt>
                <c:pt idx="3386" formatCode="General">
                  <c:v>2631245.0524218003</c:v>
                </c:pt>
                <c:pt idx="3387" formatCode="General">
                  <c:v>2094287.7242528591</c:v>
                </c:pt>
                <c:pt idx="3388" formatCode="General">
                  <c:v>2911112.9622384747</c:v>
                </c:pt>
                <c:pt idx="3389" formatCode="General">
                  <c:v>3020983.245359892</c:v>
                </c:pt>
                <c:pt idx="3390" formatCode="General">
                  <c:v>2711861.2026496595</c:v>
                </c:pt>
                <c:pt idx="3391" formatCode="General">
                  <c:v>3495140.2009853437</c:v>
                </c:pt>
                <c:pt idx="3392" formatCode="General">
                  <c:v>1913847.5687123914</c:v>
                </c:pt>
                <c:pt idx="3393" formatCode="General">
                  <c:v>2326810.0513967113</c:v>
                </c:pt>
                <c:pt idx="3394" formatCode="General">
                  <c:v>2636477.1212013196</c:v>
                </c:pt>
                <c:pt idx="3395" formatCode="General">
                  <c:v>2723721.9103979613</c:v>
                </c:pt>
                <c:pt idx="3396" formatCode="General">
                  <c:v>2690069.1540051606</c:v>
                </c:pt>
                <c:pt idx="3397" formatCode="General">
                  <c:v>2689298.66214664</c:v>
                </c:pt>
                <c:pt idx="3398" formatCode="General">
                  <c:v>3029573.3521428858</c:v>
                </c:pt>
                <c:pt idx="3399" formatCode="General">
                  <c:v>2601398.4030189677</c:v>
                </c:pt>
                <c:pt idx="3400" formatCode="General">
                  <c:v>3232918.3716831044</c:v>
                </c:pt>
                <c:pt idx="3401" formatCode="General">
                  <c:v>3034415.7373436824</c:v>
                </c:pt>
                <c:pt idx="3402" formatCode="General">
                  <c:v>2935100.9070073129</c:v>
                </c:pt>
                <c:pt idx="3403" formatCode="General">
                  <c:v>1949042.7013306466</c:v>
                </c:pt>
                <c:pt idx="3404" formatCode="General">
                  <c:v>2836533.0396060087</c:v>
                </c:pt>
                <c:pt idx="3405" formatCode="General">
                  <c:v>2922538.3513137456</c:v>
                </c:pt>
                <c:pt idx="3406" formatCode="General">
                  <c:v>2784106.7226327281</c:v>
                </c:pt>
                <c:pt idx="3407" formatCode="General">
                  <c:v>2214026.5996843055</c:v>
                </c:pt>
                <c:pt idx="3408" formatCode="General">
                  <c:v>2703730.3079740419</c:v>
                </c:pt>
                <c:pt idx="3409" formatCode="General">
                  <c:v>2665301.9294970864</c:v>
                </c:pt>
                <c:pt idx="3410" formatCode="General">
                  <c:v>2791676.9730078797</c:v>
                </c:pt>
                <c:pt idx="3411" formatCode="General">
                  <c:v>2757805.2010650318</c:v>
                </c:pt>
                <c:pt idx="3412" formatCode="General">
                  <c:v>3271237.1686791806</c:v>
                </c:pt>
                <c:pt idx="3413" formatCode="General">
                  <c:v>2967580.4159048945</c:v>
                </c:pt>
                <c:pt idx="3414" formatCode="General">
                  <c:v>2688878.8369327723</c:v>
                </c:pt>
                <c:pt idx="3415" formatCode="General">
                  <c:v>2511710.3183464184</c:v>
                </c:pt>
                <c:pt idx="3416" formatCode="General">
                  <c:v>2601255.7329168259</c:v>
                </c:pt>
                <c:pt idx="3417" formatCode="General">
                  <c:v>2917932.234608301</c:v>
                </c:pt>
                <c:pt idx="3418" formatCode="General">
                  <c:v>2545737.0252499538</c:v>
                </c:pt>
                <c:pt idx="3419" formatCode="General">
                  <c:v>3088865.1322498308</c:v>
                </c:pt>
                <c:pt idx="3420" formatCode="General">
                  <c:v>2557850.2387853051</c:v>
                </c:pt>
                <c:pt idx="3421" formatCode="General">
                  <c:v>2754777.3131006034</c:v>
                </c:pt>
                <c:pt idx="3422" formatCode="General">
                  <c:v>2720709.3486738461</c:v>
                </c:pt>
                <c:pt idx="3423" formatCode="General">
                  <c:v>2350126.4071447095</c:v>
                </c:pt>
                <c:pt idx="3424" formatCode="General">
                  <c:v>3034633.3030797918</c:v>
                </c:pt>
                <c:pt idx="3425" formatCode="General">
                  <c:v>2394637.9745517941</c:v>
                </c:pt>
                <c:pt idx="3426" formatCode="General">
                  <c:v>3172839.4195288513</c:v>
                </c:pt>
                <c:pt idx="3427" formatCode="General">
                  <c:v>2754696.4626571583</c:v>
                </c:pt>
                <c:pt idx="3428" formatCode="General">
                  <c:v>2938673.7819571514</c:v>
                </c:pt>
                <c:pt idx="3429" formatCode="General">
                  <c:v>2494661.2044868884</c:v>
                </c:pt>
                <c:pt idx="3430" formatCode="General">
                  <c:v>2473543.5083401278</c:v>
                </c:pt>
                <c:pt idx="3431" formatCode="General">
                  <c:v>2430358.1204607654</c:v>
                </c:pt>
                <c:pt idx="3432" formatCode="General">
                  <c:v>2844155.7799212299</c:v>
                </c:pt>
                <c:pt idx="3433" formatCode="General">
                  <c:v>2553593.1670282176</c:v>
                </c:pt>
                <c:pt idx="3434" formatCode="General">
                  <c:v>2730707.8104049815</c:v>
                </c:pt>
                <c:pt idx="3435" formatCode="General">
                  <c:v>2286256.1170329764</c:v>
                </c:pt>
                <c:pt idx="3436" formatCode="General">
                  <c:v>2544184.747069119</c:v>
                </c:pt>
                <c:pt idx="3437" formatCode="General">
                  <c:v>3310481.6409115726</c:v>
                </c:pt>
                <c:pt idx="3438" formatCode="General">
                  <c:v>2863227.2470283299</c:v>
                </c:pt>
                <c:pt idx="3439" formatCode="General">
                  <c:v>2072802.5585352213</c:v>
                </c:pt>
                <c:pt idx="3440" formatCode="General">
                  <c:v>2714214.8517853757</c:v>
                </c:pt>
                <c:pt idx="3441" formatCode="General">
                  <c:v>2245345.0444135545</c:v>
                </c:pt>
                <c:pt idx="3442" formatCode="General">
                  <c:v>2932515.3680451792</c:v>
                </c:pt>
                <c:pt idx="3443" formatCode="General">
                  <c:v>2191949.5370944715</c:v>
                </c:pt>
                <c:pt idx="3444" formatCode="General">
                  <c:v>2778893.2841738765</c:v>
                </c:pt>
                <c:pt idx="3445" formatCode="General">
                  <c:v>2891946.2044364996</c:v>
                </c:pt>
                <c:pt idx="3446" formatCode="General">
                  <c:v>2792058.6821113261</c:v>
                </c:pt>
                <c:pt idx="3447" formatCode="General">
                  <c:v>2312787.5237161419</c:v>
                </c:pt>
                <c:pt idx="3448" formatCode="General">
                  <c:v>2871506.5582342218</c:v>
                </c:pt>
                <c:pt idx="3449" formatCode="General">
                  <c:v>2742339.1883510821</c:v>
                </c:pt>
                <c:pt idx="3450" formatCode="General">
                  <c:v>2837137.7828739043</c:v>
                </c:pt>
                <c:pt idx="3451" formatCode="General">
                  <c:v>2936479.0377642922</c:v>
                </c:pt>
                <c:pt idx="3452" formatCode="General">
                  <c:v>2260677.7854076237</c:v>
                </c:pt>
                <c:pt idx="3453" formatCode="General">
                  <c:v>2587967.5926400293</c:v>
                </c:pt>
                <c:pt idx="3454" formatCode="General">
                  <c:v>2899707.9497884782</c:v>
                </c:pt>
                <c:pt idx="3455" formatCode="General">
                  <c:v>2703079.9247084181</c:v>
                </c:pt>
                <c:pt idx="3456" formatCode="General">
                  <c:v>2414147.1949147559</c:v>
                </c:pt>
                <c:pt idx="3457" formatCode="General">
                  <c:v>2545813.120035443</c:v>
                </c:pt>
                <c:pt idx="3458" formatCode="General">
                  <c:v>2752119.5519818896</c:v>
                </c:pt>
                <c:pt idx="3459" formatCode="General">
                  <c:v>2635201.7200475186</c:v>
                </c:pt>
                <c:pt idx="3460" formatCode="General">
                  <c:v>2324328.3492189231</c:v>
                </c:pt>
                <c:pt idx="3461" formatCode="General">
                  <c:v>2195238.3980593602</c:v>
                </c:pt>
                <c:pt idx="3462" formatCode="General">
                  <c:v>2486629.0026909467</c:v>
                </c:pt>
                <c:pt idx="3463" formatCode="General">
                  <c:v>2372604.2036932493</c:v>
                </c:pt>
                <c:pt idx="3464" formatCode="General">
                  <c:v>2624837.297098699</c:v>
                </c:pt>
                <c:pt idx="3465" formatCode="General">
                  <c:v>2561784.5478877085</c:v>
                </c:pt>
                <c:pt idx="3466" formatCode="General">
                  <c:v>2676185.3581000371</c:v>
                </c:pt>
                <c:pt idx="3467" formatCode="General">
                  <c:v>2895676.4009606401</c:v>
                </c:pt>
                <c:pt idx="3468" formatCode="General">
                  <c:v>2786997.2160802642</c:v>
                </c:pt>
                <c:pt idx="3469" formatCode="General">
                  <c:v>2966286.7969647399</c:v>
                </c:pt>
                <c:pt idx="3470" formatCode="General">
                  <c:v>2951732.9161508027</c:v>
                </c:pt>
                <c:pt idx="3471" formatCode="General">
                  <c:v>2226121.0503744506</c:v>
                </c:pt>
                <c:pt idx="3472" formatCode="General">
                  <c:v>2917739.3627779386</c:v>
                </c:pt>
                <c:pt idx="3473" formatCode="General">
                  <c:v>2657114.9014177597</c:v>
                </c:pt>
                <c:pt idx="3474" formatCode="General">
                  <c:v>2680480.5594397346</c:v>
                </c:pt>
                <c:pt idx="3475" formatCode="General">
                  <c:v>2931613.9817502173</c:v>
                </c:pt>
                <c:pt idx="3476" formatCode="General">
                  <c:v>3157960.4482801482</c:v>
                </c:pt>
                <c:pt idx="3477" formatCode="General">
                  <c:v>2869571.6086084968</c:v>
                </c:pt>
                <c:pt idx="3478" formatCode="General">
                  <c:v>3303768.3704776498</c:v>
                </c:pt>
                <c:pt idx="3479" formatCode="General">
                  <c:v>2620430.677327917</c:v>
                </c:pt>
                <c:pt idx="3480" formatCode="General">
                  <c:v>3176578.4124844787</c:v>
                </c:pt>
                <c:pt idx="3481" formatCode="General">
                  <c:v>2633095.0412961729</c:v>
                </c:pt>
                <c:pt idx="3482" formatCode="General">
                  <c:v>2622569.4745144038</c:v>
                </c:pt>
                <c:pt idx="3483" formatCode="General">
                  <c:v>3191749.8889621324</c:v>
                </c:pt>
                <c:pt idx="3484" formatCode="General">
                  <c:v>2217025.9663684871</c:v>
                </c:pt>
                <c:pt idx="3485" formatCode="General">
                  <c:v>2303498.4266938078</c:v>
                </c:pt>
                <c:pt idx="3486" formatCode="General">
                  <c:v>3043334.042821079</c:v>
                </c:pt>
                <c:pt idx="3487" formatCode="General">
                  <c:v>2877927.3324882607</c:v>
                </c:pt>
                <c:pt idx="3488" formatCode="General">
                  <c:v>3113336.7443018053</c:v>
                </c:pt>
                <c:pt idx="3489" formatCode="General">
                  <c:v>2405928.8414019924</c:v>
                </c:pt>
                <c:pt idx="3490" formatCode="General">
                  <c:v>2868273.121928155</c:v>
                </c:pt>
                <c:pt idx="3491" formatCode="General">
                  <c:v>2953857.1654924825</c:v>
                </c:pt>
                <c:pt idx="3492" formatCode="General">
                  <c:v>2668525.4597389409</c:v>
                </c:pt>
                <c:pt idx="3493" formatCode="General">
                  <c:v>2504516.1558755524</c:v>
                </c:pt>
                <c:pt idx="3494" formatCode="General">
                  <c:v>2751047.0093958373</c:v>
                </c:pt>
                <c:pt idx="3495" formatCode="General">
                  <c:v>2666585.900632319</c:v>
                </c:pt>
                <c:pt idx="3496" formatCode="General">
                  <c:v>2387188.7090263017</c:v>
                </c:pt>
                <c:pt idx="3497" formatCode="General">
                  <c:v>2588954.2182710078</c:v>
                </c:pt>
                <c:pt idx="3498" formatCode="General">
                  <c:v>3034612.5399551061</c:v>
                </c:pt>
                <c:pt idx="3499" formatCode="General">
                  <c:v>2409891.5648778188</c:v>
                </c:pt>
                <c:pt idx="3500" formatCode="General">
                  <c:v>3029665.1037962078</c:v>
                </c:pt>
                <c:pt idx="3501" formatCode="General">
                  <c:v>2978872.9582310063</c:v>
                </c:pt>
                <c:pt idx="3502" formatCode="General">
                  <c:v>2900558.4619400739</c:v>
                </c:pt>
                <c:pt idx="3503" formatCode="General">
                  <c:v>2768282.9369136849</c:v>
                </c:pt>
                <c:pt idx="3504" formatCode="General">
                  <c:v>2429567.0618339092</c:v>
                </c:pt>
                <c:pt idx="3505" formatCode="General">
                  <c:v>2382709.5378303388</c:v>
                </c:pt>
                <c:pt idx="3506" formatCode="General">
                  <c:v>2903916.485560507</c:v>
                </c:pt>
                <c:pt idx="3507" formatCode="General">
                  <c:v>2507963.2305294131</c:v>
                </c:pt>
                <c:pt idx="3508" formatCode="General">
                  <c:v>2579058.9729190571</c:v>
                </c:pt>
                <c:pt idx="3509" formatCode="General">
                  <c:v>2868087.238352586</c:v>
                </c:pt>
                <c:pt idx="3510" formatCode="General">
                  <c:v>2799497.8830565298</c:v>
                </c:pt>
                <c:pt idx="3511" formatCode="General">
                  <c:v>2788295.7726138388</c:v>
                </c:pt>
                <c:pt idx="3512" formatCode="General">
                  <c:v>2548078.2294021859</c:v>
                </c:pt>
                <c:pt idx="3513" formatCode="General">
                  <c:v>2242293.0709147309</c:v>
                </c:pt>
                <c:pt idx="3514" formatCode="General">
                  <c:v>2536939.7920929487</c:v>
                </c:pt>
                <c:pt idx="3515" formatCode="General">
                  <c:v>2760478.6753459293</c:v>
                </c:pt>
                <c:pt idx="3516" formatCode="General">
                  <c:v>2519115.6153807179</c:v>
                </c:pt>
                <c:pt idx="3517" formatCode="General">
                  <c:v>2581520.2329948628</c:v>
                </c:pt>
                <c:pt idx="3518" formatCode="General">
                  <c:v>2464795.0790908616</c:v>
                </c:pt>
                <c:pt idx="3519" formatCode="General">
                  <c:v>2901378.0916571436</c:v>
                </c:pt>
                <c:pt idx="3520" formatCode="General">
                  <c:v>2459351.5355644366</c:v>
                </c:pt>
                <c:pt idx="3521" formatCode="General">
                  <c:v>2621530.5644502211</c:v>
                </c:pt>
                <c:pt idx="3522" formatCode="General">
                  <c:v>2933088.1116906954</c:v>
                </c:pt>
                <c:pt idx="3523" formatCode="General">
                  <c:v>2971596.2575877435</c:v>
                </c:pt>
                <c:pt idx="3524" formatCode="General">
                  <c:v>2550907.3609371386</c:v>
                </c:pt>
                <c:pt idx="3525" formatCode="General">
                  <c:v>2498200.0494513307</c:v>
                </c:pt>
                <c:pt idx="3526" formatCode="General">
                  <c:v>2478534.5911005987</c:v>
                </c:pt>
                <c:pt idx="3527" formatCode="General">
                  <c:v>2746871.9194305125</c:v>
                </c:pt>
                <c:pt idx="3528" formatCode="General">
                  <c:v>2422101.7096552108</c:v>
                </c:pt>
                <c:pt idx="3529" formatCode="General">
                  <c:v>2925318.5328701278</c:v>
                </c:pt>
                <c:pt idx="3530" formatCode="General">
                  <c:v>2883184.8495558249</c:v>
                </c:pt>
                <c:pt idx="3531" formatCode="General">
                  <c:v>2676537.6119694188</c:v>
                </c:pt>
                <c:pt idx="3532" formatCode="General">
                  <c:v>2299404.0615156041</c:v>
                </c:pt>
                <c:pt idx="3533" formatCode="General">
                  <c:v>2670226.4009034638</c:v>
                </c:pt>
                <c:pt idx="3534" formatCode="General">
                  <c:v>2615982.0731018549</c:v>
                </c:pt>
                <c:pt idx="3535" formatCode="General">
                  <c:v>2352629.4857493388</c:v>
                </c:pt>
                <c:pt idx="3536" formatCode="General">
                  <c:v>2695444.5929698274</c:v>
                </c:pt>
                <c:pt idx="3537" formatCode="General">
                  <c:v>2561173.4344346919</c:v>
                </c:pt>
                <c:pt idx="3538" formatCode="General">
                  <c:v>2148731.1527689253</c:v>
                </c:pt>
                <c:pt idx="3539" formatCode="General">
                  <c:v>2632639.709678683</c:v>
                </c:pt>
                <c:pt idx="3540" formatCode="General">
                  <c:v>2556507.9119170858</c:v>
                </c:pt>
                <c:pt idx="3541" formatCode="General">
                  <c:v>2941208.4881723947</c:v>
                </c:pt>
                <c:pt idx="3542" formatCode="General">
                  <c:v>2535504.2349386388</c:v>
                </c:pt>
                <c:pt idx="3543" formatCode="General">
                  <c:v>2551367.429399495</c:v>
                </c:pt>
                <c:pt idx="3544" formatCode="General">
                  <c:v>2212050.5233203634</c:v>
                </c:pt>
                <c:pt idx="3545" formatCode="General">
                  <c:v>2818572.299633157</c:v>
                </c:pt>
                <c:pt idx="3546" formatCode="General">
                  <c:v>2883539.8928552778</c:v>
                </c:pt>
                <c:pt idx="3547" formatCode="General">
                  <c:v>3381347.1367661282</c:v>
                </c:pt>
                <c:pt idx="3548" formatCode="General">
                  <c:v>3250386.4447341398</c:v>
                </c:pt>
                <c:pt idx="3549" formatCode="General">
                  <c:v>2214159.3345792517</c:v>
                </c:pt>
                <c:pt idx="3550" formatCode="General">
                  <c:v>2809087.0942334156</c:v>
                </c:pt>
                <c:pt idx="3551" formatCode="General">
                  <c:v>2766007.4308279888</c:v>
                </c:pt>
                <c:pt idx="3552" formatCode="General">
                  <c:v>2455528.6977231726</c:v>
                </c:pt>
                <c:pt idx="3553" formatCode="General">
                  <c:v>2549662.6658846554</c:v>
                </c:pt>
                <c:pt idx="3554" formatCode="General">
                  <c:v>2794457.9898524396</c:v>
                </c:pt>
                <c:pt idx="3555" formatCode="General">
                  <c:v>3111543.8639841108</c:v>
                </c:pt>
                <c:pt idx="3556" formatCode="General">
                  <c:v>2061911.0871939871</c:v>
                </c:pt>
                <c:pt idx="3557" formatCode="General">
                  <c:v>2913748.0804071496</c:v>
                </c:pt>
                <c:pt idx="3558" formatCode="General">
                  <c:v>2854025.892089915</c:v>
                </c:pt>
                <c:pt idx="3559" formatCode="General">
                  <c:v>2184948.7958012256</c:v>
                </c:pt>
                <c:pt idx="3560" formatCode="General">
                  <c:v>2313381.1197201815</c:v>
                </c:pt>
                <c:pt idx="3561" formatCode="General">
                  <c:v>2763287.4828651967</c:v>
                </c:pt>
                <c:pt idx="3562" formatCode="General">
                  <c:v>2599735.5412446577</c:v>
                </c:pt>
                <c:pt idx="3563" formatCode="General">
                  <c:v>2775684.0855063321</c:v>
                </c:pt>
                <c:pt idx="3564" formatCode="General">
                  <c:v>2308321.478339131</c:v>
                </c:pt>
                <c:pt idx="3565" formatCode="General">
                  <c:v>2699194.05027055</c:v>
                </c:pt>
                <c:pt idx="3566" formatCode="General">
                  <c:v>2917023.4649053756</c:v>
                </c:pt>
                <c:pt idx="3567" formatCode="General">
                  <c:v>2369806.2162094624</c:v>
                </c:pt>
                <c:pt idx="3568" formatCode="General">
                  <c:v>2627112.9301932589</c:v>
                </c:pt>
                <c:pt idx="3569" formatCode="General">
                  <c:v>2441899.7612915556</c:v>
                </c:pt>
                <c:pt idx="3570" formatCode="General">
                  <c:v>2852929.3940000548</c:v>
                </c:pt>
                <c:pt idx="3571" formatCode="General">
                  <c:v>2526064.3033689088</c:v>
                </c:pt>
                <c:pt idx="3572" formatCode="General">
                  <c:v>3278585.1964444239</c:v>
                </c:pt>
                <c:pt idx="3573" formatCode="General">
                  <c:v>2705258.9481078857</c:v>
                </c:pt>
                <c:pt idx="3574" formatCode="General">
                  <c:v>2977206.0670293774</c:v>
                </c:pt>
                <c:pt idx="3575" formatCode="General">
                  <c:v>2544441.8016203716</c:v>
                </c:pt>
                <c:pt idx="3576" formatCode="General">
                  <c:v>3047004.8549064011</c:v>
                </c:pt>
                <c:pt idx="3577" formatCode="General">
                  <c:v>2635290.6751484331</c:v>
                </c:pt>
                <c:pt idx="3578" formatCode="General">
                  <c:v>2140242.3128577918</c:v>
                </c:pt>
                <c:pt idx="3579" formatCode="General">
                  <c:v>2750695.0436678869</c:v>
                </c:pt>
                <c:pt idx="3580" formatCode="General">
                  <c:v>2448026.9944594079</c:v>
                </c:pt>
                <c:pt idx="3581" formatCode="General">
                  <c:v>2719713.6622712249</c:v>
                </c:pt>
                <c:pt idx="3582" formatCode="General">
                  <c:v>2618091.8590007019</c:v>
                </c:pt>
                <c:pt idx="3583" formatCode="General">
                  <c:v>2314566.41242008</c:v>
                </c:pt>
                <c:pt idx="3584" formatCode="General">
                  <c:v>2741372.9339827807</c:v>
                </c:pt>
                <c:pt idx="3585" formatCode="General">
                  <c:v>2127851.1776499478</c:v>
                </c:pt>
                <c:pt idx="3586" formatCode="General">
                  <c:v>2614919.4564765352</c:v>
                </c:pt>
                <c:pt idx="3587" formatCode="General">
                  <c:v>2400957.1208325806</c:v>
                </c:pt>
                <c:pt idx="3588" formatCode="General">
                  <c:v>2327977.1439817091</c:v>
                </c:pt>
                <c:pt idx="3589" formatCode="General">
                  <c:v>2544590.9190557292</c:v>
                </c:pt>
                <c:pt idx="3590" formatCode="General">
                  <c:v>2300570.3804786825</c:v>
                </c:pt>
                <c:pt idx="3591" formatCode="General">
                  <c:v>2554949.4495730163</c:v>
                </c:pt>
                <c:pt idx="3592" formatCode="General">
                  <c:v>2817400.8588600489</c:v>
                </c:pt>
                <c:pt idx="3593" formatCode="General">
                  <c:v>2384719.6730664275</c:v>
                </c:pt>
                <c:pt idx="3594" formatCode="General">
                  <c:v>2564538.6307535567</c:v>
                </c:pt>
                <c:pt idx="3595" formatCode="General">
                  <c:v>2797036.3045988395</c:v>
                </c:pt>
                <c:pt idx="3596" formatCode="General">
                  <c:v>2730554.375034261</c:v>
                </c:pt>
                <c:pt idx="3597" formatCode="General">
                  <c:v>2814041.5131282927</c:v>
                </c:pt>
                <c:pt idx="3598" formatCode="General">
                  <c:v>2342665.1914012395</c:v>
                </c:pt>
                <c:pt idx="3599" formatCode="General">
                  <c:v>2711211.9647215782</c:v>
                </c:pt>
                <c:pt idx="3600" formatCode="General">
                  <c:v>2270622.0567838708</c:v>
                </c:pt>
                <c:pt idx="3601" formatCode="General">
                  <c:v>3032705.3897778341</c:v>
                </c:pt>
                <c:pt idx="3602" formatCode="General">
                  <c:v>3013868.8681913577</c:v>
                </c:pt>
                <c:pt idx="3603" formatCode="General">
                  <c:v>2780119.1077779839</c:v>
                </c:pt>
                <c:pt idx="3604" formatCode="General">
                  <c:v>3096373.440178554</c:v>
                </c:pt>
                <c:pt idx="3605" formatCode="General">
                  <c:v>2264472.4559800094</c:v>
                </c:pt>
                <c:pt idx="3606" formatCode="General">
                  <c:v>2690787.7487099743</c:v>
                </c:pt>
                <c:pt idx="3607" formatCode="General">
                  <c:v>2978891.337356952</c:v>
                </c:pt>
                <c:pt idx="3608" formatCode="General">
                  <c:v>2677372.5729736905</c:v>
                </c:pt>
                <c:pt idx="3609" formatCode="General">
                  <c:v>2987179.089269544</c:v>
                </c:pt>
                <c:pt idx="3610" formatCode="General">
                  <c:v>2827018.4553948757</c:v>
                </c:pt>
                <c:pt idx="3611" formatCode="General">
                  <c:v>2662080.5385422241</c:v>
                </c:pt>
                <c:pt idx="3612" formatCode="General">
                  <c:v>2745364.4361019945</c:v>
                </c:pt>
                <c:pt idx="3613" formatCode="General">
                  <c:v>2633964.0974959643</c:v>
                </c:pt>
                <c:pt idx="3614" formatCode="General">
                  <c:v>2352309.9888001117</c:v>
                </c:pt>
                <c:pt idx="3615" formatCode="General">
                  <c:v>2301258.8652795735</c:v>
                </c:pt>
                <c:pt idx="3616" formatCode="General">
                  <c:v>2914600.0522800465</c:v>
                </c:pt>
                <c:pt idx="3617" formatCode="General">
                  <c:v>2379414.6375428019</c:v>
                </c:pt>
                <c:pt idx="3618" formatCode="General">
                  <c:v>2591993.0246442044</c:v>
                </c:pt>
                <c:pt idx="3619" formatCode="General">
                  <c:v>2443377.0437786598</c:v>
                </c:pt>
                <c:pt idx="3620" formatCode="General">
                  <c:v>2469506.8141830689</c:v>
                </c:pt>
                <c:pt idx="3621" formatCode="General">
                  <c:v>3066906.7118453844</c:v>
                </c:pt>
                <c:pt idx="3622" formatCode="General">
                  <c:v>2284822.8160462934</c:v>
                </c:pt>
                <c:pt idx="3623" formatCode="General">
                  <c:v>2968698.471439525</c:v>
                </c:pt>
                <c:pt idx="3624" formatCode="General">
                  <c:v>2613483.6948475041</c:v>
                </c:pt>
                <c:pt idx="3625" formatCode="General">
                  <c:v>2613285.949053701</c:v>
                </c:pt>
                <c:pt idx="3626" formatCode="General">
                  <c:v>2878159.6713874675</c:v>
                </c:pt>
                <c:pt idx="3627" formatCode="General">
                  <c:v>3375049.4220685838</c:v>
                </c:pt>
                <c:pt idx="3628" formatCode="General">
                  <c:v>2637941.715769426</c:v>
                </c:pt>
                <c:pt idx="3629" formatCode="General">
                  <c:v>2267862.5272707548</c:v>
                </c:pt>
                <c:pt idx="3630" formatCode="General">
                  <c:v>2882201.1485747136</c:v>
                </c:pt>
                <c:pt idx="3631" formatCode="General">
                  <c:v>2971782.8745410028</c:v>
                </c:pt>
                <c:pt idx="3632" formatCode="General">
                  <c:v>2771453.612898455</c:v>
                </c:pt>
                <c:pt idx="3633" formatCode="General">
                  <c:v>2601607.9659726871</c:v>
                </c:pt>
                <c:pt idx="3634" formatCode="General">
                  <c:v>2100729.7147834073</c:v>
                </c:pt>
                <c:pt idx="3635" formatCode="General">
                  <c:v>2576289.7572726272</c:v>
                </c:pt>
                <c:pt idx="3636" formatCode="General">
                  <c:v>2587444.2814114825</c:v>
                </c:pt>
                <c:pt idx="3637" formatCode="General">
                  <c:v>2910964.2016307097</c:v>
                </c:pt>
                <c:pt idx="3638" formatCode="General">
                  <c:v>2460684.4834107137</c:v>
                </c:pt>
                <c:pt idx="3639" formatCode="General">
                  <c:v>2865918.0323640932</c:v>
                </c:pt>
                <c:pt idx="3640" formatCode="General">
                  <c:v>2770247.4014190016</c:v>
                </c:pt>
                <c:pt idx="3641" formatCode="General">
                  <c:v>2246151.980369098</c:v>
                </c:pt>
                <c:pt idx="3642" formatCode="General">
                  <c:v>2840052.9694979689</c:v>
                </c:pt>
                <c:pt idx="3643" formatCode="General">
                  <c:v>2943216.1683888934</c:v>
                </c:pt>
                <c:pt idx="3644" formatCode="General">
                  <c:v>2768260.1094105407</c:v>
                </c:pt>
                <c:pt idx="3645" formatCode="General">
                  <c:v>2598463.2372743832</c:v>
                </c:pt>
                <c:pt idx="3646" formatCode="General">
                  <c:v>2649468.6574723222</c:v>
                </c:pt>
                <c:pt idx="3647" formatCode="General">
                  <c:v>2758080.6094430285</c:v>
                </c:pt>
                <c:pt idx="3648" formatCode="General">
                  <c:v>2774042.3907150072</c:v>
                </c:pt>
                <c:pt idx="3649" formatCode="General">
                  <c:v>3326759.793914726</c:v>
                </c:pt>
                <c:pt idx="3650" formatCode="General">
                  <c:v>2876548.6852392452</c:v>
                </c:pt>
                <c:pt idx="3651" formatCode="General">
                  <c:v>2321374.3303468386</c:v>
                </c:pt>
                <c:pt idx="3652" formatCode="General">
                  <c:v>2315523.510968464</c:v>
                </c:pt>
                <c:pt idx="3653" formatCode="General">
                  <c:v>2652730.3074679128</c:v>
                </c:pt>
                <c:pt idx="3654" formatCode="General">
                  <c:v>2786193.5698561035</c:v>
                </c:pt>
                <c:pt idx="3655" formatCode="General">
                  <c:v>2535173.9827135294</c:v>
                </c:pt>
                <c:pt idx="3656" formatCode="General">
                  <c:v>2622733.9277979336</c:v>
                </c:pt>
                <c:pt idx="3657" formatCode="General">
                  <c:v>2617352.2930982243</c:v>
                </c:pt>
                <c:pt idx="3658" formatCode="General">
                  <c:v>2424627.5676354868</c:v>
                </c:pt>
                <c:pt idx="3659" formatCode="General">
                  <c:v>3374019.2155942046</c:v>
                </c:pt>
                <c:pt idx="3660" formatCode="General">
                  <c:v>2277185.7124022911</c:v>
                </c:pt>
                <c:pt idx="3661" formatCode="General">
                  <c:v>2584103.4755278029</c:v>
                </c:pt>
                <c:pt idx="3662" formatCode="General">
                  <c:v>2377078.0064239446</c:v>
                </c:pt>
                <c:pt idx="3663" formatCode="General">
                  <c:v>2295937.116098207</c:v>
                </c:pt>
                <c:pt idx="3664" formatCode="General">
                  <c:v>2897832.884531239</c:v>
                </c:pt>
                <c:pt idx="3665" formatCode="General">
                  <c:v>3181677.579953454</c:v>
                </c:pt>
                <c:pt idx="3666" formatCode="General">
                  <c:v>2830491.9032884832</c:v>
                </c:pt>
                <c:pt idx="3667" formatCode="General">
                  <c:v>2598954.6706404057</c:v>
                </c:pt>
                <c:pt idx="3668" formatCode="General">
                  <c:v>2814805.0299316123</c:v>
                </c:pt>
                <c:pt idx="3669" formatCode="General">
                  <c:v>2706051.7084959289</c:v>
                </c:pt>
                <c:pt idx="3670" formatCode="General">
                  <c:v>2525371.9182823296</c:v>
                </c:pt>
                <c:pt idx="3671" formatCode="General">
                  <c:v>2319790.215415047</c:v>
                </c:pt>
                <c:pt idx="3672" formatCode="General">
                  <c:v>2505179.5078856722</c:v>
                </c:pt>
                <c:pt idx="3673" formatCode="General">
                  <c:v>2407076.4765139762</c:v>
                </c:pt>
                <c:pt idx="3674" formatCode="General">
                  <c:v>2445365.7422158173</c:v>
                </c:pt>
                <c:pt idx="3675" formatCode="General">
                  <c:v>2661599.2211935418</c:v>
                </c:pt>
                <c:pt idx="3676" formatCode="General">
                  <c:v>2528198.8729696656</c:v>
                </c:pt>
                <c:pt idx="3677" formatCode="General">
                  <c:v>2576418.2249919628</c:v>
                </c:pt>
                <c:pt idx="3678" formatCode="General">
                  <c:v>2453000.60447308</c:v>
                </c:pt>
                <c:pt idx="3679" formatCode="General">
                  <c:v>2699221.589325116</c:v>
                </c:pt>
                <c:pt idx="3680" formatCode="General">
                  <c:v>2707519.4389865273</c:v>
                </c:pt>
                <c:pt idx="3681" formatCode="General">
                  <c:v>2672396.7156198109</c:v>
                </c:pt>
                <c:pt idx="3682" formatCode="General">
                  <c:v>2456482.6546912314</c:v>
                </c:pt>
                <c:pt idx="3683" formatCode="General">
                  <c:v>2253163.8220421295</c:v>
                </c:pt>
                <c:pt idx="3684" formatCode="General">
                  <c:v>2372742.319567984</c:v>
                </c:pt>
                <c:pt idx="3685" formatCode="General">
                  <c:v>2597097.6359345275</c:v>
                </c:pt>
                <c:pt idx="3686" formatCode="General">
                  <c:v>2746439.0992867998</c:v>
                </c:pt>
                <c:pt idx="3687" formatCode="General">
                  <c:v>3338059.9228840168</c:v>
                </c:pt>
                <c:pt idx="3688" formatCode="General">
                  <c:v>2548366.5860345834</c:v>
                </c:pt>
                <c:pt idx="3689" formatCode="General">
                  <c:v>3103960.5402468117</c:v>
                </c:pt>
                <c:pt idx="3690" formatCode="General">
                  <c:v>2665124.2188093876</c:v>
                </c:pt>
                <c:pt idx="3691" formatCode="General">
                  <c:v>2845699.8034162819</c:v>
                </c:pt>
                <c:pt idx="3692" formatCode="General">
                  <c:v>2596061.1737588677</c:v>
                </c:pt>
                <c:pt idx="3693" formatCode="General">
                  <c:v>2383192.1709397417</c:v>
                </c:pt>
                <c:pt idx="3694" formatCode="General">
                  <c:v>2531404.4449752308</c:v>
                </c:pt>
                <c:pt idx="3695" formatCode="General">
                  <c:v>2600216.7431505895</c:v>
                </c:pt>
                <c:pt idx="3696" formatCode="General">
                  <c:v>2882039.4351663142</c:v>
                </c:pt>
                <c:pt idx="3697" formatCode="General">
                  <c:v>2661926.8150180797</c:v>
                </c:pt>
                <c:pt idx="3698" formatCode="General">
                  <c:v>3078693.8947921875</c:v>
                </c:pt>
                <c:pt idx="3699" formatCode="General">
                  <c:v>2745639.8329046438</c:v>
                </c:pt>
                <c:pt idx="3700" formatCode="General">
                  <c:v>2515625.2715353719</c:v>
                </c:pt>
                <c:pt idx="3701" formatCode="General">
                  <c:v>3101823.5279789371</c:v>
                </c:pt>
                <c:pt idx="3702" formatCode="General">
                  <c:v>2679862.6586533654</c:v>
                </c:pt>
                <c:pt idx="3703" formatCode="General">
                  <c:v>2493783.4834941276</c:v>
                </c:pt>
                <c:pt idx="3704" formatCode="General">
                  <c:v>2134008.7855950398</c:v>
                </c:pt>
                <c:pt idx="3705" formatCode="General">
                  <c:v>2842037.023510118</c:v>
                </c:pt>
                <c:pt idx="3706" formatCode="General">
                  <c:v>2487113.1453822749</c:v>
                </c:pt>
                <c:pt idx="3707" formatCode="General">
                  <c:v>3338617.1414638385</c:v>
                </c:pt>
                <c:pt idx="3708" formatCode="General">
                  <c:v>3042497.5043682219</c:v>
                </c:pt>
                <c:pt idx="3709" formatCode="General">
                  <c:v>2411278.9353423608</c:v>
                </c:pt>
                <c:pt idx="3710" formatCode="General">
                  <c:v>2698804.2549896543</c:v>
                </c:pt>
                <c:pt idx="3711" formatCode="General">
                  <c:v>2696495.8982249997</c:v>
                </c:pt>
                <c:pt idx="3712" formatCode="General">
                  <c:v>2801597.4550481518</c:v>
                </c:pt>
                <c:pt idx="3713" formatCode="General">
                  <c:v>2294077.0323294136</c:v>
                </c:pt>
                <c:pt idx="3714" formatCode="General">
                  <c:v>2496125.7999939523</c:v>
                </c:pt>
                <c:pt idx="3715" formatCode="General">
                  <c:v>2812483.6004066188</c:v>
                </c:pt>
                <c:pt idx="3716" formatCode="General">
                  <c:v>2424418.0475081252</c:v>
                </c:pt>
                <c:pt idx="3717" formatCode="General">
                  <c:v>3016625.47592207</c:v>
                </c:pt>
                <c:pt idx="3718" formatCode="General">
                  <c:v>2617722.6750906194</c:v>
                </c:pt>
                <c:pt idx="3719" formatCode="General">
                  <c:v>2883409.0860294639</c:v>
                </c:pt>
                <c:pt idx="3720" formatCode="General">
                  <c:v>2452788.6873105094</c:v>
                </c:pt>
                <c:pt idx="3721" formatCode="General">
                  <c:v>2998567.6693314495</c:v>
                </c:pt>
                <c:pt idx="3722" formatCode="General">
                  <c:v>2979941.8692273176</c:v>
                </c:pt>
                <c:pt idx="3723" formatCode="General">
                  <c:v>2509722.494163237</c:v>
                </c:pt>
                <c:pt idx="3724" formatCode="General">
                  <c:v>2946472.2438281658</c:v>
                </c:pt>
                <c:pt idx="3725" formatCode="General">
                  <c:v>2259778.323957406</c:v>
                </c:pt>
                <c:pt idx="3726" formatCode="General">
                  <c:v>2412587.7491731327</c:v>
                </c:pt>
                <c:pt idx="3727" formatCode="General">
                  <c:v>3087649.7518778103</c:v>
                </c:pt>
                <c:pt idx="3728" formatCode="General">
                  <c:v>2849743.0304418751</c:v>
                </c:pt>
                <c:pt idx="3729" formatCode="General">
                  <c:v>2574866.1660902635</c:v>
                </c:pt>
                <c:pt idx="3730" formatCode="General">
                  <c:v>2654087.746813084</c:v>
                </c:pt>
                <c:pt idx="3731" formatCode="General">
                  <c:v>2176862.1497213775</c:v>
                </c:pt>
                <c:pt idx="3732" formatCode="General">
                  <c:v>2471213.7657202468</c:v>
                </c:pt>
                <c:pt idx="3733" formatCode="General">
                  <c:v>2716644.1660221638</c:v>
                </c:pt>
                <c:pt idx="3734" formatCode="General">
                  <c:v>2409646.57484343</c:v>
                </c:pt>
                <c:pt idx="3735" formatCode="General">
                  <c:v>2769516.6714977077</c:v>
                </c:pt>
                <c:pt idx="3736" formatCode="General">
                  <c:v>2816365.6889617327</c:v>
                </c:pt>
                <c:pt idx="3737" formatCode="General">
                  <c:v>2426126.2409058483</c:v>
                </c:pt>
                <c:pt idx="3738" formatCode="General">
                  <c:v>3195379.9287929935</c:v>
                </c:pt>
                <c:pt idx="3739" formatCode="General">
                  <c:v>2443947.3602264677</c:v>
                </c:pt>
                <c:pt idx="3740" formatCode="General">
                  <c:v>2564888.6030553156</c:v>
                </c:pt>
                <c:pt idx="3741" formatCode="General">
                  <c:v>2809863.0445541488</c:v>
                </c:pt>
                <c:pt idx="3742" formatCode="General">
                  <c:v>2481662.6703878273</c:v>
                </c:pt>
                <c:pt idx="3743" formatCode="General">
                  <c:v>2450946.1596637326</c:v>
                </c:pt>
                <c:pt idx="3744" formatCode="General">
                  <c:v>2325573.9140166766</c:v>
                </c:pt>
                <c:pt idx="3745" formatCode="General">
                  <c:v>2892206.2915225681</c:v>
                </c:pt>
                <c:pt idx="3746" formatCode="General">
                  <c:v>2717778.6304447339</c:v>
                </c:pt>
                <c:pt idx="3747" formatCode="General">
                  <c:v>2659232.7102280422</c:v>
                </c:pt>
                <c:pt idx="3748" formatCode="General">
                  <c:v>3367300.5912538515</c:v>
                </c:pt>
                <c:pt idx="3749" formatCode="General">
                  <c:v>2697746.2699909662</c:v>
                </c:pt>
                <c:pt idx="3750" formatCode="General">
                  <c:v>2461877.1470436966</c:v>
                </c:pt>
                <c:pt idx="3751" formatCode="General">
                  <c:v>2563674.4754673792</c:v>
                </c:pt>
                <c:pt idx="3752" formatCode="General">
                  <c:v>2781239.311005923</c:v>
                </c:pt>
                <c:pt idx="3753" formatCode="General">
                  <c:v>2330351.9623295139</c:v>
                </c:pt>
                <c:pt idx="3754" formatCode="General">
                  <c:v>2789475.1201456632</c:v>
                </c:pt>
                <c:pt idx="3755" formatCode="General">
                  <c:v>2733551.0843227459</c:v>
                </c:pt>
                <c:pt idx="3756" formatCode="General">
                  <c:v>2697757.2516469341</c:v>
                </c:pt>
                <c:pt idx="3757" formatCode="General">
                  <c:v>2443476.6423977232</c:v>
                </c:pt>
                <c:pt idx="3758" formatCode="General">
                  <c:v>2451550.5572314877</c:v>
                </c:pt>
                <c:pt idx="3759" formatCode="General">
                  <c:v>3206016.5075596864</c:v>
                </c:pt>
                <c:pt idx="3760" formatCode="General">
                  <c:v>3074819.6098938365</c:v>
                </c:pt>
                <c:pt idx="3761" formatCode="General">
                  <c:v>2580495.9961112039</c:v>
                </c:pt>
                <c:pt idx="3762" formatCode="General">
                  <c:v>2455646.1558989068</c:v>
                </c:pt>
                <c:pt idx="3763" formatCode="General">
                  <c:v>2572480.47502479</c:v>
                </c:pt>
                <c:pt idx="3764" formatCode="General">
                  <c:v>2736680.8566769441</c:v>
                </c:pt>
                <c:pt idx="3765" formatCode="General">
                  <c:v>2637502.5509672328</c:v>
                </c:pt>
                <c:pt idx="3766" formatCode="General">
                  <c:v>2364953.9495576904</c:v>
                </c:pt>
                <c:pt idx="3767" formatCode="General">
                  <c:v>2586004.165399645</c:v>
                </c:pt>
                <c:pt idx="3768" formatCode="General">
                  <c:v>2657230.0777033172</c:v>
                </c:pt>
                <c:pt idx="3769" formatCode="General">
                  <c:v>2479872.7201107792</c:v>
                </c:pt>
                <c:pt idx="3770" formatCode="General">
                  <c:v>2631836.2851458872</c:v>
                </c:pt>
                <c:pt idx="3771" formatCode="General">
                  <c:v>2269015.8928250959</c:v>
                </c:pt>
                <c:pt idx="3772" formatCode="General">
                  <c:v>2897861.7375351489</c:v>
                </c:pt>
                <c:pt idx="3773" formatCode="General">
                  <c:v>2930446.3873408898</c:v>
                </c:pt>
                <c:pt idx="3774" formatCode="General">
                  <c:v>2398746.5285728378</c:v>
                </c:pt>
                <c:pt idx="3775" formatCode="General">
                  <c:v>2456507.1413993794</c:v>
                </c:pt>
                <c:pt idx="3776" formatCode="General">
                  <c:v>2654123.3985143243</c:v>
                </c:pt>
                <c:pt idx="3777" formatCode="General">
                  <c:v>2739475.9196782946</c:v>
                </c:pt>
                <c:pt idx="3778" formatCode="General">
                  <c:v>2778576.6345982538</c:v>
                </c:pt>
                <c:pt idx="3779" formatCode="General">
                  <c:v>2477907.2607372762</c:v>
                </c:pt>
                <c:pt idx="3780" formatCode="General">
                  <c:v>2669185.957951583</c:v>
                </c:pt>
                <c:pt idx="3781" formatCode="General">
                  <c:v>2527867.7913810178</c:v>
                </c:pt>
                <c:pt idx="3782" formatCode="General">
                  <c:v>2656560.1078008194</c:v>
                </c:pt>
                <c:pt idx="3783" formatCode="General">
                  <c:v>2582620.1813303335</c:v>
                </c:pt>
                <c:pt idx="3784" formatCode="General">
                  <c:v>2312210.5872934819</c:v>
                </c:pt>
                <c:pt idx="3785" formatCode="General">
                  <c:v>2713244.6705610398</c:v>
                </c:pt>
                <c:pt idx="3786" formatCode="General">
                  <c:v>2368437.9062754526</c:v>
                </c:pt>
                <c:pt idx="3787" formatCode="General">
                  <c:v>2979281.5140008237</c:v>
                </c:pt>
                <c:pt idx="3788" formatCode="General">
                  <c:v>3025939.7439363827</c:v>
                </c:pt>
                <c:pt idx="3789" formatCode="General">
                  <c:v>3121281.6045516841</c:v>
                </c:pt>
                <c:pt idx="3790" formatCode="General">
                  <c:v>2730440.3231803244</c:v>
                </c:pt>
                <c:pt idx="3791" formatCode="General">
                  <c:v>2798535.4649153063</c:v>
                </c:pt>
                <c:pt idx="3792" formatCode="General">
                  <c:v>2331112.5350562553</c:v>
                </c:pt>
                <c:pt idx="3793" formatCode="General">
                  <c:v>2786822.6749400087</c:v>
                </c:pt>
                <c:pt idx="3794" formatCode="General">
                  <c:v>2803609.7562186592</c:v>
                </c:pt>
                <c:pt idx="3795" formatCode="General">
                  <c:v>2669712.2579244869</c:v>
                </c:pt>
                <c:pt idx="3796" formatCode="General">
                  <c:v>2464208.8192624706</c:v>
                </c:pt>
                <c:pt idx="3797" formatCode="General">
                  <c:v>3006694.9206867106</c:v>
                </c:pt>
                <c:pt idx="3798" formatCode="General">
                  <c:v>3216744.6471723896</c:v>
                </c:pt>
                <c:pt idx="3799" formatCode="General">
                  <c:v>2476900.47445963</c:v>
                </c:pt>
                <c:pt idx="3800" formatCode="General">
                  <c:v>2742892.3947564261</c:v>
                </c:pt>
                <c:pt idx="3801" formatCode="General">
                  <c:v>2842327.198583602</c:v>
                </c:pt>
                <c:pt idx="3802" formatCode="General">
                  <c:v>2711409.35661879</c:v>
                </c:pt>
                <c:pt idx="3803" formatCode="General">
                  <c:v>2343450.0505190347</c:v>
                </c:pt>
                <c:pt idx="3804" formatCode="General">
                  <c:v>2794623.279710046</c:v>
                </c:pt>
                <c:pt idx="3805" formatCode="General">
                  <c:v>2205030.3017532057</c:v>
                </c:pt>
                <c:pt idx="3806" formatCode="General">
                  <c:v>2560292.7139562066</c:v>
                </c:pt>
                <c:pt idx="3807" formatCode="General">
                  <c:v>2525497.5482886024</c:v>
                </c:pt>
                <c:pt idx="3808" formatCode="General">
                  <c:v>2870612.0100310529</c:v>
                </c:pt>
                <c:pt idx="3809" formatCode="General">
                  <c:v>2668389.1523442958</c:v>
                </c:pt>
                <c:pt idx="3810" formatCode="General">
                  <c:v>2906797.9620046671</c:v>
                </c:pt>
                <c:pt idx="3811" formatCode="General">
                  <c:v>2581168.8202329259</c:v>
                </c:pt>
                <c:pt idx="3812" formatCode="General">
                  <c:v>2482137.3050862211</c:v>
                </c:pt>
                <c:pt idx="3813" formatCode="General">
                  <c:v>2687070.5255411775</c:v>
                </c:pt>
                <c:pt idx="3814" formatCode="General">
                  <c:v>2833911.1269220761</c:v>
                </c:pt>
                <c:pt idx="3815" formatCode="General">
                  <c:v>2916231.5537935249</c:v>
                </c:pt>
                <c:pt idx="3816" formatCode="General">
                  <c:v>2654859.1855763141</c:v>
                </c:pt>
                <c:pt idx="3817" formatCode="General">
                  <c:v>3081831.8024052349</c:v>
                </c:pt>
                <c:pt idx="3818" formatCode="General">
                  <c:v>2902680.1971496125</c:v>
                </c:pt>
                <c:pt idx="3819" formatCode="General">
                  <c:v>2901894.9139045938</c:v>
                </c:pt>
                <c:pt idx="3820" formatCode="General">
                  <c:v>2559982.2577729626</c:v>
                </c:pt>
                <c:pt idx="3821" formatCode="General">
                  <c:v>2265465.9559332808</c:v>
                </c:pt>
                <c:pt idx="3822" formatCode="General">
                  <c:v>3102543.1374717019</c:v>
                </c:pt>
                <c:pt idx="3823" formatCode="General">
                  <c:v>2504106.1546076033</c:v>
                </c:pt>
                <c:pt idx="3824" formatCode="General">
                  <c:v>2775125.5118486444</c:v>
                </c:pt>
                <c:pt idx="3825" formatCode="General">
                  <c:v>2445420.801193987</c:v>
                </c:pt>
                <c:pt idx="3826" formatCode="General">
                  <c:v>2378340.3979646987</c:v>
                </c:pt>
                <c:pt idx="3827" formatCode="General">
                  <c:v>2539945.2239981056</c:v>
                </c:pt>
                <c:pt idx="3828" formatCode="General">
                  <c:v>2229240.1223344244</c:v>
                </c:pt>
                <c:pt idx="3829" formatCode="General">
                  <c:v>2640847.5551673849</c:v>
                </c:pt>
                <c:pt idx="3830" formatCode="General">
                  <c:v>2155648.1206848798</c:v>
                </c:pt>
                <c:pt idx="3831" formatCode="General">
                  <c:v>2834961.3755471185</c:v>
                </c:pt>
                <c:pt idx="3832" formatCode="General">
                  <c:v>2502071.6334670703</c:v>
                </c:pt>
                <c:pt idx="3833" formatCode="General">
                  <c:v>2589812.1249350063</c:v>
                </c:pt>
                <c:pt idx="3834" formatCode="General">
                  <c:v>2728549.7258650213</c:v>
                </c:pt>
                <c:pt idx="3835" formatCode="General">
                  <c:v>2382693.3115210268</c:v>
                </c:pt>
                <c:pt idx="3836" formatCode="General">
                  <c:v>2480337.7398783984</c:v>
                </c:pt>
                <c:pt idx="3837" formatCode="General">
                  <c:v>3275039.899193096</c:v>
                </c:pt>
                <c:pt idx="3838" formatCode="General">
                  <c:v>2060352.2442019428</c:v>
                </c:pt>
                <c:pt idx="3839" formatCode="General">
                  <c:v>3083592.9487878843</c:v>
                </c:pt>
                <c:pt idx="3840" formatCode="General">
                  <c:v>2741830.5156945609</c:v>
                </c:pt>
                <c:pt idx="3841" formatCode="General">
                  <c:v>2740033.6521202056</c:v>
                </c:pt>
                <c:pt idx="3842" formatCode="General">
                  <c:v>2837542.9261276829</c:v>
                </c:pt>
                <c:pt idx="3843" formatCode="General">
                  <c:v>2465093.8027496431</c:v>
                </c:pt>
                <c:pt idx="3844" formatCode="General">
                  <c:v>3013502.68930696</c:v>
                </c:pt>
                <c:pt idx="3845" formatCode="General">
                  <c:v>3132734.161735239</c:v>
                </c:pt>
                <c:pt idx="3846" formatCode="General">
                  <c:v>2749774.5640154155</c:v>
                </c:pt>
                <c:pt idx="3847" formatCode="General">
                  <c:v>2996087.5107662277</c:v>
                </c:pt>
                <c:pt idx="3848" formatCode="General">
                  <c:v>2945895.3576995139</c:v>
                </c:pt>
                <c:pt idx="3849" formatCode="General">
                  <c:v>2491225.7220228319</c:v>
                </c:pt>
                <c:pt idx="3850" formatCode="General">
                  <c:v>2365598.9602887146</c:v>
                </c:pt>
                <c:pt idx="3851" formatCode="General">
                  <c:v>2488375.1504216054</c:v>
                </c:pt>
                <c:pt idx="3852" formatCode="General">
                  <c:v>2640887.7066665287</c:v>
                </c:pt>
                <c:pt idx="3853" formatCode="General">
                  <c:v>2985421.1073892149</c:v>
                </c:pt>
                <c:pt idx="3854" formatCode="General">
                  <c:v>2565427.4011605009</c:v>
                </c:pt>
                <c:pt idx="3855" formatCode="General">
                  <c:v>2552231.3003285318</c:v>
                </c:pt>
                <c:pt idx="3856" formatCode="General">
                  <c:v>2660447.1976214452</c:v>
                </c:pt>
                <c:pt idx="3857" formatCode="General">
                  <c:v>2944651.5982535342</c:v>
                </c:pt>
                <c:pt idx="3858" formatCode="General">
                  <c:v>3038732.9527945337</c:v>
                </c:pt>
                <c:pt idx="3859" formatCode="General">
                  <c:v>2777319.974182602</c:v>
                </c:pt>
                <c:pt idx="3860" formatCode="General">
                  <c:v>3195464.6902016639</c:v>
                </c:pt>
                <c:pt idx="3861" formatCode="General">
                  <c:v>2682948.405481969</c:v>
                </c:pt>
                <c:pt idx="3862" formatCode="General">
                  <c:v>2550464.0738412691</c:v>
                </c:pt>
                <c:pt idx="3863" formatCode="General">
                  <c:v>2620315.0094769173</c:v>
                </c:pt>
                <c:pt idx="3864" formatCode="General">
                  <c:v>2743232.7791854781</c:v>
                </c:pt>
                <c:pt idx="3865" formatCode="General">
                  <c:v>2747202.2585692294</c:v>
                </c:pt>
                <c:pt idx="3866" formatCode="General">
                  <c:v>2879619.4999823319</c:v>
                </c:pt>
                <c:pt idx="3867" formatCode="General">
                  <c:v>2411153.2365860902</c:v>
                </c:pt>
                <c:pt idx="3868" formatCode="General">
                  <c:v>2257147.4266288443</c:v>
                </c:pt>
                <c:pt idx="3869" formatCode="General">
                  <c:v>2503665.1940990826</c:v>
                </c:pt>
                <c:pt idx="3870" formatCode="General">
                  <c:v>3099817.2117386432</c:v>
                </c:pt>
                <c:pt idx="3871" formatCode="General">
                  <c:v>2547895.4059170568</c:v>
                </c:pt>
                <c:pt idx="3872" formatCode="General">
                  <c:v>2656721.8769269898</c:v>
                </c:pt>
                <c:pt idx="3873" formatCode="General">
                  <c:v>2164397.5982911331</c:v>
                </c:pt>
                <c:pt idx="3874" formatCode="General">
                  <c:v>2987009.9915942186</c:v>
                </c:pt>
                <c:pt idx="3875" formatCode="General">
                  <c:v>2707184.4731199909</c:v>
                </c:pt>
                <c:pt idx="3876" formatCode="General">
                  <c:v>3310144.7628563158</c:v>
                </c:pt>
                <c:pt idx="3877" formatCode="General">
                  <c:v>2354374.3202862954</c:v>
                </c:pt>
                <c:pt idx="3878" formatCode="General">
                  <c:v>2641609.4836822748</c:v>
                </c:pt>
                <c:pt idx="3879" formatCode="General">
                  <c:v>2387121.8648468577</c:v>
                </c:pt>
                <c:pt idx="3880" formatCode="General">
                  <c:v>2485563.1955677532</c:v>
                </c:pt>
                <c:pt idx="3881" formatCode="General">
                  <c:v>2135856.8051912454</c:v>
                </c:pt>
                <c:pt idx="3882" formatCode="General">
                  <c:v>2734963.5602902216</c:v>
                </c:pt>
                <c:pt idx="3883" formatCode="General">
                  <c:v>2408071.9791514077</c:v>
                </c:pt>
                <c:pt idx="3884" formatCode="General">
                  <c:v>2366160.3514611567</c:v>
                </c:pt>
                <c:pt idx="3885" formatCode="General">
                  <c:v>2371727.404502871</c:v>
                </c:pt>
                <c:pt idx="3886" formatCode="General">
                  <c:v>2399024.5481498316</c:v>
                </c:pt>
                <c:pt idx="3887" formatCode="General">
                  <c:v>2859726.1103095263</c:v>
                </c:pt>
                <c:pt idx="3888" formatCode="General">
                  <c:v>2685280.09141648</c:v>
                </c:pt>
                <c:pt idx="3889" formatCode="General">
                  <c:v>2459310.6939925803</c:v>
                </c:pt>
                <c:pt idx="3890" formatCode="General">
                  <c:v>2770393.6361283292</c:v>
                </c:pt>
                <c:pt idx="3891" formatCode="General">
                  <c:v>2730628.8623001864</c:v>
                </c:pt>
                <c:pt idx="3892" formatCode="General">
                  <c:v>2807793.8000914683</c:v>
                </c:pt>
                <c:pt idx="3893" formatCode="General">
                  <c:v>2374157.2518369281</c:v>
                </c:pt>
                <c:pt idx="3894" formatCode="General">
                  <c:v>2648183.1451350194</c:v>
                </c:pt>
                <c:pt idx="3895" formatCode="General">
                  <c:v>2813290.312708539</c:v>
                </c:pt>
                <c:pt idx="3896" formatCode="General">
                  <c:v>2563450.2672527866</c:v>
                </c:pt>
                <c:pt idx="3897" formatCode="General">
                  <c:v>2698970.2497348562</c:v>
                </c:pt>
                <c:pt idx="3898" formatCode="General">
                  <c:v>2820715.4067123579</c:v>
                </c:pt>
                <c:pt idx="3899" formatCode="General">
                  <c:v>2534996.7978748628</c:v>
                </c:pt>
                <c:pt idx="3900" formatCode="General">
                  <c:v>2517155.6873654146</c:v>
                </c:pt>
                <c:pt idx="3901" formatCode="General">
                  <c:v>2572273.3186530164</c:v>
                </c:pt>
                <c:pt idx="3902" formatCode="General">
                  <c:v>2718029.1680966839</c:v>
                </c:pt>
                <c:pt idx="3903" formatCode="General">
                  <c:v>2996711.3821059912</c:v>
                </c:pt>
                <c:pt idx="3904" formatCode="General">
                  <c:v>2601015.0162713616</c:v>
                </c:pt>
                <c:pt idx="3905" formatCode="General">
                  <c:v>2142648.5698789591</c:v>
                </c:pt>
                <c:pt idx="3906" formatCode="General">
                  <c:v>2751245.275447153</c:v>
                </c:pt>
                <c:pt idx="3907" formatCode="General">
                  <c:v>2319244.1338895443</c:v>
                </c:pt>
                <c:pt idx="3908" formatCode="General">
                  <c:v>2688593.8944337009</c:v>
                </c:pt>
                <c:pt idx="3909" formatCode="General">
                  <c:v>2665899.5428070188</c:v>
                </c:pt>
                <c:pt idx="3910" formatCode="General">
                  <c:v>2506285.7340653869</c:v>
                </c:pt>
                <c:pt idx="3911" formatCode="General">
                  <c:v>2562735.112024392</c:v>
                </c:pt>
                <c:pt idx="3912" formatCode="General">
                  <c:v>3061373.2046270985</c:v>
                </c:pt>
                <c:pt idx="3913" formatCode="General">
                  <c:v>2547621.1657796009</c:v>
                </c:pt>
                <c:pt idx="3914" formatCode="General">
                  <c:v>2705200.976319714</c:v>
                </c:pt>
                <c:pt idx="3915" formatCode="General">
                  <c:v>2717427.8605477586</c:v>
                </c:pt>
                <c:pt idx="3916" formatCode="General">
                  <c:v>2942824.6625204086</c:v>
                </c:pt>
                <c:pt idx="3917" formatCode="General">
                  <c:v>2391775.8095782623</c:v>
                </c:pt>
                <c:pt idx="3918" formatCode="General">
                  <c:v>2338818.4275299166</c:v>
                </c:pt>
                <c:pt idx="3919" formatCode="General">
                  <c:v>2867083.0688105193</c:v>
                </c:pt>
                <c:pt idx="3920" formatCode="General">
                  <c:v>2878413.6152514475</c:v>
                </c:pt>
                <c:pt idx="3921" formatCode="General">
                  <c:v>2827769.6693262612</c:v>
                </c:pt>
                <c:pt idx="3922" formatCode="General">
                  <c:v>2737599.793070639</c:v>
                </c:pt>
                <c:pt idx="3923" formatCode="General">
                  <c:v>2967983.8556659594</c:v>
                </c:pt>
                <c:pt idx="3924" formatCode="General">
                  <c:v>3302687.6173158134</c:v>
                </c:pt>
                <c:pt idx="3925" formatCode="General">
                  <c:v>2582386.1525183613</c:v>
                </c:pt>
                <c:pt idx="3926" formatCode="General">
                  <c:v>2971776.5468567042</c:v>
                </c:pt>
                <c:pt idx="3927" formatCode="General">
                  <c:v>2570563.4632449094</c:v>
                </c:pt>
                <c:pt idx="3928" formatCode="General">
                  <c:v>2681479.9951022016</c:v>
                </c:pt>
                <c:pt idx="3929" formatCode="General">
                  <c:v>2414309.8641814631</c:v>
                </c:pt>
                <c:pt idx="3930" formatCode="General">
                  <c:v>2992642.22435136</c:v>
                </c:pt>
                <c:pt idx="3931" formatCode="General">
                  <c:v>3100464.6925748652</c:v>
                </c:pt>
                <c:pt idx="3932" formatCode="General">
                  <c:v>2569778.8989818441</c:v>
                </c:pt>
                <c:pt idx="3933" formatCode="General">
                  <c:v>2928924.6830902183</c:v>
                </c:pt>
                <c:pt idx="3934" formatCode="General">
                  <c:v>2935455.5826204377</c:v>
                </c:pt>
                <c:pt idx="3935" formatCode="General">
                  <c:v>2761061.051383392</c:v>
                </c:pt>
                <c:pt idx="3936" formatCode="General">
                  <c:v>2867066.5029163654</c:v>
                </c:pt>
                <c:pt idx="3937" formatCode="General">
                  <c:v>2911882.5738154855</c:v>
                </c:pt>
                <c:pt idx="3938" formatCode="General">
                  <c:v>2436687.1094553377</c:v>
                </c:pt>
                <c:pt idx="3939" formatCode="General">
                  <c:v>2701664.2052557999</c:v>
                </c:pt>
                <c:pt idx="3940" formatCode="General">
                  <c:v>3024073.8929200792</c:v>
                </c:pt>
                <c:pt idx="3941" formatCode="General">
                  <c:v>3017490.7645858708</c:v>
                </c:pt>
                <c:pt idx="3942" formatCode="General">
                  <c:v>2337835.3193691494</c:v>
                </c:pt>
                <c:pt idx="3943" formatCode="General">
                  <c:v>2654797.4547110489</c:v>
                </c:pt>
                <c:pt idx="3944" formatCode="General">
                  <c:v>2781518.212607455</c:v>
                </c:pt>
                <c:pt idx="3945" formatCode="General">
                  <c:v>2256300.8649097118</c:v>
                </c:pt>
                <c:pt idx="3946" formatCode="General">
                  <c:v>2796175.2777635427</c:v>
                </c:pt>
                <c:pt idx="3947" formatCode="General">
                  <c:v>2533596.6695220242</c:v>
                </c:pt>
                <c:pt idx="3948" formatCode="General">
                  <c:v>2636979.2170167151</c:v>
                </c:pt>
                <c:pt idx="3949" formatCode="General">
                  <c:v>2547917.9224785832</c:v>
                </c:pt>
                <c:pt idx="3950" formatCode="General">
                  <c:v>2673535.6530638495</c:v>
                </c:pt>
                <c:pt idx="3951" formatCode="General">
                  <c:v>2587076.6316643972</c:v>
                </c:pt>
                <c:pt idx="3952" formatCode="General">
                  <c:v>2702164.9457733789</c:v>
                </c:pt>
                <c:pt idx="3953" formatCode="General">
                  <c:v>2826996.0703885155</c:v>
                </c:pt>
                <c:pt idx="3954" formatCode="General">
                  <c:v>2870930.6870661411</c:v>
                </c:pt>
                <c:pt idx="3955" formatCode="General">
                  <c:v>2606345.8724364685</c:v>
                </c:pt>
                <c:pt idx="3956" formatCode="General">
                  <c:v>2894488.7793219057</c:v>
                </c:pt>
                <c:pt idx="3957" formatCode="General">
                  <c:v>2387208.5870092651</c:v>
                </c:pt>
                <c:pt idx="3958" formatCode="General">
                  <c:v>2688246.647861477</c:v>
                </c:pt>
                <c:pt idx="3959" formatCode="General">
                  <c:v>2708215.2094438835</c:v>
                </c:pt>
                <c:pt idx="3960" formatCode="General">
                  <c:v>2673231.8585807332</c:v>
                </c:pt>
                <c:pt idx="3961" formatCode="General">
                  <c:v>2792585.7444192185</c:v>
                </c:pt>
                <c:pt idx="3962" formatCode="General">
                  <c:v>2720394.4265844095</c:v>
                </c:pt>
                <c:pt idx="3963" formatCode="General">
                  <c:v>2616540.7116901223</c:v>
                </c:pt>
                <c:pt idx="3964" formatCode="General">
                  <c:v>2734234.743240233</c:v>
                </c:pt>
                <c:pt idx="3965" formatCode="General">
                  <c:v>2424838.7119817431</c:v>
                </c:pt>
                <c:pt idx="3966" formatCode="General">
                  <c:v>2562547.4681945033</c:v>
                </c:pt>
                <c:pt idx="3967" formatCode="General">
                  <c:v>2335116.8506135088</c:v>
                </c:pt>
                <c:pt idx="3968" formatCode="General">
                  <c:v>2176849.6582226069</c:v>
                </c:pt>
                <c:pt idx="3969" formatCode="General">
                  <c:v>3200630.537196686</c:v>
                </c:pt>
                <c:pt idx="3970" formatCode="General">
                  <c:v>2613815.1415407322</c:v>
                </c:pt>
                <c:pt idx="3971" formatCode="General">
                  <c:v>2977854.9958903063</c:v>
                </c:pt>
                <c:pt idx="3972" formatCode="General">
                  <c:v>2297789.6975556361</c:v>
                </c:pt>
                <c:pt idx="3973" formatCode="General">
                  <c:v>2647708.6684525977</c:v>
                </c:pt>
                <c:pt idx="3974" formatCode="General">
                  <c:v>2742768.0103345504</c:v>
                </c:pt>
                <c:pt idx="3975" formatCode="General">
                  <c:v>2466743.2350992011</c:v>
                </c:pt>
                <c:pt idx="3976" formatCode="General">
                  <c:v>2589839.4679858563</c:v>
                </c:pt>
                <c:pt idx="3977" formatCode="General">
                  <c:v>2518470.0807445836</c:v>
                </c:pt>
                <c:pt idx="3978" formatCode="General">
                  <c:v>2682516.1479440155</c:v>
                </c:pt>
                <c:pt idx="3979" formatCode="General">
                  <c:v>2612884.5528361048</c:v>
                </c:pt>
                <c:pt idx="3980" formatCode="General">
                  <c:v>2447514.9771109065</c:v>
                </c:pt>
                <c:pt idx="3981" formatCode="General">
                  <c:v>2546671.3276714403</c:v>
                </c:pt>
                <c:pt idx="3982" formatCode="General">
                  <c:v>2260254.6038576635</c:v>
                </c:pt>
                <c:pt idx="3983" formatCode="General">
                  <c:v>3195624.4809929612</c:v>
                </c:pt>
                <c:pt idx="3984" formatCode="General">
                  <c:v>2715536.7391429762</c:v>
                </c:pt>
                <c:pt idx="3985" formatCode="General">
                  <c:v>2560375.5730472351</c:v>
                </c:pt>
                <c:pt idx="3986" formatCode="General">
                  <c:v>2964093.6878387379</c:v>
                </c:pt>
                <c:pt idx="3987" formatCode="General">
                  <c:v>3428169.0224386458</c:v>
                </c:pt>
                <c:pt idx="3988" formatCode="General">
                  <c:v>2575161.7887356244</c:v>
                </c:pt>
                <c:pt idx="3989" formatCode="General">
                  <c:v>2594477.6431244244</c:v>
                </c:pt>
                <c:pt idx="3990" formatCode="General">
                  <c:v>2866051.8105787258</c:v>
                </c:pt>
                <c:pt idx="3991" formatCode="General">
                  <c:v>2714515.3888677042</c:v>
                </c:pt>
                <c:pt idx="3992" formatCode="General">
                  <c:v>2424318.2537431382</c:v>
                </c:pt>
                <c:pt idx="3993" formatCode="General">
                  <c:v>2816198.9387863642</c:v>
                </c:pt>
                <c:pt idx="3994" formatCode="General">
                  <c:v>3122706.8694300181</c:v>
                </c:pt>
                <c:pt idx="3995" formatCode="General">
                  <c:v>2509009.0239152638</c:v>
                </c:pt>
                <c:pt idx="3996" formatCode="General">
                  <c:v>2781511.9247371508</c:v>
                </c:pt>
                <c:pt idx="3997" formatCode="General">
                  <c:v>2804662.675764265</c:v>
                </c:pt>
                <c:pt idx="3998" formatCode="General">
                  <c:v>2682514.2222461426</c:v>
                </c:pt>
                <c:pt idx="3999" formatCode="General">
                  <c:v>2903043.6180817708</c:v>
                </c:pt>
                <c:pt idx="4000" formatCode="General">
                  <c:v>3050528.6887815003</c:v>
                </c:pt>
                <c:pt idx="4001" formatCode="General">
                  <c:v>3027559.4162997785</c:v>
                </c:pt>
                <c:pt idx="4002" formatCode="General">
                  <c:v>2445024.0555135342</c:v>
                </c:pt>
                <c:pt idx="4003" formatCode="General">
                  <c:v>2224093.9276086688</c:v>
                </c:pt>
                <c:pt idx="4004" formatCode="General">
                  <c:v>2639957.3381612594</c:v>
                </c:pt>
                <c:pt idx="4005" formatCode="General">
                  <c:v>2476409.5350438217</c:v>
                </c:pt>
                <c:pt idx="4006" formatCode="General">
                  <c:v>2994980.6068964158</c:v>
                </c:pt>
                <c:pt idx="4007" formatCode="General">
                  <c:v>2392358.4253454744</c:v>
                </c:pt>
                <c:pt idx="4008" formatCode="General">
                  <c:v>2159344.5135400654</c:v>
                </c:pt>
                <c:pt idx="4009" formatCode="General">
                  <c:v>2906977.6735185194</c:v>
                </c:pt>
                <c:pt idx="4010" formatCode="General">
                  <c:v>2854863.972944607</c:v>
                </c:pt>
                <c:pt idx="4011" formatCode="General">
                  <c:v>3015883.6643206719</c:v>
                </c:pt>
                <c:pt idx="4012" formatCode="General">
                  <c:v>2687095.4259439558</c:v>
                </c:pt>
                <c:pt idx="4013" formatCode="General">
                  <c:v>2874226.281584803</c:v>
                </c:pt>
                <c:pt idx="4014" formatCode="General">
                  <c:v>2557665.2659331169</c:v>
                </c:pt>
                <c:pt idx="4015" formatCode="General">
                  <c:v>3239940.3623858183</c:v>
                </c:pt>
                <c:pt idx="4016" formatCode="General">
                  <c:v>2653694.1954606785</c:v>
                </c:pt>
                <c:pt idx="4017" formatCode="General">
                  <c:v>2664075.9897745294</c:v>
                </c:pt>
                <c:pt idx="4018" formatCode="General">
                  <c:v>2781683.4664507392</c:v>
                </c:pt>
                <c:pt idx="4019" formatCode="General">
                  <c:v>3059183.8313526548</c:v>
                </c:pt>
                <c:pt idx="4020" formatCode="General">
                  <c:v>2848004.7041496886</c:v>
                </c:pt>
                <c:pt idx="4021" formatCode="General">
                  <c:v>2540599.724765073</c:v>
                </c:pt>
                <c:pt idx="4022" formatCode="General">
                  <c:v>2259349.5664383708</c:v>
                </c:pt>
                <c:pt idx="4023" formatCode="General">
                  <c:v>3059020.2802853961</c:v>
                </c:pt>
                <c:pt idx="4024" formatCode="General">
                  <c:v>3253607.3522053175</c:v>
                </c:pt>
                <c:pt idx="4025" formatCode="General">
                  <c:v>2681925.7598778321</c:v>
                </c:pt>
                <c:pt idx="4026" formatCode="General">
                  <c:v>2447407.578980546</c:v>
                </c:pt>
                <c:pt idx="4027" formatCode="General">
                  <c:v>2924669.4093034803</c:v>
                </c:pt>
                <c:pt idx="4028" formatCode="General">
                  <c:v>2178413.6382280374</c:v>
                </c:pt>
                <c:pt idx="4029" formatCode="General">
                  <c:v>2730969.5911251307</c:v>
                </c:pt>
                <c:pt idx="4030" formatCode="General">
                  <c:v>2632483.4896981409</c:v>
                </c:pt>
                <c:pt idx="4031" formatCode="General">
                  <c:v>3082191.476932751</c:v>
                </c:pt>
                <c:pt idx="4032" formatCode="General">
                  <c:v>2466741.7137106559</c:v>
                </c:pt>
                <c:pt idx="4033" formatCode="General">
                  <c:v>2607632.1734732017</c:v>
                </c:pt>
                <c:pt idx="4034" formatCode="General">
                  <c:v>2419198.1731157834</c:v>
                </c:pt>
                <c:pt idx="4035" formatCode="General">
                  <c:v>2838155.7282180935</c:v>
                </c:pt>
                <c:pt idx="4036" formatCode="General">
                  <c:v>2865137.9539789539</c:v>
                </c:pt>
                <c:pt idx="4037" formatCode="General">
                  <c:v>2817260.5855980786</c:v>
                </c:pt>
                <c:pt idx="4038" formatCode="General">
                  <c:v>2720228.8617062313</c:v>
                </c:pt>
                <c:pt idx="4039" formatCode="General">
                  <c:v>2966390.2600494162</c:v>
                </c:pt>
                <c:pt idx="4040" formatCode="General">
                  <c:v>2563167.0469413409</c:v>
                </c:pt>
                <c:pt idx="4041" formatCode="General">
                  <c:v>2924888.3426720523</c:v>
                </c:pt>
                <c:pt idx="4042" formatCode="General">
                  <c:v>3039142.64294022</c:v>
                </c:pt>
                <c:pt idx="4043" formatCode="General">
                  <c:v>2869434.3572505089</c:v>
                </c:pt>
                <c:pt idx="4044" formatCode="General">
                  <c:v>2891896.8823322556</c:v>
                </c:pt>
                <c:pt idx="4045" formatCode="General">
                  <c:v>2310695.7405112609</c:v>
                </c:pt>
                <c:pt idx="4046" formatCode="General">
                  <c:v>2985708.0837779325</c:v>
                </c:pt>
                <c:pt idx="4047" formatCode="General">
                  <c:v>2537898.3010062966</c:v>
                </c:pt>
                <c:pt idx="4048" formatCode="General">
                  <c:v>2760466.8174819159</c:v>
                </c:pt>
                <c:pt idx="4049" formatCode="General">
                  <c:v>2615957.573295298</c:v>
                </c:pt>
                <c:pt idx="4050" formatCode="General">
                  <c:v>2557072.5535835018</c:v>
                </c:pt>
                <c:pt idx="4051" formatCode="General">
                  <c:v>2576750.3630246078</c:v>
                </c:pt>
                <c:pt idx="4052" formatCode="General">
                  <c:v>2688423.991336463</c:v>
                </c:pt>
                <c:pt idx="4053" formatCode="General">
                  <c:v>2293061.8466909761</c:v>
                </c:pt>
                <c:pt idx="4054" formatCode="General">
                  <c:v>2911551.0056058532</c:v>
                </c:pt>
                <c:pt idx="4055" formatCode="General">
                  <c:v>2703038.4559813761</c:v>
                </c:pt>
                <c:pt idx="4056" formatCode="General">
                  <c:v>3069847.583198796</c:v>
                </c:pt>
                <c:pt idx="4057" formatCode="General">
                  <c:v>3090387.2704991191</c:v>
                </c:pt>
                <c:pt idx="4058" formatCode="General">
                  <c:v>2561935.0827991404</c:v>
                </c:pt>
                <c:pt idx="4059" formatCode="General">
                  <c:v>2818431.0275254329</c:v>
                </c:pt>
                <c:pt idx="4060" formatCode="General">
                  <c:v>2636725.0191958849</c:v>
                </c:pt>
                <c:pt idx="4061" formatCode="General">
                  <c:v>2674713.3632359644</c:v>
                </c:pt>
                <c:pt idx="4062" formatCode="General">
                  <c:v>2627205.3745413865</c:v>
                </c:pt>
                <c:pt idx="4063" formatCode="General">
                  <c:v>2603420.6289032702</c:v>
                </c:pt>
                <c:pt idx="4064" formatCode="General">
                  <c:v>2558768.0399626927</c:v>
                </c:pt>
                <c:pt idx="4065" formatCode="General">
                  <c:v>2763743.5828195531</c:v>
                </c:pt>
                <c:pt idx="4066" formatCode="General">
                  <c:v>2575881.9120013574</c:v>
                </c:pt>
                <c:pt idx="4067" formatCode="General">
                  <c:v>2801097.958675086</c:v>
                </c:pt>
                <c:pt idx="4068" formatCode="General">
                  <c:v>2612709.0503279269</c:v>
                </c:pt>
                <c:pt idx="4069" formatCode="General">
                  <c:v>2956881.6248929286</c:v>
                </c:pt>
                <c:pt idx="4070" formatCode="General">
                  <c:v>2678744.447202167</c:v>
                </c:pt>
                <c:pt idx="4071" formatCode="General">
                  <c:v>3472236.6814447087</c:v>
                </c:pt>
                <c:pt idx="4072" formatCode="General">
                  <c:v>2873045.9034055937</c:v>
                </c:pt>
                <c:pt idx="4073" formatCode="General">
                  <c:v>2603503.6852085786</c:v>
                </c:pt>
                <c:pt idx="4074" formatCode="General">
                  <c:v>2933555.5030719237</c:v>
                </c:pt>
                <c:pt idx="4075" formatCode="General">
                  <c:v>2962117.786522666</c:v>
                </c:pt>
                <c:pt idx="4076" formatCode="General">
                  <c:v>2548907.2319673002</c:v>
                </c:pt>
                <c:pt idx="4077" formatCode="General">
                  <c:v>2794115.1010889136</c:v>
                </c:pt>
                <c:pt idx="4078" formatCode="General">
                  <c:v>2505274.9267443903</c:v>
                </c:pt>
                <c:pt idx="4079" formatCode="General">
                  <c:v>2788814.0992872952</c:v>
                </c:pt>
                <c:pt idx="4080" formatCode="General">
                  <c:v>3261554.3934646514</c:v>
                </c:pt>
                <c:pt idx="4081" formatCode="General">
                  <c:v>2930718.6157416641</c:v>
                </c:pt>
                <c:pt idx="4082" formatCode="General">
                  <c:v>2682504.0719271568</c:v>
                </c:pt>
                <c:pt idx="4083" formatCode="General">
                  <c:v>2406620.6631413223</c:v>
                </c:pt>
                <c:pt idx="4084" formatCode="General">
                  <c:v>2597924.2261835882</c:v>
                </c:pt>
                <c:pt idx="4085" formatCode="General">
                  <c:v>2192428.3851612508</c:v>
                </c:pt>
                <c:pt idx="4086" formatCode="General">
                  <c:v>2568780.6681560981</c:v>
                </c:pt>
                <c:pt idx="4087" formatCode="General">
                  <c:v>2206286.0185757726</c:v>
                </c:pt>
                <c:pt idx="4088" formatCode="General">
                  <c:v>3142595.5235374905</c:v>
                </c:pt>
                <c:pt idx="4089" formatCode="General">
                  <c:v>2869436.315774756</c:v>
                </c:pt>
                <c:pt idx="4090" formatCode="General">
                  <c:v>2841079.729925245</c:v>
                </c:pt>
                <c:pt idx="4091" formatCode="General">
                  <c:v>3079610.3258065279</c:v>
                </c:pt>
                <c:pt idx="4092" formatCode="General">
                  <c:v>2782902.4137270348</c:v>
                </c:pt>
                <c:pt idx="4093" formatCode="General">
                  <c:v>3109248.5974561642</c:v>
                </c:pt>
                <c:pt idx="4094" formatCode="General">
                  <c:v>2472166.5755665521</c:v>
                </c:pt>
                <c:pt idx="4095" formatCode="General">
                  <c:v>2284742.3498702077</c:v>
                </c:pt>
                <c:pt idx="4096" formatCode="General">
                  <c:v>2389917.010626609</c:v>
                </c:pt>
                <c:pt idx="4097" formatCode="General">
                  <c:v>2510996.6991422307</c:v>
                </c:pt>
                <c:pt idx="4098" formatCode="General">
                  <c:v>2508942.2436816334</c:v>
                </c:pt>
                <c:pt idx="4099" formatCode="General">
                  <c:v>2976065.2153929006</c:v>
                </c:pt>
                <c:pt idx="4100" formatCode="General">
                  <c:v>2620130.8992595254</c:v>
                </c:pt>
                <c:pt idx="4101" formatCode="General">
                  <c:v>2465247.5584062799</c:v>
                </c:pt>
                <c:pt idx="4102" formatCode="General">
                  <c:v>2547850.4980732785</c:v>
                </c:pt>
                <c:pt idx="4103" formatCode="General">
                  <c:v>2984868.4168770504</c:v>
                </c:pt>
                <c:pt idx="4104" formatCode="General">
                  <c:v>2714520.5878066635</c:v>
                </c:pt>
                <c:pt idx="4105" formatCode="General">
                  <c:v>2214824.8993886118</c:v>
                </c:pt>
                <c:pt idx="4106" formatCode="General">
                  <c:v>2427265.6015825714</c:v>
                </c:pt>
                <c:pt idx="4107" formatCode="General">
                  <c:v>2711082.3897100585</c:v>
                </c:pt>
                <c:pt idx="4108" formatCode="General">
                  <c:v>2453434.2018634714</c:v>
                </c:pt>
                <c:pt idx="4109" formatCode="General">
                  <c:v>2606396.0009293654</c:v>
                </c:pt>
                <c:pt idx="4110" formatCode="General">
                  <c:v>2646072.6976847956</c:v>
                </c:pt>
                <c:pt idx="4111" formatCode="General">
                  <c:v>2839326.736674679</c:v>
                </c:pt>
                <c:pt idx="4112" formatCode="General">
                  <c:v>2441820.0517966412</c:v>
                </c:pt>
                <c:pt idx="4113" formatCode="General">
                  <c:v>2419598.0848776475</c:v>
                </c:pt>
                <c:pt idx="4114" formatCode="General">
                  <c:v>2161636.7806761097</c:v>
                </c:pt>
                <c:pt idx="4115" formatCode="General">
                  <c:v>2707428.6718050875</c:v>
                </c:pt>
                <c:pt idx="4116" formatCode="General">
                  <c:v>2474434.9934171773</c:v>
                </c:pt>
                <c:pt idx="4117" formatCode="General">
                  <c:v>3065264.8561036219</c:v>
                </c:pt>
                <c:pt idx="4118" formatCode="General">
                  <c:v>2702812.4429880208</c:v>
                </c:pt>
                <c:pt idx="4119" formatCode="General">
                  <c:v>2525710.5586816799</c:v>
                </c:pt>
                <c:pt idx="4120" formatCode="General">
                  <c:v>2394572.1280965265</c:v>
                </c:pt>
                <c:pt idx="4121" formatCode="General">
                  <c:v>2829222.5012396607</c:v>
                </c:pt>
                <c:pt idx="4122" formatCode="General">
                  <c:v>2284021.1554329069</c:v>
                </c:pt>
                <c:pt idx="4123" formatCode="General">
                  <c:v>3106563.6064851177</c:v>
                </c:pt>
                <c:pt idx="4124" formatCode="General">
                  <c:v>2775553.4272791548</c:v>
                </c:pt>
                <c:pt idx="4125" formatCode="General">
                  <c:v>3003034.4644178734</c:v>
                </c:pt>
                <c:pt idx="4126" formatCode="General">
                  <c:v>2758045.0619487604</c:v>
                </c:pt>
                <c:pt idx="4127" formatCode="General">
                  <c:v>2742249.3925483241</c:v>
                </c:pt>
                <c:pt idx="4128" formatCode="General">
                  <c:v>2458971.5614536838</c:v>
                </c:pt>
                <c:pt idx="4129" formatCode="General">
                  <c:v>2887826.7034320463</c:v>
                </c:pt>
                <c:pt idx="4130" formatCode="General">
                  <c:v>2355693.6627429379</c:v>
                </c:pt>
                <c:pt idx="4131" formatCode="General">
                  <c:v>2794202.2177635948</c:v>
                </c:pt>
                <c:pt idx="4132" formatCode="General">
                  <c:v>3230967.5577785331</c:v>
                </c:pt>
                <c:pt idx="4133" formatCode="General">
                  <c:v>2415289.163933727</c:v>
                </c:pt>
                <c:pt idx="4134" formatCode="General">
                  <c:v>2917293.7779635573</c:v>
                </c:pt>
                <c:pt idx="4135" formatCode="General">
                  <c:v>2645473.6328017805</c:v>
                </c:pt>
                <c:pt idx="4136" formatCode="General">
                  <c:v>2628824.5853671897</c:v>
                </c:pt>
                <c:pt idx="4137" formatCode="General">
                  <c:v>2542746.423450747</c:v>
                </c:pt>
                <c:pt idx="4138" formatCode="General">
                  <c:v>3067799.1029741322</c:v>
                </c:pt>
                <c:pt idx="4139" formatCode="General">
                  <c:v>2603068.0281005409</c:v>
                </c:pt>
                <c:pt idx="4140" formatCode="General">
                  <c:v>3088709.6392447259</c:v>
                </c:pt>
                <c:pt idx="4141" formatCode="General">
                  <c:v>2295533.2273658719</c:v>
                </c:pt>
                <c:pt idx="4142" formatCode="General">
                  <c:v>2776207.9086523717</c:v>
                </c:pt>
                <c:pt idx="4143" formatCode="General">
                  <c:v>2584458.4625724037</c:v>
                </c:pt>
                <c:pt idx="4144" formatCode="General">
                  <c:v>3032712.5191412568</c:v>
                </c:pt>
                <c:pt idx="4145" formatCode="General">
                  <c:v>2450484.8032314414</c:v>
                </c:pt>
                <c:pt idx="4146" formatCode="General">
                  <c:v>3059521.7511786064</c:v>
                </c:pt>
                <c:pt idx="4147" formatCode="General">
                  <c:v>2471844.0529753985</c:v>
                </c:pt>
                <c:pt idx="4148" formatCode="General">
                  <c:v>2735227.6745397593</c:v>
                </c:pt>
                <c:pt idx="4149" formatCode="General">
                  <c:v>2883065.568813005</c:v>
                </c:pt>
                <c:pt idx="4150" formatCode="General">
                  <c:v>2651047.2345511802</c:v>
                </c:pt>
                <c:pt idx="4151" formatCode="General">
                  <c:v>2824206.1518744961</c:v>
                </c:pt>
                <c:pt idx="4152" formatCode="General">
                  <c:v>2316986.3154966733</c:v>
                </c:pt>
                <c:pt idx="4153" formatCode="General">
                  <c:v>2626451.8177248631</c:v>
                </c:pt>
                <c:pt idx="4154" formatCode="General">
                  <c:v>2960534.5957438969</c:v>
                </c:pt>
                <c:pt idx="4155" formatCode="General">
                  <c:v>2395110.4997283272</c:v>
                </c:pt>
                <c:pt idx="4156" formatCode="General">
                  <c:v>2265536.4003334837</c:v>
                </c:pt>
                <c:pt idx="4157" formatCode="General">
                  <c:v>2682791.2608794584</c:v>
                </c:pt>
                <c:pt idx="4158" formatCode="General">
                  <c:v>2385048.5768983681</c:v>
                </c:pt>
                <c:pt idx="4159" formatCode="General">
                  <c:v>2310736.7966776346</c:v>
                </c:pt>
                <c:pt idx="4160" formatCode="General">
                  <c:v>2788911.6096553933</c:v>
                </c:pt>
                <c:pt idx="4161" formatCode="General">
                  <c:v>2686619.2627270287</c:v>
                </c:pt>
                <c:pt idx="4162" formatCode="General">
                  <c:v>2493297.3919348703</c:v>
                </c:pt>
                <c:pt idx="4163" formatCode="General">
                  <c:v>2575954.0688998858</c:v>
                </c:pt>
                <c:pt idx="4164" formatCode="General">
                  <c:v>2632380.6981395986</c:v>
                </c:pt>
                <c:pt idx="4165" formatCode="General">
                  <c:v>2530312.2680829233</c:v>
                </c:pt>
                <c:pt idx="4166" formatCode="General">
                  <c:v>2173850.1942645176</c:v>
                </c:pt>
                <c:pt idx="4167" formatCode="General">
                  <c:v>2394500.2815003465</c:v>
                </c:pt>
                <c:pt idx="4168" formatCode="General">
                  <c:v>2973728.0987601299</c:v>
                </c:pt>
                <c:pt idx="4169" formatCode="General">
                  <c:v>2410871.6515038498</c:v>
                </c:pt>
                <c:pt idx="4170" formatCode="General">
                  <c:v>2342196.2320068064</c:v>
                </c:pt>
                <c:pt idx="4171" formatCode="General">
                  <c:v>2455453.1340165874</c:v>
                </c:pt>
                <c:pt idx="4172" formatCode="General">
                  <c:v>2403817.2930171993</c:v>
                </c:pt>
                <c:pt idx="4173" formatCode="General">
                  <c:v>2510573.1349557396</c:v>
                </c:pt>
                <c:pt idx="4174" formatCode="General">
                  <c:v>2527327.5924351993</c:v>
                </c:pt>
                <c:pt idx="4175" formatCode="General">
                  <c:v>2869458.7222394077</c:v>
                </c:pt>
                <c:pt idx="4176" formatCode="General">
                  <c:v>2377967.2976880181</c:v>
                </c:pt>
                <c:pt idx="4177" formatCode="General">
                  <c:v>2146525.6859863061</c:v>
                </c:pt>
                <c:pt idx="4178" formatCode="General">
                  <c:v>2760357.5171495136</c:v>
                </c:pt>
                <c:pt idx="4179" formatCode="General">
                  <c:v>2382877.7211810919</c:v>
                </c:pt>
                <c:pt idx="4180" formatCode="General">
                  <c:v>2987455.7166412701</c:v>
                </c:pt>
                <c:pt idx="4181" formatCode="General">
                  <c:v>2926714.5204622671</c:v>
                </c:pt>
                <c:pt idx="4182" formatCode="General">
                  <c:v>2755187.635375923</c:v>
                </c:pt>
                <c:pt idx="4183" formatCode="General">
                  <c:v>2529593.8381545083</c:v>
                </c:pt>
                <c:pt idx="4184" formatCode="General">
                  <c:v>2332871.0248813489</c:v>
                </c:pt>
                <c:pt idx="4185" formatCode="General">
                  <c:v>2573469.1117300922</c:v>
                </c:pt>
                <c:pt idx="4186" formatCode="General">
                  <c:v>2456382.0030137114</c:v>
                </c:pt>
                <c:pt idx="4187" formatCode="General">
                  <c:v>3084312.2946344982</c:v>
                </c:pt>
                <c:pt idx="4188" formatCode="General">
                  <c:v>2745542.4015805111</c:v>
                </c:pt>
                <c:pt idx="4189" formatCode="General">
                  <c:v>2659207.2842643969</c:v>
                </c:pt>
                <c:pt idx="4190" formatCode="General">
                  <c:v>3363940.1277796356</c:v>
                </c:pt>
                <c:pt idx="4191" formatCode="General">
                  <c:v>2484146.1419528592</c:v>
                </c:pt>
                <c:pt idx="4192" formatCode="General">
                  <c:v>2617626.9938069293</c:v>
                </c:pt>
                <c:pt idx="4193" formatCode="General">
                  <c:v>3165952.1526348302</c:v>
                </c:pt>
                <c:pt idx="4194" formatCode="General">
                  <c:v>2899113.665794766</c:v>
                </c:pt>
                <c:pt idx="4195" formatCode="General">
                  <c:v>2651585.4967591027</c:v>
                </c:pt>
                <c:pt idx="4196" formatCode="General">
                  <c:v>2824771.3995988383</c:v>
                </c:pt>
                <c:pt idx="4197" formatCode="General">
                  <c:v>2831761.0755288978</c:v>
                </c:pt>
                <c:pt idx="4198" formatCode="General">
                  <c:v>2632271.4794476498</c:v>
                </c:pt>
                <c:pt idx="4199" formatCode="General">
                  <c:v>2747969.300263003</c:v>
                </c:pt>
                <c:pt idx="4200" formatCode="General">
                  <c:v>3206172.2677351972</c:v>
                </c:pt>
                <c:pt idx="4201" formatCode="General">
                  <c:v>3114242.9011099618</c:v>
                </c:pt>
                <c:pt idx="4202" formatCode="General">
                  <c:v>2521156.1664333441</c:v>
                </c:pt>
                <c:pt idx="4203" formatCode="General">
                  <c:v>3428900.2250790568</c:v>
                </c:pt>
                <c:pt idx="4204" formatCode="General">
                  <c:v>2803826.9622235741</c:v>
                </c:pt>
                <c:pt idx="4205" formatCode="General">
                  <c:v>2845566.0971628428</c:v>
                </c:pt>
                <c:pt idx="4206" formatCode="General">
                  <c:v>2558639.7093432886</c:v>
                </c:pt>
                <c:pt idx="4207" formatCode="General">
                  <c:v>2679020.9145208071</c:v>
                </c:pt>
                <c:pt idx="4208" formatCode="General">
                  <c:v>2879713.6636821441</c:v>
                </c:pt>
                <c:pt idx="4209" formatCode="General">
                  <c:v>2462480.8341653193</c:v>
                </c:pt>
                <c:pt idx="4210" formatCode="General">
                  <c:v>2619815.6103500957</c:v>
                </c:pt>
                <c:pt idx="4211" formatCode="General">
                  <c:v>3062731.8841936812</c:v>
                </c:pt>
                <c:pt idx="4212" formatCode="General">
                  <c:v>2647036.4114818661</c:v>
                </c:pt>
                <c:pt idx="4213" formatCode="General">
                  <c:v>2205920.8645471106</c:v>
                </c:pt>
                <c:pt idx="4214" formatCode="General">
                  <c:v>2997539.6453698268</c:v>
                </c:pt>
                <c:pt idx="4215" formatCode="General">
                  <c:v>2642467.94927376</c:v>
                </c:pt>
                <c:pt idx="4216" formatCode="General">
                  <c:v>2687587.3246325208</c:v>
                </c:pt>
                <c:pt idx="4217" formatCode="General">
                  <c:v>2818824.762351735</c:v>
                </c:pt>
                <c:pt idx="4218" formatCode="General">
                  <c:v>2818855.735039317</c:v>
                </c:pt>
                <c:pt idx="4219" formatCode="General">
                  <c:v>2454631.8700240543</c:v>
                </c:pt>
                <c:pt idx="4220" formatCode="General">
                  <c:v>2737919.1131004295</c:v>
                </c:pt>
                <c:pt idx="4221" formatCode="General">
                  <c:v>3038950.6032943386</c:v>
                </c:pt>
                <c:pt idx="4222" formatCode="General">
                  <c:v>2469931.934215941</c:v>
                </c:pt>
                <c:pt idx="4223" formatCode="General">
                  <c:v>2569906.0531218122</c:v>
                </c:pt>
                <c:pt idx="4224" formatCode="General">
                  <c:v>3141855.0297237737</c:v>
                </c:pt>
                <c:pt idx="4225" formatCode="General">
                  <c:v>2771513.4412743649</c:v>
                </c:pt>
                <c:pt idx="4226" formatCode="General">
                  <c:v>3190343.74282553</c:v>
                </c:pt>
                <c:pt idx="4227" formatCode="General">
                  <c:v>2618927.3232792327</c:v>
                </c:pt>
                <c:pt idx="4228" formatCode="General">
                  <c:v>2967745.441851662</c:v>
                </c:pt>
                <c:pt idx="4229" formatCode="General">
                  <c:v>2794800.6114377365</c:v>
                </c:pt>
                <c:pt idx="4230" formatCode="General">
                  <c:v>2781592.6852891943</c:v>
                </c:pt>
                <c:pt idx="4231" formatCode="General">
                  <c:v>3117847.641788715</c:v>
                </c:pt>
                <c:pt idx="4232" formatCode="General">
                  <c:v>3081764.984015014</c:v>
                </c:pt>
                <c:pt idx="4233" formatCode="General">
                  <c:v>2391996.2096341518</c:v>
                </c:pt>
                <c:pt idx="4234" formatCode="General">
                  <c:v>2957773.0565124294</c:v>
                </c:pt>
                <c:pt idx="4235" formatCode="General">
                  <c:v>3095272.333074661</c:v>
                </c:pt>
                <c:pt idx="4236" formatCode="General">
                  <c:v>2792322.0991622587</c:v>
                </c:pt>
                <c:pt idx="4237" formatCode="General">
                  <c:v>2462746.9894091259</c:v>
                </c:pt>
                <c:pt idx="4238" formatCode="General">
                  <c:v>2725230.2527370532</c:v>
                </c:pt>
                <c:pt idx="4239" formatCode="General">
                  <c:v>2880476.2425800804</c:v>
                </c:pt>
                <c:pt idx="4240" formatCode="General">
                  <c:v>2376380.0937874042</c:v>
                </c:pt>
                <c:pt idx="4241" formatCode="General">
                  <c:v>2199888.4159472357</c:v>
                </c:pt>
                <c:pt idx="4242" formatCode="General">
                  <c:v>2676360.8678938043</c:v>
                </c:pt>
                <c:pt idx="4243" formatCode="General">
                  <c:v>2530536.955807012</c:v>
                </c:pt>
                <c:pt idx="4244" formatCode="General">
                  <c:v>3007939.1162441089</c:v>
                </c:pt>
                <c:pt idx="4245" formatCode="General">
                  <c:v>2426208.7293301034</c:v>
                </c:pt>
                <c:pt idx="4246" formatCode="General">
                  <c:v>3240039.6481758887</c:v>
                </c:pt>
                <c:pt idx="4247" formatCode="General">
                  <c:v>2578427.9997845856</c:v>
                </c:pt>
                <c:pt idx="4248" formatCode="General">
                  <c:v>2862466.586492274</c:v>
                </c:pt>
                <c:pt idx="4249" formatCode="General">
                  <c:v>2435965.5198791986</c:v>
                </c:pt>
                <c:pt idx="4250" formatCode="General">
                  <c:v>2665271.5128643224</c:v>
                </c:pt>
                <c:pt idx="4251" formatCode="General">
                  <c:v>2874813.0093112146</c:v>
                </c:pt>
                <c:pt idx="4252" formatCode="General">
                  <c:v>2727517.0781747</c:v>
                </c:pt>
                <c:pt idx="4253" formatCode="General">
                  <c:v>2900567.5761768008</c:v>
                </c:pt>
                <c:pt idx="4254" formatCode="General">
                  <c:v>2918084.2641823734</c:v>
                </c:pt>
                <c:pt idx="4255" formatCode="General">
                  <c:v>2910180.5321124471</c:v>
                </c:pt>
                <c:pt idx="4256" formatCode="General">
                  <c:v>2694874.480298582</c:v>
                </c:pt>
                <c:pt idx="4257" formatCode="General">
                  <c:v>2529421.3193261339</c:v>
                </c:pt>
                <c:pt idx="4258" formatCode="General">
                  <c:v>2507298.9716299903</c:v>
                </c:pt>
                <c:pt idx="4259" formatCode="General">
                  <c:v>2329432.863028279</c:v>
                </c:pt>
                <c:pt idx="4260" formatCode="General">
                  <c:v>2218967.2463623718</c:v>
                </c:pt>
                <c:pt idx="4261" formatCode="General">
                  <c:v>2834191.4063551701</c:v>
                </c:pt>
                <c:pt idx="4262" formatCode="General">
                  <c:v>2623975.4292920418</c:v>
                </c:pt>
                <c:pt idx="4263" formatCode="General">
                  <c:v>3075663.766043758</c:v>
                </c:pt>
                <c:pt idx="4264" formatCode="General">
                  <c:v>2725721.1509612733</c:v>
                </c:pt>
                <c:pt idx="4265" formatCode="General">
                  <c:v>2918108.1582322842</c:v>
                </c:pt>
                <c:pt idx="4266" formatCode="General">
                  <c:v>2822150.2865129369</c:v>
                </c:pt>
                <c:pt idx="4267" formatCode="General">
                  <c:v>2482728.6431302857</c:v>
                </c:pt>
                <c:pt idx="4268" formatCode="General">
                  <c:v>2778388.9428281835</c:v>
                </c:pt>
                <c:pt idx="4269" formatCode="General">
                  <c:v>2722857.0939543848</c:v>
                </c:pt>
                <c:pt idx="4270" formatCode="General">
                  <c:v>2700151.2722082888</c:v>
                </c:pt>
                <c:pt idx="4271" formatCode="General">
                  <c:v>2871715.7130329157</c:v>
                </c:pt>
                <c:pt idx="4272" formatCode="General">
                  <c:v>2596332.5999007537</c:v>
                </c:pt>
                <c:pt idx="4273" formatCode="General">
                  <c:v>2549858.1384107191</c:v>
                </c:pt>
                <c:pt idx="4274" formatCode="General">
                  <c:v>2573728.0347239352</c:v>
                </c:pt>
                <c:pt idx="4275" formatCode="General">
                  <c:v>3036069.8901082859</c:v>
                </c:pt>
                <c:pt idx="4276" formatCode="General">
                  <c:v>2694849.0162906125</c:v>
                </c:pt>
                <c:pt idx="4277" formatCode="General">
                  <c:v>2362908.1781371981</c:v>
                </c:pt>
                <c:pt idx="4278" formatCode="General">
                  <c:v>2886863.3193080989</c:v>
                </c:pt>
                <c:pt idx="4279" formatCode="General">
                  <c:v>2707657.5697855228</c:v>
                </c:pt>
                <c:pt idx="4280" formatCode="General">
                  <c:v>2997686.759551913</c:v>
                </c:pt>
                <c:pt idx="4281" formatCode="General">
                  <c:v>2593899.667040139</c:v>
                </c:pt>
                <c:pt idx="4282" formatCode="General">
                  <c:v>2339441.6394052538</c:v>
                </c:pt>
                <c:pt idx="4283" formatCode="General">
                  <c:v>2759125.1392552876</c:v>
                </c:pt>
                <c:pt idx="4284" formatCode="General">
                  <c:v>2467268.0855224417</c:v>
                </c:pt>
                <c:pt idx="4285" formatCode="General">
                  <c:v>2353488.7985167122</c:v>
                </c:pt>
                <c:pt idx="4286" formatCode="General">
                  <c:v>2358065.954301062</c:v>
                </c:pt>
                <c:pt idx="4287" formatCode="General">
                  <c:v>2403979.7028933843</c:v>
                </c:pt>
                <c:pt idx="4288" formatCode="General">
                  <c:v>2836497.6407043505</c:v>
                </c:pt>
                <c:pt idx="4289" formatCode="General">
                  <c:v>2777343.9316828335</c:v>
                </c:pt>
                <c:pt idx="4290" formatCode="General">
                  <c:v>2895449.4288235274</c:v>
                </c:pt>
                <c:pt idx="4291" formatCode="General">
                  <c:v>2309299.2640645695</c:v>
                </c:pt>
                <c:pt idx="4292" formatCode="General">
                  <c:v>2720543.291702528</c:v>
                </c:pt>
                <c:pt idx="4293" formatCode="General">
                  <c:v>3012307.5051699299</c:v>
                </c:pt>
                <c:pt idx="4294" formatCode="General">
                  <c:v>3035395.0066517824</c:v>
                </c:pt>
                <c:pt idx="4295" formatCode="General">
                  <c:v>2704819.6610284103</c:v>
                </c:pt>
                <c:pt idx="4296" formatCode="General">
                  <c:v>3044864.6295260112</c:v>
                </c:pt>
                <c:pt idx="4297" formatCode="General">
                  <c:v>2605699.7325431718</c:v>
                </c:pt>
                <c:pt idx="4298" formatCode="General">
                  <c:v>3030754.1689856541</c:v>
                </c:pt>
                <c:pt idx="4299" formatCode="General">
                  <c:v>2758060.8913192586</c:v>
                </c:pt>
                <c:pt idx="4300" formatCode="General">
                  <c:v>2930425.8660612977</c:v>
                </c:pt>
                <c:pt idx="4301" formatCode="General">
                  <c:v>2892318.0923076598</c:v>
                </c:pt>
                <c:pt idx="4302" formatCode="General">
                  <c:v>2522856.0925337919</c:v>
                </c:pt>
                <c:pt idx="4303" formatCode="General">
                  <c:v>2725533.4276171927</c:v>
                </c:pt>
                <c:pt idx="4304" formatCode="General">
                  <c:v>2485656.1984348656</c:v>
                </c:pt>
                <c:pt idx="4305" formatCode="General">
                  <c:v>2410846.4228159972</c:v>
                </c:pt>
                <c:pt idx="4306" formatCode="General">
                  <c:v>2270597.3058333173</c:v>
                </c:pt>
                <c:pt idx="4307" formatCode="General">
                  <c:v>2728293.6248631347</c:v>
                </c:pt>
                <c:pt idx="4308" formatCode="General">
                  <c:v>2959791.2059008088</c:v>
                </c:pt>
                <c:pt idx="4309" formatCode="General">
                  <c:v>3088988.9854523661</c:v>
                </c:pt>
                <c:pt idx="4310" formatCode="General">
                  <c:v>2660606.880128047</c:v>
                </c:pt>
                <c:pt idx="4311" formatCode="General">
                  <c:v>2373902.994683384</c:v>
                </c:pt>
                <c:pt idx="4312" formatCode="General">
                  <c:v>2814975.2597989608</c:v>
                </c:pt>
                <c:pt idx="4313" formatCode="General">
                  <c:v>2652857.668823143</c:v>
                </c:pt>
                <c:pt idx="4314" formatCode="General">
                  <c:v>2936336.0972833247</c:v>
                </c:pt>
                <c:pt idx="4315" formatCode="General">
                  <c:v>2701170.1110605984</c:v>
                </c:pt>
                <c:pt idx="4316" formatCode="General">
                  <c:v>2978305.5783554548</c:v>
                </c:pt>
                <c:pt idx="4317" formatCode="General">
                  <c:v>2483876.7843332542</c:v>
                </c:pt>
                <c:pt idx="4318" formatCode="General">
                  <c:v>2735634.1074692961</c:v>
                </c:pt>
                <c:pt idx="4319" formatCode="General">
                  <c:v>3060819.7310857642</c:v>
                </c:pt>
                <c:pt idx="4320" formatCode="General">
                  <c:v>2277722.126841458</c:v>
                </c:pt>
                <c:pt idx="4321" formatCode="General">
                  <c:v>2252085.8941887855</c:v>
                </c:pt>
                <c:pt idx="4322" formatCode="General">
                  <c:v>2573134.1683705449</c:v>
                </c:pt>
                <c:pt idx="4323" formatCode="General">
                  <c:v>2792364.0743304514</c:v>
                </c:pt>
                <c:pt idx="4324" formatCode="General">
                  <c:v>2428028.4822521759</c:v>
                </c:pt>
                <c:pt idx="4325" formatCode="General">
                  <c:v>2525413.9457879611</c:v>
                </c:pt>
                <c:pt idx="4326" formatCode="General">
                  <c:v>2369513.1530726063</c:v>
                </c:pt>
                <c:pt idx="4327" formatCode="General">
                  <c:v>2734954.523712426</c:v>
                </c:pt>
                <c:pt idx="4328" formatCode="General">
                  <c:v>2703463.1931733065</c:v>
                </c:pt>
                <c:pt idx="4329" formatCode="General">
                  <c:v>2445495.3117862395</c:v>
                </c:pt>
                <c:pt idx="4330" formatCode="General">
                  <c:v>2605327.4079656568</c:v>
                </c:pt>
                <c:pt idx="4331" formatCode="General">
                  <c:v>2480481.5677223722</c:v>
                </c:pt>
                <c:pt idx="4332" formatCode="General">
                  <c:v>3265936.1235223105</c:v>
                </c:pt>
                <c:pt idx="4333" formatCode="General">
                  <c:v>3244050.5479587675</c:v>
                </c:pt>
                <c:pt idx="4334" formatCode="General">
                  <c:v>2330190.273731357</c:v>
                </c:pt>
                <c:pt idx="4335" formatCode="General">
                  <c:v>2780845.0601119245</c:v>
                </c:pt>
                <c:pt idx="4336" formatCode="General">
                  <c:v>2344392.6527303713</c:v>
                </c:pt>
                <c:pt idx="4337" formatCode="General">
                  <c:v>2345070.711285633</c:v>
                </c:pt>
                <c:pt idx="4338" formatCode="General">
                  <c:v>2647957.1274453932</c:v>
                </c:pt>
                <c:pt idx="4339" formatCode="General">
                  <c:v>2607491.1037801993</c:v>
                </c:pt>
                <c:pt idx="4340" formatCode="General">
                  <c:v>2634829.4373108996</c:v>
                </c:pt>
                <c:pt idx="4341" formatCode="General">
                  <c:v>3086346.5195133761</c:v>
                </c:pt>
                <c:pt idx="4342" formatCode="General">
                  <c:v>2555334.0644398998</c:v>
                </c:pt>
                <c:pt idx="4343" formatCode="General">
                  <c:v>2686752.058452535</c:v>
                </c:pt>
                <c:pt idx="4344" formatCode="General">
                  <c:v>2494231.2080375818</c:v>
                </c:pt>
                <c:pt idx="4345" formatCode="General">
                  <c:v>2812645.821873853</c:v>
                </c:pt>
                <c:pt idx="4346" formatCode="General">
                  <c:v>2647855.0430344585</c:v>
                </c:pt>
                <c:pt idx="4347" formatCode="General">
                  <c:v>2591376.1447424968</c:v>
                </c:pt>
                <c:pt idx="4348" formatCode="General">
                  <c:v>2601919.5032900586</c:v>
                </c:pt>
                <c:pt idx="4349" formatCode="General">
                  <c:v>3162265.5453387378</c:v>
                </c:pt>
                <c:pt idx="4350" formatCode="General">
                  <c:v>2692480.8799408013</c:v>
                </c:pt>
                <c:pt idx="4351" formatCode="General">
                  <c:v>2374210.9406386744</c:v>
                </c:pt>
                <c:pt idx="4352" formatCode="General">
                  <c:v>2513444.1929735779</c:v>
                </c:pt>
                <c:pt idx="4353" formatCode="General">
                  <c:v>2915894.5404660688</c:v>
                </c:pt>
                <c:pt idx="4354" formatCode="General">
                  <c:v>2573911.7218210143</c:v>
                </c:pt>
                <c:pt idx="4355" formatCode="General">
                  <c:v>3356654.8189643216</c:v>
                </c:pt>
                <c:pt idx="4356" formatCode="General">
                  <c:v>2882351.3667200441</c:v>
                </c:pt>
                <c:pt idx="4357" formatCode="General">
                  <c:v>3176363.7149861981</c:v>
                </c:pt>
                <c:pt idx="4358" formatCode="General">
                  <c:v>2288873.0756040239</c:v>
                </c:pt>
                <c:pt idx="4359" formatCode="General">
                  <c:v>2583250.1591197662</c:v>
                </c:pt>
                <c:pt idx="4360" formatCode="General">
                  <c:v>2852696.5243782904</c:v>
                </c:pt>
                <c:pt idx="4361" formatCode="General">
                  <c:v>2355168.4286211543</c:v>
                </c:pt>
                <c:pt idx="4362" formatCode="General">
                  <c:v>2713216.4067032682</c:v>
                </c:pt>
                <c:pt idx="4363" formatCode="General">
                  <c:v>2547314.9533739523</c:v>
                </c:pt>
                <c:pt idx="4364" formatCode="General">
                  <c:v>2547858.9405152737</c:v>
                </c:pt>
                <c:pt idx="4365" formatCode="General">
                  <c:v>2563441.1839618627</c:v>
                </c:pt>
                <c:pt idx="4366" formatCode="General">
                  <c:v>2375777.3532601558</c:v>
                </c:pt>
                <c:pt idx="4367" formatCode="General">
                  <c:v>2680663.3094020612</c:v>
                </c:pt>
                <c:pt idx="4368" formatCode="General">
                  <c:v>3183475.9000535859</c:v>
                </c:pt>
                <c:pt idx="4369" formatCode="General">
                  <c:v>3196623.1978313774</c:v>
                </c:pt>
                <c:pt idx="4370" formatCode="General">
                  <c:v>2819511.2157695401</c:v>
                </c:pt>
                <c:pt idx="4371" formatCode="General">
                  <c:v>3214706.9494895842</c:v>
                </c:pt>
                <c:pt idx="4372" formatCode="General">
                  <c:v>3016539.7466487442</c:v>
                </c:pt>
                <c:pt idx="4373" formatCode="General">
                  <c:v>2633034.9931064448</c:v>
                </c:pt>
                <c:pt idx="4374" formatCode="General">
                  <c:v>2839371.0358678256</c:v>
                </c:pt>
                <c:pt idx="4375" formatCode="General">
                  <c:v>3194966.6899794955</c:v>
                </c:pt>
                <c:pt idx="4376" formatCode="General">
                  <c:v>2593168.4022914306</c:v>
                </c:pt>
                <c:pt idx="4377" formatCode="General">
                  <c:v>3134585.3480339064</c:v>
                </c:pt>
                <c:pt idx="4378" formatCode="General">
                  <c:v>2784629.8704932788</c:v>
                </c:pt>
                <c:pt idx="4379" formatCode="General">
                  <c:v>2590064.8897681958</c:v>
                </c:pt>
                <c:pt idx="4380" formatCode="General">
                  <c:v>2519420.4112030729</c:v>
                </c:pt>
                <c:pt idx="4381" formatCode="General">
                  <c:v>2573831.4941120143</c:v>
                </c:pt>
                <c:pt idx="4382" formatCode="General">
                  <c:v>3129922.0090428074</c:v>
                </c:pt>
                <c:pt idx="4383" formatCode="General">
                  <c:v>2918871.6829342707</c:v>
                </c:pt>
                <c:pt idx="4384" formatCode="General">
                  <c:v>2661693.1465585218</c:v>
                </c:pt>
                <c:pt idx="4385" formatCode="General">
                  <c:v>3249851.1769530489</c:v>
                </c:pt>
                <c:pt idx="4386" formatCode="General">
                  <c:v>2537999.6550035067</c:v>
                </c:pt>
                <c:pt idx="4387" formatCode="General">
                  <c:v>2777728.4899486802</c:v>
                </c:pt>
                <c:pt idx="4388" formatCode="General">
                  <c:v>2664212.2809388023</c:v>
                </c:pt>
                <c:pt idx="4389" formatCode="General">
                  <c:v>2811740.2135927272</c:v>
                </c:pt>
                <c:pt idx="4390" formatCode="General">
                  <c:v>2714120.3879028703</c:v>
                </c:pt>
                <c:pt idx="4391" formatCode="General">
                  <c:v>2615617.2080027019</c:v>
                </c:pt>
                <c:pt idx="4392" formatCode="General">
                  <c:v>2557932.9523601579</c:v>
                </c:pt>
                <c:pt idx="4393" formatCode="General">
                  <c:v>2836085.784825176</c:v>
                </c:pt>
                <c:pt idx="4394" formatCode="General">
                  <c:v>2350199.4862351208</c:v>
                </c:pt>
                <c:pt idx="4395" formatCode="General">
                  <c:v>2805288.0335129974</c:v>
                </c:pt>
                <c:pt idx="4396" formatCode="General">
                  <c:v>2159195.4026226145</c:v>
                </c:pt>
                <c:pt idx="4397" formatCode="General">
                  <c:v>2710673.1332283448</c:v>
                </c:pt>
                <c:pt idx="4398" formatCode="General">
                  <c:v>2768852.2299968968</c:v>
                </c:pt>
                <c:pt idx="4399" formatCode="General">
                  <c:v>2769160.4993171697</c:v>
                </c:pt>
                <c:pt idx="4400" formatCode="General">
                  <c:v>3248781.2608770495</c:v>
                </c:pt>
                <c:pt idx="4401" formatCode="General">
                  <c:v>2757213.8903273023</c:v>
                </c:pt>
                <c:pt idx="4402" formatCode="General">
                  <c:v>2735455.9572535255</c:v>
                </c:pt>
                <c:pt idx="4403" formatCode="General">
                  <c:v>2672861.391401452</c:v>
                </c:pt>
                <c:pt idx="4404" formatCode="General">
                  <c:v>2705069.3223474598</c:v>
                </c:pt>
                <c:pt idx="4405" formatCode="General">
                  <c:v>2597537.1260685464</c:v>
                </c:pt>
                <c:pt idx="4406" formatCode="General">
                  <c:v>2719694.0244229762</c:v>
                </c:pt>
                <c:pt idx="4407" formatCode="General">
                  <c:v>2304244.3643970569</c:v>
                </c:pt>
                <c:pt idx="4408" formatCode="General">
                  <c:v>3386576.3674328467</c:v>
                </c:pt>
                <c:pt idx="4409" formatCode="General">
                  <c:v>3495975.3263323503</c:v>
                </c:pt>
                <c:pt idx="4410" formatCode="General">
                  <c:v>2673194.850597681</c:v>
                </c:pt>
                <c:pt idx="4411" formatCode="General">
                  <c:v>2754559.687608297</c:v>
                </c:pt>
                <c:pt idx="4412" formatCode="General">
                  <c:v>2724383.3052403354</c:v>
                </c:pt>
                <c:pt idx="4413" formatCode="General">
                  <c:v>2687558.2432225873</c:v>
                </c:pt>
                <c:pt idx="4414" formatCode="General">
                  <c:v>2741759.4504369022</c:v>
                </c:pt>
                <c:pt idx="4415" formatCode="General">
                  <c:v>3168718.7208491191</c:v>
                </c:pt>
                <c:pt idx="4416" formatCode="General">
                  <c:v>2249995.849171536</c:v>
                </c:pt>
                <c:pt idx="4417" formatCode="General">
                  <c:v>2608618.0693594567</c:v>
                </c:pt>
                <c:pt idx="4418" formatCode="General">
                  <c:v>2730611.2545469441</c:v>
                </c:pt>
                <c:pt idx="4419" formatCode="General">
                  <c:v>2973729.1144510303</c:v>
                </c:pt>
                <c:pt idx="4420" formatCode="General">
                  <c:v>2668451.7079031067</c:v>
                </c:pt>
                <c:pt idx="4421" formatCode="General">
                  <c:v>3113302.7108922219</c:v>
                </c:pt>
                <c:pt idx="4422" formatCode="General">
                  <c:v>2790673.4849093114</c:v>
                </c:pt>
                <c:pt idx="4423" formatCode="General">
                  <c:v>2943076.9124867963</c:v>
                </c:pt>
                <c:pt idx="4424" formatCode="General">
                  <c:v>2545938.6017097184</c:v>
                </c:pt>
                <c:pt idx="4425" formatCode="General">
                  <c:v>2904566.5971554974</c:v>
                </c:pt>
                <c:pt idx="4426" formatCode="General">
                  <c:v>2731541.0567086712</c:v>
                </c:pt>
                <c:pt idx="4427" formatCode="General">
                  <c:v>2573586.5069337059</c:v>
                </c:pt>
                <c:pt idx="4428" formatCode="General">
                  <c:v>2512675.5446415059</c:v>
                </c:pt>
                <c:pt idx="4429" formatCode="General">
                  <c:v>2855376.3821072732</c:v>
                </c:pt>
                <c:pt idx="4430" formatCode="General">
                  <c:v>2818561.6588683808</c:v>
                </c:pt>
                <c:pt idx="4431" formatCode="General">
                  <c:v>3014896.1113505592</c:v>
                </c:pt>
                <c:pt idx="4432" formatCode="General">
                  <c:v>2964500.2531576143</c:v>
                </c:pt>
                <c:pt idx="4433" formatCode="General">
                  <c:v>2594907.9142706324</c:v>
                </c:pt>
                <c:pt idx="4434" formatCode="General">
                  <c:v>2715445.115017158</c:v>
                </c:pt>
                <c:pt idx="4435" formatCode="General">
                  <c:v>2635536.0962294685</c:v>
                </c:pt>
                <c:pt idx="4436" formatCode="General">
                  <c:v>3101486.4908162802</c:v>
                </c:pt>
                <c:pt idx="4437" formatCode="General">
                  <c:v>2914348.8278245023</c:v>
                </c:pt>
                <c:pt idx="4438" formatCode="General">
                  <c:v>2999908.7495372258</c:v>
                </c:pt>
                <c:pt idx="4439" formatCode="General">
                  <c:v>2573661.9480008357</c:v>
                </c:pt>
                <c:pt idx="4440" formatCode="General">
                  <c:v>2566583.0856508138</c:v>
                </c:pt>
                <c:pt idx="4441" formatCode="General">
                  <c:v>2990197.6479686038</c:v>
                </c:pt>
                <c:pt idx="4442" formatCode="General">
                  <c:v>2428399.2457295582</c:v>
                </c:pt>
                <c:pt idx="4443" formatCode="General">
                  <c:v>2463971.5220684805</c:v>
                </c:pt>
                <c:pt idx="4444" formatCode="General">
                  <c:v>3044448.7377425167</c:v>
                </c:pt>
                <c:pt idx="4445" formatCode="General">
                  <c:v>2768513.8130323747</c:v>
                </c:pt>
                <c:pt idx="4446" formatCode="General">
                  <c:v>2113446.8362562628</c:v>
                </c:pt>
                <c:pt idx="4447" formatCode="General">
                  <c:v>2778844.1274499842</c:v>
                </c:pt>
                <c:pt idx="4448" formatCode="General">
                  <c:v>2338448.4558404856</c:v>
                </c:pt>
                <c:pt idx="4449" formatCode="General">
                  <c:v>2131861.2391776182</c:v>
                </c:pt>
                <c:pt idx="4450" formatCode="General">
                  <c:v>2571506.4453582698</c:v>
                </c:pt>
                <c:pt idx="4451" formatCode="General">
                  <c:v>2681040.1753853289</c:v>
                </c:pt>
                <c:pt idx="4452" formatCode="General">
                  <c:v>2653674.4038140019</c:v>
                </c:pt>
                <c:pt idx="4453" formatCode="General">
                  <c:v>2868601.3460616008</c:v>
                </c:pt>
                <c:pt idx="4454" formatCode="General">
                  <c:v>2714074.7992031663</c:v>
                </c:pt>
                <c:pt idx="4455" formatCode="General">
                  <c:v>2682800.4397212449</c:v>
                </c:pt>
                <c:pt idx="4456" formatCode="General">
                  <c:v>2382432.9620990171</c:v>
                </c:pt>
                <c:pt idx="4457" formatCode="General">
                  <c:v>2532649.0681625269</c:v>
                </c:pt>
                <c:pt idx="4458" formatCode="General">
                  <c:v>2595166.6582143446</c:v>
                </c:pt>
                <c:pt idx="4459" formatCode="General">
                  <c:v>2834273.9427619176</c:v>
                </c:pt>
                <c:pt idx="4460" formatCode="General">
                  <c:v>2489192.8190693385</c:v>
                </c:pt>
                <c:pt idx="4461" formatCode="General">
                  <c:v>2652994.4224936832</c:v>
                </c:pt>
                <c:pt idx="4462" formatCode="General">
                  <c:v>2710504.535093185</c:v>
                </c:pt>
                <c:pt idx="4463" formatCode="General">
                  <c:v>2410757.4047158356</c:v>
                </c:pt>
                <c:pt idx="4464" formatCode="General">
                  <c:v>2864108.9126999555</c:v>
                </c:pt>
                <c:pt idx="4465" formatCode="General">
                  <c:v>2636352.1755250185</c:v>
                </c:pt>
                <c:pt idx="4466" formatCode="General">
                  <c:v>2924740.1579173361</c:v>
                </c:pt>
                <c:pt idx="4467" formatCode="General">
                  <c:v>2583262.7075874205</c:v>
                </c:pt>
                <c:pt idx="4468" formatCode="General">
                  <c:v>2665422.2526648603</c:v>
                </c:pt>
                <c:pt idx="4469" formatCode="General">
                  <c:v>2471895.4123387989</c:v>
                </c:pt>
                <c:pt idx="4470" formatCode="General">
                  <c:v>2495245.8113090019</c:v>
                </c:pt>
                <c:pt idx="4471" formatCode="General">
                  <c:v>2766833.9096664148</c:v>
                </c:pt>
                <c:pt idx="4472" formatCode="General">
                  <c:v>2974605.0455930219</c:v>
                </c:pt>
                <c:pt idx="4473" formatCode="General">
                  <c:v>2881972.9101628903</c:v>
                </c:pt>
                <c:pt idx="4474" formatCode="General">
                  <c:v>2783090.7630740921</c:v>
                </c:pt>
                <c:pt idx="4475" formatCode="General">
                  <c:v>2747362.9157640976</c:v>
                </c:pt>
                <c:pt idx="4476" formatCode="General">
                  <c:v>2663003.683706264</c:v>
                </c:pt>
                <c:pt idx="4477" formatCode="General">
                  <c:v>3000389.7735509123</c:v>
                </c:pt>
                <c:pt idx="4478" formatCode="General">
                  <c:v>2913422.0165854571</c:v>
                </c:pt>
                <c:pt idx="4479" formatCode="General">
                  <c:v>2600749.8747542631</c:v>
                </c:pt>
                <c:pt idx="4480" formatCode="General">
                  <c:v>2461941.9420905607</c:v>
                </c:pt>
                <c:pt idx="4481" formatCode="General">
                  <c:v>2376781.7213933505</c:v>
                </c:pt>
                <c:pt idx="4482" formatCode="General">
                  <c:v>2957682.2132430854</c:v>
                </c:pt>
                <c:pt idx="4483" formatCode="General">
                  <c:v>2443885.3150385469</c:v>
                </c:pt>
                <c:pt idx="4484" formatCode="General">
                  <c:v>3006834.5188435307</c:v>
                </c:pt>
                <c:pt idx="4485" formatCode="General">
                  <c:v>3019216.0558808669</c:v>
                </c:pt>
                <c:pt idx="4486" formatCode="General">
                  <c:v>2916346.3457843713</c:v>
                </c:pt>
                <c:pt idx="4487" formatCode="General">
                  <c:v>2458749.4045001986</c:v>
                </c:pt>
                <c:pt idx="4488" formatCode="General">
                  <c:v>2457936.1082803216</c:v>
                </c:pt>
                <c:pt idx="4489" formatCode="General">
                  <c:v>3030660.9837786099</c:v>
                </c:pt>
                <c:pt idx="4490" formatCode="General">
                  <c:v>2920405.0824753852</c:v>
                </c:pt>
                <c:pt idx="4491" formatCode="General">
                  <c:v>2614366.9392055813</c:v>
                </c:pt>
                <c:pt idx="4492" formatCode="General">
                  <c:v>2568829.5128798871</c:v>
                </c:pt>
                <c:pt idx="4493" formatCode="General">
                  <c:v>2684896.3223730368</c:v>
                </c:pt>
                <c:pt idx="4494" formatCode="General">
                  <c:v>2572860.1250136895</c:v>
                </c:pt>
                <c:pt idx="4495" formatCode="General">
                  <c:v>2998755.2570264176</c:v>
                </c:pt>
                <c:pt idx="4496" formatCode="General">
                  <c:v>2480038.5314212008</c:v>
                </c:pt>
                <c:pt idx="4497" formatCode="General">
                  <c:v>2747291.2360936832</c:v>
                </c:pt>
                <c:pt idx="4498" formatCode="General">
                  <c:v>2974143.390903343</c:v>
                </c:pt>
                <c:pt idx="4499" formatCode="General">
                  <c:v>2510672.2418322018</c:v>
                </c:pt>
                <c:pt idx="4500" formatCode="General">
                  <c:v>2887498.140164244</c:v>
                </c:pt>
                <c:pt idx="4501" formatCode="General">
                  <c:v>2605676.7307801028</c:v>
                </c:pt>
                <c:pt idx="4502" formatCode="General">
                  <c:v>2469755.9882617272</c:v>
                </c:pt>
                <c:pt idx="4503" formatCode="General">
                  <c:v>2286234.0830369121</c:v>
                </c:pt>
                <c:pt idx="4504" formatCode="General">
                  <c:v>2815170.119513521</c:v>
                </c:pt>
                <c:pt idx="4505" formatCode="General">
                  <c:v>2536099.942794749</c:v>
                </c:pt>
                <c:pt idx="4506" formatCode="General">
                  <c:v>2443142.33639368</c:v>
                </c:pt>
                <c:pt idx="4507" formatCode="General">
                  <c:v>2644049.9414194389</c:v>
                </c:pt>
                <c:pt idx="4508" formatCode="General">
                  <c:v>2731436.8834290025</c:v>
                </c:pt>
                <c:pt idx="4509" formatCode="General">
                  <c:v>2147476.7479230035</c:v>
                </c:pt>
                <c:pt idx="4510" formatCode="General">
                  <c:v>2660756.4102489771</c:v>
                </c:pt>
                <c:pt idx="4511" formatCode="General">
                  <c:v>2871246.7935485747</c:v>
                </c:pt>
                <c:pt idx="4512" formatCode="General">
                  <c:v>3223764.6514445459</c:v>
                </c:pt>
                <c:pt idx="4513" formatCode="General">
                  <c:v>2959286.5131410132</c:v>
                </c:pt>
                <c:pt idx="4514" formatCode="General">
                  <c:v>2947136.8535357309</c:v>
                </c:pt>
                <c:pt idx="4515" formatCode="General">
                  <c:v>2546116.887573618</c:v>
                </c:pt>
                <c:pt idx="4516" formatCode="General">
                  <c:v>2424736.0762802986</c:v>
                </c:pt>
                <c:pt idx="4517" formatCode="General">
                  <c:v>2553439.6531800404</c:v>
                </c:pt>
                <c:pt idx="4518" formatCode="General">
                  <c:v>2434154.2152164052</c:v>
                </c:pt>
                <c:pt idx="4519" formatCode="General">
                  <c:v>2647157.5653627804</c:v>
                </c:pt>
                <c:pt idx="4520" formatCode="General">
                  <c:v>2877522.8914133515</c:v>
                </c:pt>
                <c:pt idx="4521" formatCode="General">
                  <c:v>3338374.9377366225</c:v>
                </c:pt>
                <c:pt idx="4522" formatCode="General">
                  <c:v>2482974.2288972642</c:v>
                </c:pt>
                <c:pt idx="4523" formatCode="General">
                  <c:v>2709459.1797872959</c:v>
                </c:pt>
                <c:pt idx="4524" formatCode="General">
                  <c:v>2778061.103482597</c:v>
                </c:pt>
                <c:pt idx="4525" formatCode="General">
                  <c:v>2941295.6149385078</c:v>
                </c:pt>
                <c:pt idx="4526" formatCode="General">
                  <c:v>2450573.1532024313</c:v>
                </c:pt>
                <c:pt idx="4527" formatCode="General">
                  <c:v>2828636.8024083613</c:v>
                </c:pt>
                <c:pt idx="4528" formatCode="General">
                  <c:v>2904982.3795924215</c:v>
                </c:pt>
                <c:pt idx="4529" formatCode="General">
                  <c:v>2661394.2655123621</c:v>
                </c:pt>
                <c:pt idx="4530" formatCode="General">
                  <c:v>1950080.2334490088</c:v>
                </c:pt>
                <c:pt idx="4531" formatCode="General">
                  <c:v>2822633.0016592992</c:v>
                </c:pt>
                <c:pt idx="4532" formatCode="General">
                  <c:v>2730252.8633342055</c:v>
                </c:pt>
                <c:pt idx="4533" formatCode="General">
                  <c:v>2465807.6491488363</c:v>
                </c:pt>
                <c:pt idx="4534" formatCode="General">
                  <c:v>2798549.4305753242</c:v>
                </c:pt>
                <c:pt idx="4535" formatCode="General">
                  <c:v>2613128.1571310498</c:v>
                </c:pt>
                <c:pt idx="4536" formatCode="General">
                  <c:v>2699147.1361412215</c:v>
                </c:pt>
                <c:pt idx="4537" formatCode="General">
                  <c:v>2981958.4699252732</c:v>
                </c:pt>
                <c:pt idx="4538" formatCode="General">
                  <c:v>2750696.8065004074</c:v>
                </c:pt>
                <c:pt idx="4539" formatCode="General">
                  <c:v>2631269.215804074</c:v>
                </c:pt>
                <c:pt idx="4540" formatCode="General">
                  <c:v>2609936.724520687</c:v>
                </c:pt>
                <c:pt idx="4541" formatCode="General">
                  <c:v>2653695.192377259</c:v>
                </c:pt>
                <c:pt idx="4542" formatCode="General">
                  <c:v>2651911.9512307104</c:v>
                </c:pt>
                <c:pt idx="4543" formatCode="General">
                  <c:v>3045362.904131385</c:v>
                </c:pt>
                <c:pt idx="4544" formatCode="General">
                  <c:v>2373592.6018720171</c:v>
                </c:pt>
                <c:pt idx="4545" formatCode="General">
                  <c:v>2621243.5534337522</c:v>
                </c:pt>
                <c:pt idx="4546" formatCode="General">
                  <c:v>2698892.1452972032</c:v>
                </c:pt>
                <c:pt idx="4547" formatCode="General">
                  <c:v>2941043.5976731163</c:v>
                </c:pt>
                <c:pt idx="4548" formatCode="General">
                  <c:v>2976031.8249000856</c:v>
                </c:pt>
                <c:pt idx="4549" formatCode="General">
                  <c:v>2992891.8250830066</c:v>
                </c:pt>
                <c:pt idx="4550" formatCode="General">
                  <c:v>2563605.5522997468</c:v>
                </c:pt>
                <c:pt idx="4551" formatCode="General">
                  <c:v>2466858.936455192</c:v>
                </c:pt>
                <c:pt idx="4552" formatCode="General">
                  <c:v>2808065.2995135654</c:v>
                </c:pt>
                <c:pt idx="4553" formatCode="General">
                  <c:v>3302962.9095026883</c:v>
                </c:pt>
                <c:pt idx="4554" formatCode="General">
                  <c:v>2329548.4617395243</c:v>
                </c:pt>
                <c:pt idx="4555" formatCode="General">
                  <c:v>2541485.9068138348</c:v>
                </c:pt>
                <c:pt idx="4556" formatCode="General">
                  <c:v>2950883.2597203394</c:v>
                </c:pt>
                <c:pt idx="4557" formatCode="General">
                  <c:v>2679815.2978848787</c:v>
                </c:pt>
                <c:pt idx="4558" formatCode="General">
                  <c:v>2828843.0579277268</c:v>
                </c:pt>
                <c:pt idx="4559" formatCode="General">
                  <c:v>2895143.762876078</c:v>
                </c:pt>
                <c:pt idx="4560" formatCode="General">
                  <c:v>2690673.5826981873</c:v>
                </c:pt>
                <c:pt idx="4561" formatCode="General">
                  <c:v>2599208.9931985834</c:v>
                </c:pt>
                <c:pt idx="4562" formatCode="General">
                  <c:v>2909091.2006853186</c:v>
                </c:pt>
                <c:pt idx="4563" formatCode="General">
                  <c:v>2950876.2535767136</c:v>
                </c:pt>
                <c:pt idx="4564" formatCode="General">
                  <c:v>2375599.0273783482</c:v>
                </c:pt>
                <c:pt idx="4565" formatCode="General">
                  <c:v>2828031.5140128289</c:v>
                </c:pt>
                <c:pt idx="4566" formatCode="General">
                  <c:v>2534166.466720813</c:v>
                </c:pt>
                <c:pt idx="4567" formatCode="General">
                  <c:v>2604129.8137404844</c:v>
                </c:pt>
                <c:pt idx="4568" formatCode="General">
                  <c:v>2504121.9726457689</c:v>
                </c:pt>
                <c:pt idx="4569" formatCode="General">
                  <c:v>2141301.7614669157</c:v>
                </c:pt>
                <c:pt idx="4570" formatCode="General">
                  <c:v>2380091.12831331</c:v>
                </c:pt>
                <c:pt idx="4571" formatCode="General">
                  <c:v>2631518.1748681492</c:v>
                </c:pt>
                <c:pt idx="4572" formatCode="General">
                  <c:v>2501942.1462720586</c:v>
                </c:pt>
                <c:pt idx="4573" formatCode="General">
                  <c:v>2788809.0189119512</c:v>
                </c:pt>
                <c:pt idx="4574" formatCode="General">
                  <c:v>2595369.6239144551</c:v>
                </c:pt>
                <c:pt idx="4575" formatCode="General">
                  <c:v>3153958.9182873825</c:v>
                </c:pt>
                <c:pt idx="4576" formatCode="General">
                  <c:v>3308719.7742109592</c:v>
                </c:pt>
                <c:pt idx="4577" formatCode="General">
                  <c:v>3242574.5615202449</c:v>
                </c:pt>
                <c:pt idx="4578" formatCode="General">
                  <c:v>2839611.2833503657</c:v>
                </c:pt>
                <c:pt idx="4579" formatCode="General">
                  <c:v>2632413.5109823896</c:v>
                </c:pt>
                <c:pt idx="4580" formatCode="General">
                  <c:v>2412462.5002900548</c:v>
                </c:pt>
                <c:pt idx="4581" formatCode="General">
                  <c:v>2657003.5130306426</c:v>
                </c:pt>
                <c:pt idx="4582" formatCode="General">
                  <c:v>2707680.3278118656</c:v>
                </c:pt>
                <c:pt idx="4583" formatCode="General">
                  <c:v>2741836.5945667536</c:v>
                </c:pt>
                <c:pt idx="4584" formatCode="General">
                  <c:v>2731865.9462782913</c:v>
                </c:pt>
                <c:pt idx="4585" formatCode="General">
                  <c:v>3089411.9028185294</c:v>
                </c:pt>
                <c:pt idx="4586" formatCode="General">
                  <c:v>2409952.7733380101</c:v>
                </c:pt>
                <c:pt idx="4587" formatCode="General">
                  <c:v>2875533.8588297945</c:v>
                </c:pt>
                <c:pt idx="4588" formatCode="General">
                  <c:v>2605400.1742483354</c:v>
                </c:pt>
                <c:pt idx="4589" formatCode="General">
                  <c:v>2589293.4972680365</c:v>
                </c:pt>
                <c:pt idx="4590" formatCode="General">
                  <c:v>2410205.1674350537</c:v>
                </c:pt>
                <c:pt idx="4591" formatCode="General">
                  <c:v>2338889.8399978112</c:v>
                </c:pt>
                <c:pt idx="4592" formatCode="General">
                  <c:v>2768229.128774832</c:v>
                </c:pt>
                <c:pt idx="4593" formatCode="General">
                  <c:v>2417710.1182825817</c:v>
                </c:pt>
                <c:pt idx="4594" formatCode="General">
                  <c:v>2898608.2783960104</c:v>
                </c:pt>
                <c:pt idx="4595" formatCode="General">
                  <c:v>2397791.8130744826</c:v>
                </c:pt>
                <c:pt idx="4596" formatCode="General">
                  <c:v>2610564.3565622638</c:v>
                </c:pt>
                <c:pt idx="4597" formatCode="General">
                  <c:v>2889645.7523331633</c:v>
                </c:pt>
                <c:pt idx="4598" formatCode="General">
                  <c:v>2959579.1147142504</c:v>
                </c:pt>
                <c:pt idx="4599" formatCode="General">
                  <c:v>2960499.7654332076</c:v>
                </c:pt>
                <c:pt idx="4600" formatCode="General">
                  <c:v>2453263.5362979937</c:v>
                </c:pt>
                <c:pt idx="4601" formatCode="General">
                  <c:v>2875596.1821586587</c:v>
                </c:pt>
                <c:pt idx="4602" formatCode="General">
                  <c:v>2638515.1641940679</c:v>
                </c:pt>
                <c:pt idx="4603" formatCode="General">
                  <c:v>2888412.7353036748</c:v>
                </c:pt>
                <c:pt idx="4604" formatCode="General">
                  <c:v>2455485.0973617705</c:v>
                </c:pt>
                <c:pt idx="4605" formatCode="General">
                  <c:v>2919605.0678528296</c:v>
                </c:pt>
                <c:pt idx="4606" formatCode="General">
                  <c:v>2514921.7210443877</c:v>
                </c:pt>
                <c:pt idx="4607" formatCode="General">
                  <c:v>3105010.0821772828</c:v>
                </c:pt>
                <c:pt idx="4608" formatCode="General">
                  <c:v>2459580.3938070433</c:v>
                </c:pt>
                <c:pt idx="4609" formatCode="General">
                  <c:v>2415833.5444491226</c:v>
                </c:pt>
                <c:pt idx="4610" formatCode="General">
                  <c:v>2480213.7013153555</c:v>
                </c:pt>
                <c:pt idx="4611" formatCode="General">
                  <c:v>2541208.5587090594</c:v>
                </c:pt>
                <c:pt idx="4612" formatCode="General">
                  <c:v>3050687.8879888551</c:v>
                </c:pt>
                <c:pt idx="4613" formatCode="General">
                  <c:v>2170673.4031679006</c:v>
                </c:pt>
                <c:pt idx="4614" formatCode="General">
                  <c:v>2631657.5194451222</c:v>
                </c:pt>
                <c:pt idx="4615" formatCode="General">
                  <c:v>3098937.7576832683</c:v>
                </c:pt>
                <c:pt idx="4616" formatCode="General">
                  <c:v>3080930.9554551071</c:v>
                </c:pt>
                <c:pt idx="4617" formatCode="General">
                  <c:v>2285714.1889736922</c:v>
                </c:pt>
                <c:pt idx="4618" formatCode="General">
                  <c:v>2628914.4308011984</c:v>
                </c:pt>
                <c:pt idx="4619" formatCode="General">
                  <c:v>3215557.2992292172</c:v>
                </c:pt>
                <c:pt idx="4620" formatCode="General">
                  <c:v>2563969.5479112002</c:v>
                </c:pt>
                <c:pt idx="4621" formatCode="General">
                  <c:v>2659733.460093481</c:v>
                </c:pt>
                <c:pt idx="4622" formatCode="General">
                  <c:v>2323221.7782466076</c:v>
                </c:pt>
                <c:pt idx="4623" formatCode="General">
                  <c:v>2881984.3214658443</c:v>
                </c:pt>
                <c:pt idx="4624" formatCode="General">
                  <c:v>3238785.9945052671</c:v>
                </c:pt>
                <c:pt idx="4625" formatCode="General">
                  <c:v>2917312.8520384366</c:v>
                </c:pt>
                <c:pt idx="4626" formatCode="General">
                  <c:v>2563278.435794258</c:v>
                </c:pt>
                <c:pt idx="4627" formatCode="General">
                  <c:v>2675075.1373245409</c:v>
                </c:pt>
                <c:pt idx="4628" formatCode="General">
                  <c:v>2911239.3255786025</c:v>
                </c:pt>
                <c:pt idx="4629" formatCode="General">
                  <c:v>2833883.6526551181</c:v>
                </c:pt>
                <c:pt idx="4630" formatCode="General">
                  <c:v>2438890.3222513152</c:v>
                </c:pt>
                <c:pt idx="4631" formatCode="General">
                  <c:v>2707216.2817149288</c:v>
                </c:pt>
                <c:pt idx="4632" formatCode="General">
                  <c:v>2781683.5832781084</c:v>
                </c:pt>
                <c:pt idx="4633" formatCode="General">
                  <c:v>2677339.620480495</c:v>
                </c:pt>
                <c:pt idx="4634" formatCode="General">
                  <c:v>2658920.0622562068</c:v>
                </c:pt>
                <c:pt idx="4635" formatCode="General">
                  <c:v>2734843.1133538987</c:v>
                </c:pt>
                <c:pt idx="4636" formatCode="General">
                  <c:v>3034008.3719353587</c:v>
                </c:pt>
                <c:pt idx="4637" formatCode="General">
                  <c:v>2767782.3024882483</c:v>
                </c:pt>
                <c:pt idx="4638" formatCode="General">
                  <c:v>2930361.8657663255</c:v>
                </c:pt>
                <c:pt idx="4639" formatCode="General">
                  <c:v>2729897.3724001474</c:v>
                </c:pt>
                <c:pt idx="4640" formatCode="General">
                  <c:v>2258755.2714227987</c:v>
                </c:pt>
                <c:pt idx="4641" formatCode="General">
                  <c:v>2908957.4361146381</c:v>
                </c:pt>
                <c:pt idx="4642" formatCode="General">
                  <c:v>2652765.7082904354</c:v>
                </c:pt>
                <c:pt idx="4643" formatCode="General">
                  <c:v>2651226.4408981176</c:v>
                </c:pt>
                <c:pt idx="4644" formatCode="General">
                  <c:v>2355546.2983048172</c:v>
                </c:pt>
                <c:pt idx="4645" formatCode="General">
                  <c:v>2857824.1143275606</c:v>
                </c:pt>
                <c:pt idx="4646" formatCode="General">
                  <c:v>2597240.1856049169</c:v>
                </c:pt>
                <c:pt idx="4647" formatCode="General">
                  <c:v>2509362.6494740248</c:v>
                </c:pt>
                <c:pt idx="4648" formatCode="General">
                  <c:v>2890173.166769499</c:v>
                </c:pt>
                <c:pt idx="4649" formatCode="General">
                  <c:v>2875344.4988830728</c:v>
                </c:pt>
                <c:pt idx="4650" formatCode="General">
                  <c:v>2825463.4807672282</c:v>
                </c:pt>
                <c:pt idx="4651" formatCode="General">
                  <c:v>2685332.0389098907</c:v>
                </c:pt>
                <c:pt idx="4652" formatCode="General">
                  <c:v>2386257.7200462292</c:v>
                </c:pt>
                <c:pt idx="4653" formatCode="General">
                  <c:v>2920613.7896757359</c:v>
                </c:pt>
                <c:pt idx="4654" formatCode="General">
                  <c:v>2377482.5185953141</c:v>
                </c:pt>
                <c:pt idx="4655" formatCode="General">
                  <c:v>2404653.1927749007</c:v>
                </c:pt>
                <c:pt idx="4656" formatCode="General">
                  <c:v>2846842.8954632552</c:v>
                </c:pt>
                <c:pt idx="4657" formatCode="General">
                  <c:v>2664638.7915595709</c:v>
                </c:pt>
                <c:pt idx="4658" formatCode="General">
                  <c:v>2442630.5500152926</c:v>
                </c:pt>
                <c:pt idx="4659" formatCode="General">
                  <c:v>2298990.6060004001</c:v>
                </c:pt>
                <c:pt idx="4660" formatCode="General">
                  <c:v>2764322.1153813377</c:v>
                </c:pt>
                <c:pt idx="4661" formatCode="General">
                  <c:v>2776436.3563504126</c:v>
                </c:pt>
                <c:pt idx="4662" formatCode="General">
                  <c:v>2598797.2015907043</c:v>
                </c:pt>
                <c:pt idx="4663" formatCode="General">
                  <c:v>2147848.8174611628</c:v>
                </c:pt>
                <c:pt idx="4664" formatCode="General">
                  <c:v>2574284.9637790523</c:v>
                </c:pt>
                <c:pt idx="4665" formatCode="General">
                  <c:v>2994526.030022677</c:v>
                </c:pt>
                <c:pt idx="4666" formatCode="General">
                  <c:v>2928089.3530713855</c:v>
                </c:pt>
                <c:pt idx="4667" formatCode="General">
                  <c:v>2424110.5422811606</c:v>
                </c:pt>
                <c:pt idx="4668" formatCode="General">
                  <c:v>2719814.898574606</c:v>
                </c:pt>
                <c:pt idx="4669" formatCode="General">
                  <c:v>2596622.5635128831</c:v>
                </c:pt>
                <c:pt idx="4670" formatCode="General">
                  <c:v>3135157.3966470743</c:v>
                </c:pt>
                <c:pt idx="4671" formatCode="General">
                  <c:v>2291296.5043762797</c:v>
                </c:pt>
                <c:pt idx="4672" formatCode="General">
                  <c:v>3249587.4616804244</c:v>
                </c:pt>
                <c:pt idx="4673" formatCode="General">
                  <c:v>3030520.6340873255</c:v>
                </c:pt>
                <c:pt idx="4674" formatCode="General">
                  <c:v>2371697.6955991378</c:v>
                </c:pt>
                <c:pt idx="4675" formatCode="General">
                  <c:v>2967642.6041048444</c:v>
                </c:pt>
                <c:pt idx="4676" formatCode="General">
                  <c:v>2968057.5609820648</c:v>
                </c:pt>
                <c:pt idx="4677" formatCode="General">
                  <c:v>2863326.5058388007</c:v>
                </c:pt>
                <c:pt idx="4678" formatCode="General">
                  <c:v>2216161.5785254501</c:v>
                </c:pt>
                <c:pt idx="4679" formatCode="General">
                  <c:v>3013272.0982759651</c:v>
                </c:pt>
                <c:pt idx="4680" formatCode="General">
                  <c:v>2776151.4049803531</c:v>
                </c:pt>
                <c:pt idx="4681" formatCode="General">
                  <c:v>2806115.7973926999</c:v>
                </c:pt>
                <c:pt idx="4682" formatCode="General">
                  <c:v>2816200.0191803612</c:v>
                </c:pt>
                <c:pt idx="4683" formatCode="General">
                  <c:v>2825549.86213437</c:v>
                </c:pt>
                <c:pt idx="4684" formatCode="General">
                  <c:v>2820321.510420905</c:v>
                </c:pt>
                <c:pt idx="4685" formatCode="General">
                  <c:v>2622534.2241655546</c:v>
                </c:pt>
                <c:pt idx="4686" formatCode="General">
                  <c:v>2604520.2265658984</c:v>
                </c:pt>
                <c:pt idx="4687" formatCode="General">
                  <c:v>2353012.3516989402</c:v>
                </c:pt>
                <c:pt idx="4688" formatCode="General">
                  <c:v>3114963.5681695067</c:v>
                </c:pt>
                <c:pt idx="4689" formatCode="General">
                  <c:v>2555807.2895862013</c:v>
                </c:pt>
                <c:pt idx="4690" formatCode="General">
                  <c:v>3013584.9255458196</c:v>
                </c:pt>
                <c:pt idx="4691" formatCode="General">
                  <c:v>2551223.8686894854</c:v>
                </c:pt>
                <c:pt idx="4692" formatCode="General">
                  <c:v>2710096.8081401396</c:v>
                </c:pt>
                <c:pt idx="4693" formatCode="General">
                  <c:v>2636943.3177967072</c:v>
                </c:pt>
                <c:pt idx="4694" formatCode="General">
                  <c:v>2592727.3616787223</c:v>
                </c:pt>
                <c:pt idx="4695" formatCode="General">
                  <c:v>2985536.7494514878</c:v>
                </c:pt>
                <c:pt idx="4696" formatCode="General">
                  <c:v>2722430.7402761066</c:v>
                </c:pt>
                <c:pt idx="4697" formatCode="General">
                  <c:v>3127420.4973465418</c:v>
                </c:pt>
                <c:pt idx="4698" formatCode="General">
                  <c:v>2979427.6872935379</c:v>
                </c:pt>
                <c:pt idx="4699" formatCode="General">
                  <c:v>2109948.3040559324</c:v>
                </c:pt>
                <c:pt idx="4700" formatCode="General">
                  <c:v>2454916.3075142321</c:v>
                </c:pt>
                <c:pt idx="4701" formatCode="General">
                  <c:v>2213461.3002934498</c:v>
                </c:pt>
                <c:pt idx="4702" formatCode="General">
                  <c:v>2487717.0203439868</c:v>
                </c:pt>
                <c:pt idx="4703" formatCode="General">
                  <c:v>2753849.8060389501</c:v>
                </c:pt>
                <c:pt idx="4704" formatCode="General">
                  <c:v>2275149.1105619608</c:v>
                </c:pt>
                <c:pt idx="4705" formatCode="General">
                  <c:v>2273516.8191373893</c:v>
                </c:pt>
                <c:pt idx="4706" formatCode="General">
                  <c:v>2449203.6281214873</c:v>
                </c:pt>
                <c:pt idx="4707" formatCode="General">
                  <c:v>2293861.5223169564</c:v>
                </c:pt>
                <c:pt idx="4708" formatCode="General">
                  <c:v>2487240.0762920091</c:v>
                </c:pt>
                <c:pt idx="4709" formatCode="General">
                  <c:v>2483696.1982478881</c:v>
                </c:pt>
                <c:pt idx="4710" formatCode="General">
                  <c:v>2441083.037351924</c:v>
                </c:pt>
                <c:pt idx="4711" formatCode="General">
                  <c:v>2339460.7920110212</c:v>
                </c:pt>
                <c:pt idx="4712" formatCode="General">
                  <c:v>2967606.4916034965</c:v>
                </c:pt>
                <c:pt idx="4713" formatCode="General">
                  <c:v>2755209.0732100327</c:v>
                </c:pt>
                <c:pt idx="4714" formatCode="General">
                  <c:v>3228914.711486984</c:v>
                </c:pt>
                <c:pt idx="4715" formatCode="General">
                  <c:v>2924015.6428211508</c:v>
                </c:pt>
                <c:pt idx="4716" formatCode="General">
                  <c:v>2231579.79747213</c:v>
                </c:pt>
                <c:pt idx="4717" formatCode="General">
                  <c:v>2515436.1647838461</c:v>
                </c:pt>
                <c:pt idx="4718" formatCode="General">
                  <c:v>3039029.2492310195</c:v>
                </c:pt>
                <c:pt idx="4719" formatCode="General">
                  <c:v>2792553.9657778498</c:v>
                </c:pt>
                <c:pt idx="4720" formatCode="General">
                  <c:v>2635192.2873621997</c:v>
                </c:pt>
                <c:pt idx="4721" formatCode="General">
                  <c:v>2969819.0513948626</c:v>
                </c:pt>
                <c:pt idx="4722" formatCode="General">
                  <c:v>2809526.5619338644</c:v>
                </c:pt>
                <c:pt idx="4723" formatCode="General">
                  <c:v>2873614.0137638655</c:v>
                </c:pt>
                <c:pt idx="4724" formatCode="General">
                  <c:v>2794259.6898580142</c:v>
                </c:pt>
                <c:pt idx="4725" formatCode="General">
                  <c:v>2649633.9842928937</c:v>
                </c:pt>
                <c:pt idx="4726" formatCode="General">
                  <c:v>3001765.1938599357</c:v>
                </c:pt>
                <c:pt idx="4727" formatCode="General">
                  <c:v>3149205.1549315434</c:v>
                </c:pt>
                <c:pt idx="4728" formatCode="General">
                  <c:v>2790108.8183809584</c:v>
                </c:pt>
                <c:pt idx="4729" formatCode="General">
                  <c:v>2579104.7140662516</c:v>
                </c:pt>
                <c:pt idx="4730" formatCode="General">
                  <c:v>2437406.2189709553</c:v>
                </c:pt>
                <c:pt idx="4731" formatCode="General">
                  <c:v>2259909.4898429411</c:v>
                </c:pt>
                <c:pt idx="4732" formatCode="General">
                  <c:v>2468808.4071196788</c:v>
                </c:pt>
                <c:pt idx="4733" formatCode="General">
                  <c:v>2150788.1049519777</c:v>
                </c:pt>
                <c:pt idx="4734" formatCode="General">
                  <c:v>2633642.8897956279</c:v>
                </c:pt>
                <c:pt idx="4735" formatCode="General">
                  <c:v>3033918.5820138953</c:v>
                </c:pt>
                <c:pt idx="4736" formatCode="General">
                  <c:v>2848399.9884299887</c:v>
                </c:pt>
                <c:pt idx="4737" formatCode="General">
                  <c:v>2467086.9141494152</c:v>
                </c:pt>
                <c:pt idx="4738" formatCode="General">
                  <c:v>2533119.8151390716</c:v>
                </c:pt>
                <c:pt idx="4739" formatCode="General">
                  <c:v>1883591.1675534789</c:v>
                </c:pt>
                <c:pt idx="4740" formatCode="General">
                  <c:v>3033201.113605238</c:v>
                </c:pt>
                <c:pt idx="4741" formatCode="General">
                  <c:v>2433291.5705205319</c:v>
                </c:pt>
                <c:pt idx="4742" formatCode="General">
                  <c:v>2496316.2300822283</c:v>
                </c:pt>
                <c:pt idx="4743" formatCode="General">
                  <c:v>2616113.6217344413</c:v>
                </c:pt>
                <c:pt idx="4744" formatCode="General">
                  <c:v>3035417.211247697</c:v>
                </c:pt>
                <c:pt idx="4745" formatCode="General">
                  <c:v>3165049.3249056917</c:v>
                </c:pt>
                <c:pt idx="4746" formatCode="General">
                  <c:v>2347318.3953496069</c:v>
                </c:pt>
                <c:pt idx="4747" formatCode="General">
                  <c:v>2566373.2567723673</c:v>
                </c:pt>
                <c:pt idx="4748" formatCode="General">
                  <c:v>2672424.4438945795</c:v>
                </c:pt>
                <c:pt idx="4749" formatCode="General">
                  <c:v>2884054.5485261502</c:v>
                </c:pt>
                <c:pt idx="4750" formatCode="General">
                  <c:v>3002183.956909589</c:v>
                </c:pt>
                <c:pt idx="4751" formatCode="General">
                  <c:v>2706593.9215372009</c:v>
                </c:pt>
                <c:pt idx="4752" formatCode="General">
                  <c:v>2599849.5527374423</c:v>
                </c:pt>
                <c:pt idx="4753" formatCode="General">
                  <c:v>2720792.0226224153</c:v>
                </c:pt>
                <c:pt idx="4754" formatCode="General">
                  <c:v>2700612.3231335091</c:v>
                </c:pt>
                <c:pt idx="4755" formatCode="General">
                  <c:v>2403833.1324274554</c:v>
                </c:pt>
                <c:pt idx="4756" formatCode="General">
                  <c:v>2732606.2616106085</c:v>
                </c:pt>
                <c:pt idx="4757" formatCode="General">
                  <c:v>2635719.1572875986</c:v>
                </c:pt>
                <c:pt idx="4758" formatCode="General">
                  <c:v>2590084.3354082745</c:v>
                </c:pt>
                <c:pt idx="4759" formatCode="General">
                  <c:v>2932691.9844675502</c:v>
                </c:pt>
                <c:pt idx="4760" formatCode="General">
                  <c:v>3056461.858122265</c:v>
                </c:pt>
                <c:pt idx="4761" formatCode="General">
                  <c:v>2380897.5802951478</c:v>
                </c:pt>
                <c:pt idx="4762" formatCode="General">
                  <c:v>2614819.0529134488</c:v>
                </c:pt>
                <c:pt idx="4763" formatCode="General">
                  <c:v>3150060.2420581379</c:v>
                </c:pt>
                <c:pt idx="4764" formatCode="General">
                  <c:v>3239666.1685133339</c:v>
                </c:pt>
                <c:pt idx="4765" formatCode="General">
                  <c:v>2474898.4375620382</c:v>
                </c:pt>
                <c:pt idx="4766" formatCode="General">
                  <c:v>3019770.2805348486</c:v>
                </c:pt>
                <c:pt idx="4767" formatCode="General">
                  <c:v>2678636.8654287425</c:v>
                </c:pt>
                <c:pt idx="4768" formatCode="General">
                  <c:v>2531280.8309751758</c:v>
                </c:pt>
                <c:pt idx="4769" formatCode="General">
                  <c:v>2517000.818283149</c:v>
                </c:pt>
                <c:pt idx="4770" formatCode="General">
                  <c:v>2692830.810920238</c:v>
                </c:pt>
                <c:pt idx="4771" formatCode="General">
                  <c:v>2763559.347922822</c:v>
                </c:pt>
                <c:pt idx="4772" formatCode="General">
                  <c:v>2364253.1597580346</c:v>
                </c:pt>
                <c:pt idx="4773" formatCode="General">
                  <c:v>2373669.3562362753</c:v>
                </c:pt>
                <c:pt idx="4774" formatCode="General">
                  <c:v>2301847.9498261549</c:v>
                </c:pt>
                <c:pt idx="4775" formatCode="General">
                  <c:v>2669549.1611085683</c:v>
                </c:pt>
                <c:pt idx="4776" formatCode="General">
                  <c:v>2775149.1250541583</c:v>
                </c:pt>
                <c:pt idx="4777" formatCode="General">
                  <c:v>2629223.0789198955</c:v>
                </c:pt>
                <c:pt idx="4778" formatCode="General">
                  <c:v>2970640.5804918427</c:v>
                </c:pt>
                <c:pt idx="4779" formatCode="General">
                  <c:v>2622406.9192334251</c:v>
                </c:pt>
                <c:pt idx="4780" formatCode="General">
                  <c:v>3039225.8714664681</c:v>
                </c:pt>
                <c:pt idx="4781" formatCode="General">
                  <c:v>3143424.991104525</c:v>
                </c:pt>
                <c:pt idx="4782" formatCode="General">
                  <c:v>2462033.5251203575</c:v>
                </c:pt>
                <c:pt idx="4783" formatCode="General">
                  <c:v>3073193.7472168561</c:v>
                </c:pt>
                <c:pt idx="4784" formatCode="General">
                  <c:v>2569571.0754280738</c:v>
                </c:pt>
                <c:pt idx="4785" formatCode="General">
                  <c:v>2562637.15188776</c:v>
                </c:pt>
                <c:pt idx="4786" formatCode="General">
                  <c:v>2535596.8960479456</c:v>
                </c:pt>
                <c:pt idx="4787" formatCode="General">
                  <c:v>2819912.0245378409</c:v>
                </c:pt>
                <c:pt idx="4788" formatCode="General">
                  <c:v>2897306.964768941</c:v>
                </c:pt>
                <c:pt idx="4789" formatCode="General">
                  <c:v>2559031.3632866559</c:v>
                </c:pt>
                <c:pt idx="4790" formatCode="General">
                  <c:v>2481725.2464306937</c:v>
                </c:pt>
                <c:pt idx="4791" formatCode="General">
                  <c:v>2974771.7832731525</c:v>
                </c:pt>
                <c:pt idx="4792" formatCode="General">
                  <c:v>2888553.9556370145</c:v>
                </c:pt>
                <c:pt idx="4793" formatCode="General">
                  <c:v>2777413.3673538426</c:v>
                </c:pt>
                <c:pt idx="4794" formatCode="General">
                  <c:v>2754367.2632273855</c:v>
                </c:pt>
                <c:pt idx="4795" formatCode="General">
                  <c:v>2630746.8866762444</c:v>
                </c:pt>
                <c:pt idx="4796" formatCode="General">
                  <c:v>2584664.684364229</c:v>
                </c:pt>
                <c:pt idx="4797" formatCode="General">
                  <c:v>2213288.0122298594</c:v>
                </c:pt>
                <c:pt idx="4798" formatCode="General">
                  <c:v>3331594.8930960349</c:v>
                </c:pt>
                <c:pt idx="4799" formatCode="General">
                  <c:v>2712112.7213969016</c:v>
                </c:pt>
                <c:pt idx="4800" formatCode="General">
                  <c:v>2466826.773121845</c:v>
                </c:pt>
                <c:pt idx="4801" formatCode="General">
                  <c:v>2649825.9704915928</c:v>
                </c:pt>
                <c:pt idx="4802" formatCode="General">
                  <c:v>2770833.9964190521</c:v>
                </c:pt>
                <c:pt idx="4803" formatCode="General">
                  <c:v>2795583.1736261728</c:v>
                </c:pt>
                <c:pt idx="4804" formatCode="General">
                  <c:v>2606995.9512204328</c:v>
                </c:pt>
                <c:pt idx="4805" formatCode="General">
                  <c:v>2663081.0764088351</c:v>
                </c:pt>
                <c:pt idx="4806" formatCode="General">
                  <c:v>2812585.5190815032</c:v>
                </c:pt>
                <c:pt idx="4807" formatCode="General">
                  <c:v>2653292.2144771749</c:v>
                </c:pt>
                <c:pt idx="4808" formatCode="General">
                  <c:v>2690265.7215754837</c:v>
                </c:pt>
                <c:pt idx="4809" formatCode="General">
                  <c:v>2589352.0707704257</c:v>
                </c:pt>
                <c:pt idx="4810" formatCode="General">
                  <c:v>2288216.295627743</c:v>
                </c:pt>
                <c:pt idx="4811" formatCode="General">
                  <c:v>2516086.8721220721</c:v>
                </c:pt>
                <c:pt idx="4812" formatCode="General">
                  <c:v>2257891.0272930311</c:v>
                </c:pt>
                <c:pt idx="4813" formatCode="General">
                  <c:v>2770694.0367641016</c:v>
                </c:pt>
                <c:pt idx="4814" formatCode="General">
                  <c:v>3050394.6528144563</c:v>
                </c:pt>
                <c:pt idx="4815" formatCode="General">
                  <c:v>3074946.5611908087</c:v>
                </c:pt>
                <c:pt idx="4816" formatCode="General">
                  <c:v>2624126.7194851525</c:v>
                </c:pt>
                <c:pt idx="4817" formatCode="General">
                  <c:v>3132486.7806292847</c:v>
                </c:pt>
                <c:pt idx="4818" formatCode="General">
                  <c:v>2880488.8178162086</c:v>
                </c:pt>
                <c:pt idx="4819" formatCode="General">
                  <c:v>3017903.4778319481</c:v>
                </c:pt>
                <c:pt idx="4820" formatCode="General">
                  <c:v>2113107.8452095203</c:v>
                </c:pt>
                <c:pt idx="4821" formatCode="General">
                  <c:v>2538416.9178180364</c:v>
                </c:pt>
                <c:pt idx="4822" formatCode="General">
                  <c:v>2623189.1903191442</c:v>
                </c:pt>
                <c:pt idx="4823" formatCode="General">
                  <c:v>2415234.1197647103</c:v>
                </c:pt>
                <c:pt idx="4824" formatCode="General">
                  <c:v>2745843.1332167266</c:v>
                </c:pt>
                <c:pt idx="4825" formatCode="General">
                  <c:v>2844033.9540914684</c:v>
                </c:pt>
                <c:pt idx="4826" formatCode="General">
                  <c:v>3089489.5816994593</c:v>
                </c:pt>
                <c:pt idx="4827" formatCode="General">
                  <c:v>2798392.4384998181</c:v>
                </c:pt>
                <c:pt idx="4828" formatCode="General">
                  <c:v>3028320.6121519315</c:v>
                </c:pt>
                <c:pt idx="4829" formatCode="General">
                  <c:v>2899330.7239294602</c:v>
                </c:pt>
                <c:pt idx="4830" formatCode="General">
                  <c:v>2133052.5076700435</c:v>
                </c:pt>
                <c:pt idx="4831" formatCode="General">
                  <c:v>2915992.2847297457</c:v>
                </c:pt>
                <c:pt idx="4832" formatCode="General">
                  <c:v>2649083.7157579055</c:v>
                </c:pt>
                <c:pt idx="4833" formatCode="General">
                  <c:v>2625342.8326060278</c:v>
                </c:pt>
                <c:pt idx="4834" formatCode="General">
                  <c:v>2960882.9362260131</c:v>
                </c:pt>
                <c:pt idx="4835" formatCode="General">
                  <c:v>3167349.9418849787</c:v>
                </c:pt>
                <c:pt idx="4836" formatCode="General">
                  <c:v>2544689.5656758868</c:v>
                </c:pt>
                <c:pt idx="4837" formatCode="General">
                  <c:v>2725117.6604165817</c:v>
                </c:pt>
                <c:pt idx="4838" formatCode="General">
                  <c:v>3022286.2492873138</c:v>
                </c:pt>
                <c:pt idx="4839" formatCode="General">
                  <c:v>2966272.5945003298</c:v>
                </c:pt>
                <c:pt idx="4840" formatCode="General">
                  <c:v>2439791.6127250562</c:v>
                </c:pt>
                <c:pt idx="4841" formatCode="General">
                  <c:v>2417282.1122164256</c:v>
                </c:pt>
                <c:pt idx="4842" formatCode="General">
                  <c:v>2928045.233951747</c:v>
                </c:pt>
                <c:pt idx="4843" formatCode="General">
                  <c:v>2672987.224022924</c:v>
                </c:pt>
                <c:pt idx="4844" formatCode="General">
                  <c:v>2376923.9618875375</c:v>
                </c:pt>
                <c:pt idx="4845" formatCode="General">
                  <c:v>3233165.8750066529</c:v>
                </c:pt>
                <c:pt idx="4846" formatCode="General">
                  <c:v>2680642.3831501678</c:v>
                </c:pt>
                <c:pt idx="4847" formatCode="General">
                  <c:v>2679955.4095860398</c:v>
                </c:pt>
                <c:pt idx="4848" formatCode="General">
                  <c:v>2971547.7924115751</c:v>
                </c:pt>
                <c:pt idx="4849" formatCode="General">
                  <c:v>3167644.9387944574</c:v>
                </c:pt>
                <c:pt idx="4850" formatCode="General">
                  <c:v>2677953.0279399399</c:v>
                </c:pt>
                <c:pt idx="4851" formatCode="General">
                  <c:v>2600331.1132678846</c:v>
                </c:pt>
                <c:pt idx="4852" formatCode="General">
                  <c:v>3058568.4861666961</c:v>
                </c:pt>
                <c:pt idx="4853" formatCode="General">
                  <c:v>2234550.1975038969</c:v>
                </c:pt>
                <c:pt idx="4854" formatCode="General">
                  <c:v>2869355.8525554929</c:v>
                </c:pt>
                <c:pt idx="4855" formatCode="General">
                  <c:v>2773665.3486983906</c:v>
                </c:pt>
                <c:pt idx="4856" formatCode="General">
                  <c:v>2805393.9751290157</c:v>
                </c:pt>
                <c:pt idx="4857" formatCode="General">
                  <c:v>2615309.8821903062</c:v>
                </c:pt>
                <c:pt idx="4858" formatCode="General">
                  <c:v>2615492.8770766435</c:v>
                </c:pt>
                <c:pt idx="4859" formatCode="General">
                  <c:v>3009133.2974586547</c:v>
                </c:pt>
                <c:pt idx="4860" formatCode="General">
                  <c:v>2333169.0801718417</c:v>
                </c:pt>
                <c:pt idx="4861" formatCode="General">
                  <c:v>2588853.1090562297</c:v>
                </c:pt>
                <c:pt idx="4862" formatCode="General">
                  <c:v>2495920.8626058637</c:v>
                </c:pt>
                <c:pt idx="4863" formatCode="General">
                  <c:v>2198920.1874203589</c:v>
                </c:pt>
                <c:pt idx="4864" formatCode="General">
                  <c:v>2152619.3126600208</c:v>
                </c:pt>
                <c:pt idx="4865" formatCode="General">
                  <c:v>2675234.639413659</c:v>
                </c:pt>
                <c:pt idx="4866" formatCode="General">
                  <c:v>2805228.2986752116</c:v>
                </c:pt>
                <c:pt idx="4867" formatCode="General">
                  <c:v>2567276.0716317673</c:v>
                </c:pt>
                <c:pt idx="4868" formatCode="General">
                  <c:v>2698816.9618301438</c:v>
                </c:pt>
                <c:pt idx="4869" formatCode="General">
                  <c:v>2612243.197089565</c:v>
                </c:pt>
                <c:pt idx="4870" formatCode="General">
                  <c:v>2942570.604734051</c:v>
                </c:pt>
                <c:pt idx="4871" formatCode="General">
                  <c:v>2218402.5459729</c:v>
                </c:pt>
                <c:pt idx="4872" formatCode="General">
                  <c:v>2644904.6319205561</c:v>
                </c:pt>
                <c:pt idx="4873" formatCode="General">
                  <c:v>2499203.4344842089</c:v>
                </c:pt>
                <c:pt idx="4874" formatCode="General">
                  <c:v>3071903.8775631543</c:v>
                </c:pt>
                <c:pt idx="4875" formatCode="General">
                  <c:v>2407862.3047828795</c:v>
                </c:pt>
                <c:pt idx="4876" formatCode="General">
                  <c:v>2933443.6338303047</c:v>
                </c:pt>
                <c:pt idx="4877" formatCode="General">
                  <c:v>2826957.1649317397</c:v>
                </c:pt>
                <c:pt idx="4878" formatCode="General">
                  <c:v>2310429.1860971674</c:v>
                </c:pt>
                <c:pt idx="4879" formatCode="General">
                  <c:v>2408573.756042446</c:v>
                </c:pt>
                <c:pt idx="4880" formatCode="General">
                  <c:v>2922989.8146383069</c:v>
                </c:pt>
                <c:pt idx="4881" formatCode="General">
                  <c:v>3089953.8617870905</c:v>
                </c:pt>
                <c:pt idx="4882" formatCode="General">
                  <c:v>2931302.0142508601</c:v>
                </c:pt>
                <c:pt idx="4883" formatCode="General">
                  <c:v>2136798.3499171617</c:v>
                </c:pt>
                <c:pt idx="4884" formatCode="General">
                  <c:v>2263920.8780261241</c:v>
                </c:pt>
                <c:pt idx="4885" formatCode="General">
                  <c:v>2447932.6429769075</c:v>
                </c:pt>
                <c:pt idx="4886" formatCode="General">
                  <c:v>3109959.1431596284</c:v>
                </c:pt>
                <c:pt idx="4887" formatCode="General">
                  <c:v>2806767.6291241557</c:v>
                </c:pt>
                <c:pt idx="4888" formatCode="General">
                  <c:v>2932484.6125071668</c:v>
                </c:pt>
                <c:pt idx="4889" formatCode="General">
                  <c:v>2728657.9608934512</c:v>
                </c:pt>
                <c:pt idx="4890" formatCode="General">
                  <c:v>2748788.1554143867</c:v>
                </c:pt>
                <c:pt idx="4891" formatCode="General">
                  <c:v>2660324.5913438965</c:v>
                </c:pt>
                <c:pt idx="4892" formatCode="General">
                  <c:v>2828070.1569821285</c:v>
                </c:pt>
                <c:pt idx="4893" formatCode="General">
                  <c:v>2563139.0975001222</c:v>
                </c:pt>
                <c:pt idx="4894" formatCode="General">
                  <c:v>2650522.1203471827</c:v>
                </c:pt>
                <c:pt idx="4895" formatCode="General">
                  <c:v>2972876.4446312077</c:v>
                </c:pt>
                <c:pt idx="4896" formatCode="General">
                  <c:v>2817694.1250906503</c:v>
                </c:pt>
                <c:pt idx="4897" formatCode="General">
                  <c:v>2172441.4805573933</c:v>
                </c:pt>
                <c:pt idx="4898" formatCode="General">
                  <c:v>2616202.5163029446</c:v>
                </c:pt>
                <c:pt idx="4899" formatCode="General">
                  <c:v>2268132.075599255</c:v>
                </c:pt>
                <c:pt idx="4900" formatCode="General">
                  <c:v>3101944.3502185065</c:v>
                </c:pt>
                <c:pt idx="4901" formatCode="General">
                  <c:v>2519789.9611754343</c:v>
                </c:pt>
                <c:pt idx="4902" formatCode="General">
                  <c:v>2379717.6892967578</c:v>
                </c:pt>
                <c:pt idx="4903" formatCode="General">
                  <c:v>2888264.4126381325</c:v>
                </c:pt>
                <c:pt idx="4904" formatCode="General">
                  <c:v>2417936.7022786089</c:v>
                </c:pt>
                <c:pt idx="4905" formatCode="General">
                  <c:v>2531807.5026119812</c:v>
                </c:pt>
                <c:pt idx="4906" formatCode="General">
                  <c:v>2364633.0437505385</c:v>
                </c:pt>
                <c:pt idx="4907" formatCode="General">
                  <c:v>2512038.760467927</c:v>
                </c:pt>
                <c:pt idx="4908" formatCode="General">
                  <c:v>2760907.619473245</c:v>
                </c:pt>
                <c:pt idx="4909" formatCode="General">
                  <c:v>3055071.4996141694</c:v>
                </c:pt>
                <c:pt idx="4910" formatCode="General">
                  <c:v>2490528.5074324571</c:v>
                </c:pt>
                <c:pt idx="4911" formatCode="General">
                  <c:v>3211114.4978537285</c:v>
                </c:pt>
                <c:pt idx="4912" formatCode="General">
                  <c:v>2826349.7846372575</c:v>
                </c:pt>
                <c:pt idx="4913" formatCode="General">
                  <c:v>2641761.9173370879</c:v>
                </c:pt>
                <c:pt idx="4914" formatCode="General">
                  <c:v>2323765.3049624045</c:v>
                </c:pt>
                <c:pt idx="4915" formatCode="General">
                  <c:v>2060410.1658395026</c:v>
                </c:pt>
                <c:pt idx="4916" formatCode="General">
                  <c:v>2487981.4060081001</c:v>
                </c:pt>
                <c:pt idx="4917" formatCode="General">
                  <c:v>2788881.9144916767</c:v>
                </c:pt>
                <c:pt idx="4918" formatCode="General">
                  <c:v>2504595.3862271435</c:v>
                </c:pt>
                <c:pt idx="4919" formatCode="General">
                  <c:v>2769223.7704386483</c:v>
                </c:pt>
                <c:pt idx="4920" formatCode="General">
                  <c:v>2780603.0664807642</c:v>
                </c:pt>
                <c:pt idx="4921" formatCode="General">
                  <c:v>2878088.101404083</c:v>
                </c:pt>
                <c:pt idx="4922" formatCode="General">
                  <c:v>2266323.2359630587</c:v>
                </c:pt>
                <c:pt idx="4923" formatCode="General">
                  <c:v>2954203.9998255945</c:v>
                </c:pt>
                <c:pt idx="4924" formatCode="General">
                  <c:v>2961013.6701831799</c:v>
                </c:pt>
                <c:pt idx="4925" formatCode="General">
                  <c:v>3047295.4482245431</c:v>
                </c:pt>
                <c:pt idx="4926" formatCode="General">
                  <c:v>2694012.6388186626</c:v>
                </c:pt>
                <c:pt idx="4927" formatCode="General">
                  <c:v>2576317.8771872954</c:v>
                </c:pt>
                <c:pt idx="4928" formatCode="General">
                  <c:v>3012766.7618819471</c:v>
                </c:pt>
                <c:pt idx="4929" formatCode="General">
                  <c:v>2660880.9430101225</c:v>
                </c:pt>
                <c:pt idx="4930" formatCode="General">
                  <c:v>3269204.8267921172</c:v>
                </c:pt>
                <c:pt idx="4931" formatCode="General">
                  <c:v>3275887.5222551348</c:v>
                </c:pt>
                <c:pt idx="4932" formatCode="General">
                  <c:v>2700494.1221122914</c:v>
                </c:pt>
                <c:pt idx="4933" formatCode="General">
                  <c:v>2617325.8921167785</c:v>
                </c:pt>
                <c:pt idx="4934" formatCode="General">
                  <c:v>2537752.7383018304</c:v>
                </c:pt>
                <c:pt idx="4935" formatCode="General">
                  <c:v>3038730.1550436388</c:v>
                </c:pt>
                <c:pt idx="4936" formatCode="General">
                  <c:v>2975139.1471408741</c:v>
                </c:pt>
                <c:pt idx="4937" formatCode="General">
                  <c:v>2691126.6401201454</c:v>
                </c:pt>
                <c:pt idx="4938" formatCode="General">
                  <c:v>2693086.1988930157</c:v>
                </c:pt>
                <c:pt idx="4939" formatCode="General">
                  <c:v>2308397.6693285862</c:v>
                </c:pt>
                <c:pt idx="4940" formatCode="General">
                  <c:v>2556623.3332044403</c:v>
                </c:pt>
                <c:pt idx="4941" formatCode="General">
                  <c:v>2096370.0775807321</c:v>
                </c:pt>
                <c:pt idx="4942" formatCode="General">
                  <c:v>2315618.3603404784</c:v>
                </c:pt>
                <c:pt idx="4943" formatCode="General">
                  <c:v>2330855.583248775</c:v>
                </c:pt>
                <c:pt idx="4944" formatCode="General">
                  <c:v>2348501.1916636578</c:v>
                </c:pt>
                <c:pt idx="4945" formatCode="General">
                  <c:v>2520593.5822679726</c:v>
                </c:pt>
                <c:pt idx="4946" formatCode="General">
                  <c:v>2792302.6958937664</c:v>
                </c:pt>
                <c:pt idx="4947" formatCode="General">
                  <c:v>3289204.9221731378</c:v>
                </c:pt>
                <c:pt idx="4948" formatCode="General">
                  <c:v>2719754.5945960982</c:v>
                </c:pt>
                <c:pt idx="4949" formatCode="General">
                  <c:v>2796766.184344165</c:v>
                </c:pt>
                <c:pt idx="4950" formatCode="General">
                  <c:v>2526517.9766566111</c:v>
                </c:pt>
                <c:pt idx="4951" formatCode="General">
                  <c:v>3096138.8852467276</c:v>
                </c:pt>
                <c:pt idx="4952" formatCode="General">
                  <c:v>2971257.5190358832</c:v>
                </c:pt>
                <c:pt idx="4953" formatCode="General">
                  <c:v>2782790.693213129</c:v>
                </c:pt>
                <c:pt idx="4954" formatCode="General">
                  <c:v>2586594.8945843922</c:v>
                </c:pt>
                <c:pt idx="4955" formatCode="General">
                  <c:v>2748060.4712115098</c:v>
                </c:pt>
                <c:pt idx="4956" formatCode="General">
                  <c:v>2683051.9341276479</c:v>
                </c:pt>
                <c:pt idx="4957" formatCode="General">
                  <c:v>2540858.6119602486</c:v>
                </c:pt>
                <c:pt idx="4958" formatCode="General">
                  <c:v>2148027.5055761789</c:v>
                </c:pt>
                <c:pt idx="4959" formatCode="General">
                  <c:v>2794761.013737191</c:v>
                </c:pt>
                <c:pt idx="4960" formatCode="General">
                  <c:v>2631719.318025894</c:v>
                </c:pt>
                <c:pt idx="4961" formatCode="General">
                  <c:v>2572965.6248769024</c:v>
                </c:pt>
                <c:pt idx="4962" formatCode="General">
                  <c:v>2207555.5641572233</c:v>
                </c:pt>
                <c:pt idx="4963" formatCode="General">
                  <c:v>3244789.1464688014</c:v>
                </c:pt>
                <c:pt idx="4964" formatCode="General">
                  <c:v>2880656.9366143439</c:v>
                </c:pt>
                <c:pt idx="4965" formatCode="General">
                  <c:v>2342525.1689092014</c:v>
                </c:pt>
                <c:pt idx="4966" formatCode="General">
                  <c:v>2767932.5746579291</c:v>
                </c:pt>
                <c:pt idx="4967" formatCode="General">
                  <c:v>2847142.2939428613</c:v>
                </c:pt>
                <c:pt idx="4968" formatCode="General">
                  <c:v>2689340.1700832779</c:v>
                </c:pt>
                <c:pt idx="4969" formatCode="General">
                  <c:v>2574499.9208981595</c:v>
                </c:pt>
                <c:pt idx="4970" formatCode="General">
                  <c:v>2849355.8679546844</c:v>
                </c:pt>
                <c:pt idx="4971" formatCode="General">
                  <c:v>2655883.8709480544</c:v>
                </c:pt>
                <c:pt idx="4972" formatCode="General">
                  <c:v>2390476.4090749682</c:v>
                </c:pt>
                <c:pt idx="4973" formatCode="General">
                  <c:v>2535855.2095259093</c:v>
                </c:pt>
                <c:pt idx="4974" formatCode="General">
                  <c:v>2607521.4714412717</c:v>
                </c:pt>
                <c:pt idx="4975" formatCode="General">
                  <c:v>3144000.8477344164</c:v>
                </c:pt>
                <c:pt idx="4976" formatCode="General">
                  <c:v>2508250.2540720068</c:v>
                </c:pt>
                <c:pt idx="4977" formatCode="General">
                  <c:v>2735030.9226422245</c:v>
                </c:pt>
                <c:pt idx="4978" formatCode="General">
                  <c:v>3230954.7213394339</c:v>
                </c:pt>
                <c:pt idx="4979" formatCode="General">
                  <c:v>2822642.8685223414</c:v>
                </c:pt>
                <c:pt idx="4980" formatCode="General">
                  <c:v>2546150.5198524771</c:v>
                </c:pt>
                <c:pt idx="4981" formatCode="General">
                  <c:v>2458279.2593138264</c:v>
                </c:pt>
                <c:pt idx="4982" formatCode="General">
                  <c:v>3092051.3965126127</c:v>
                </c:pt>
                <c:pt idx="4983" formatCode="General">
                  <c:v>2991283.4067220837</c:v>
                </c:pt>
                <c:pt idx="4984" formatCode="General">
                  <c:v>3030557.1031319168</c:v>
                </c:pt>
                <c:pt idx="4985" formatCode="General">
                  <c:v>2730366.5720850732</c:v>
                </c:pt>
                <c:pt idx="4986" formatCode="General">
                  <c:v>2815567.3289336315</c:v>
                </c:pt>
                <c:pt idx="4987" formatCode="General">
                  <c:v>2894621.4421536806</c:v>
                </c:pt>
                <c:pt idx="4988" formatCode="General">
                  <c:v>2811383.4570914167</c:v>
                </c:pt>
                <c:pt idx="4989" formatCode="General">
                  <c:v>2856659.9330894519</c:v>
                </c:pt>
                <c:pt idx="4990" formatCode="General">
                  <c:v>2993002.47859181</c:v>
                </c:pt>
                <c:pt idx="4991" formatCode="General">
                  <c:v>2446891.3288320694</c:v>
                </c:pt>
                <c:pt idx="4992" formatCode="General">
                  <c:v>2568072.6712682652</c:v>
                </c:pt>
                <c:pt idx="4993" formatCode="General">
                  <c:v>2625953.5340108648</c:v>
                </c:pt>
                <c:pt idx="4994" formatCode="General">
                  <c:v>2604137.7545179734</c:v>
                </c:pt>
                <c:pt idx="4995" formatCode="General">
                  <c:v>2214876.2610433376</c:v>
                </c:pt>
                <c:pt idx="4996" formatCode="General">
                  <c:v>2874870.2751230365</c:v>
                </c:pt>
                <c:pt idx="4997" formatCode="General">
                  <c:v>2510871.6860316042</c:v>
                </c:pt>
                <c:pt idx="4998" formatCode="General">
                  <c:v>3191876.1217843806</c:v>
                </c:pt>
                <c:pt idx="4999" formatCode="General">
                  <c:v>2854575.516880786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5-A740-B906-2057D079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664208"/>
        <c:axId val="579146223"/>
      </c:lineChart>
      <c:catAx>
        <c:axId val="11936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146223"/>
        <c:crosses val="autoZero"/>
        <c:auto val="1"/>
        <c:lblAlgn val="ctr"/>
        <c:lblOffset val="100"/>
        <c:noMultiLvlLbl val="0"/>
      </c:catAx>
      <c:valAx>
        <c:axId val="5791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66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1" i="0" u="none" strike="noStrike" kern="1200" cap="none" spc="0" normalizeH="0" baseline="0" noProof="0">
                <a:ln>
                  <a:noFill/>
                </a:ln>
                <a:solidFill>
                  <a:sysClr val="window" lastClr="FFFFFF">
                    <a:lumMod val="85000"/>
                  </a:sysClr>
                </a:solidFill>
                <a:effectLst/>
                <a:uLnTx/>
                <a:uFillTx/>
                <a:latin typeface="Aptos Narrow" panose="02110004020202020204"/>
              </a:rPr>
              <a:t>Emily Salary Growth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val>
            <c:numRef>
              <c:f>'Task 1 &amp; 2 summay table'!$E$23:$E$58</c:f>
              <c:numCache>
                <c:formatCode>"$"#,##0</c:formatCode>
                <c:ptCount val="36"/>
                <c:pt idx="0">
                  <c:v>70000</c:v>
                </c:pt>
                <c:pt idx="1">
                  <c:v>72505.297494612329</c:v>
                </c:pt>
                <c:pt idx="2">
                  <c:v>75001.679442891749</c:v>
                </c:pt>
                <c:pt idx="3">
                  <c:v>77976.134623329825</c:v>
                </c:pt>
                <c:pt idx="4">
                  <c:v>81118.645200876941</c:v>
                </c:pt>
                <c:pt idx="5">
                  <c:v>84360.976996766898</c:v>
                </c:pt>
                <c:pt idx="6">
                  <c:v>87556.359857353207</c:v>
                </c:pt>
                <c:pt idx="7">
                  <c:v>91437.025286704418</c:v>
                </c:pt>
                <c:pt idx="8">
                  <c:v>94707.400837566121</c:v>
                </c:pt>
                <c:pt idx="9">
                  <c:v>97472.707254166598</c:v>
                </c:pt>
                <c:pt idx="10">
                  <c:v>101197.41650844498</c:v>
                </c:pt>
                <c:pt idx="11">
                  <c:v>105357.10813705758</c:v>
                </c:pt>
                <c:pt idx="12">
                  <c:v>108474.51533304492</c:v>
                </c:pt>
                <c:pt idx="13">
                  <c:v>111602.48006745745</c:v>
                </c:pt>
                <c:pt idx="14">
                  <c:v>116311.9259322272</c:v>
                </c:pt>
                <c:pt idx="15">
                  <c:v>119888.16138510873</c:v>
                </c:pt>
                <c:pt idx="16">
                  <c:v>125643.61060245472</c:v>
                </c:pt>
                <c:pt idx="17">
                  <c:v>129450.50738716393</c:v>
                </c:pt>
                <c:pt idx="18">
                  <c:v>134579.44417483659</c:v>
                </c:pt>
                <c:pt idx="19">
                  <c:v>140292.02382177522</c:v>
                </c:pt>
                <c:pt idx="20">
                  <c:v>143748.25391304237</c:v>
                </c:pt>
                <c:pt idx="21">
                  <c:v>147791.72070129614</c:v>
                </c:pt>
                <c:pt idx="22">
                  <c:v>153048.62359459576</c:v>
                </c:pt>
                <c:pt idx="23">
                  <c:v>157800.8222304899</c:v>
                </c:pt>
                <c:pt idx="24">
                  <c:v>163688.43838058715</c:v>
                </c:pt>
                <c:pt idx="25">
                  <c:v>169451.61764943259</c:v>
                </c:pt>
                <c:pt idx="26">
                  <c:v>177255.91287980226</c:v>
                </c:pt>
                <c:pt idx="27">
                  <c:v>184673.35745639331</c:v>
                </c:pt>
                <c:pt idx="28">
                  <c:v>189721.54704491518</c:v>
                </c:pt>
                <c:pt idx="29">
                  <c:v>196847.90054471613</c:v>
                </c:pt>
                <c:pt idx="30">
                  <c:v>201360.35363496962</c:v>
                </c:pt>
                <c:pt idx="31">
                  <c:v>207753.0152191956</c:v>
                </c:pt>
                <c:pt idx="32">
                  <c:v>214282.00725359772</c:v>
                </c:pt>
                <c:pt idx="33">
                  <c:v>221502.81295726268</c:v>
                </c:pt>
                <c:pt idx="34">
                  <c:v>233187.13961325443</c:v>
                </c:pt>
                <c:pt idx="35">
                  <c:v>242082.68257058095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9-FE4B-A0D2-BA7EDCE9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5118304"/>
        <c:axId val="1835120016"/>
      </c:barChart>
      <c:catAx>
        <c:axId val="18351183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20016"/>
        <c:crosses val="autoZero"/>
        <c:auto val="1"/>
        <c:lblAlgn val="ctr"/>
        <c:lblOffset val="100"/>
        <c:noMultiLvlLbl val="0"/>
      </c:catAx>
      <c:valAx>
        <c:axId val="18351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1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Portfolio Returns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GB" sz="1400" b="0" i="0" u="none" strike="noStrike" baseline="0">
              <a:solidFill>
                <a:schemeClr val="tx1"/>
              </a:solidFill>
              <a:latin typeface="Aptos Narrow" panose="02110004020202020204"/>
            </a:rPr>
            <a:t>Portfolio Returns</a:t>
          </a:r>
        </a:p>
      </cx:txPr>
    </cx:title>
    <cx:plotArea>
      <cx:plotAreaRegion>
        <cx:series layoutId="boxWhisker" uniqueId="{DBEF1CD4-D73D-2045-8BDA-DCA295D42397}">
          <cx:tx>
            <cx:txData>
              <cx:f>_xlchart.v1.0</cx:f>
              <cx:v>Total Returns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663287</xdr:colOff>
      <xdr:row>27</xdr:row>
      <xdr:rowOff>62924</xdr:rowOff>
    </xdr:from>
    <xdr:to>
      <xdr:col>28</xdr:col>
      <xdr:colOff>179532</xdr:colOff>
      <xdr:row>41</xdr:row>
      <xdr:rowOff>62923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0" name="Chart 12">
              <a:extLst>
                <a:ext uri="{FF2B5EF4-FFF2-40B4-BE49-F238E27FC236}">
                  <a16:creationId xmlns:a16="http://schemas.microsoft.com/office/drawing/2014/main" id="{6D8A82D4-8ECE-9440-8A7B-2948E7ACFC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28</xdr:col>
      <xdr:colOff>332508</xdr:colOff>
      <xdr:row>27</xdr:row>
      <xdr:rowOff>45027</xdr:rowOff>
    </xdr:from>
    <xdr:to>
      <xdr:col>30</xdr:col>
      <xdr:colOff>645967</xdr:colOff>
      <xdr:row>41</xdr:row>
      <xdr:rowOff>63500</xdr:rowOff>
    </xdr:to>
    <xdr:graphicFrame macro="">
      <xdr:nvGraphicFramePr>
        <xdr:cNvPr id="71" name="Chart 16">
          <a:extLst>
            <a:ext uri="{FF2B5EF4-FFF2-40B4-BE49-F238E27FC236}">
              <a16:creationId xmlns:a16="http://schemas.microsoft.com/office/drawing/2014/main" id="{0176584A-3882-2940-8AE3-27265E559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901701</xdr:colOff>
      <xdr:row>27</xdr:row>
      <xdr:rowOff>63500</xdr:rowOff>
    </xdr:from>
    <xdr:to>
      <xdr:col>34</xdr:col>
      <xdr:colOff>1687441</xdr:colOff>
      <xdr:row>41</xdr:row>
      <xdr:rowOff>77698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292CA7-F09F-3DFC-B024-1E8931F17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2C718A-185A-452B-922D-C14162F16A31}" name="Table14" displayName="Table14" ref="C22:W58" totalsRowShown="0" headerRowDxfId="50" dataDxfId="49" headerRowBorderDxfId="47" tableBorderDxfId="48" totalsRowBorderDxfId="46">
  <tableColumns count="21">
    <tableColumn id="1" xr3:uid="{CB557C53-B757-407C-A428-63650CC9F34F}" name="SNO" dataDxfId="45"/>
    <tableColumn id="2" xr3:uid="{195CB04E-4C91-4902-94AE-C518DEFEBE08}" name="Age" dataDxfId="44"/>
    <tableColumn id="3" xr3:uid="{AA60A429-2439-4298-82D6-BD6831A08FB7}" name="Simulated Gross Salary" dataDxfId="43">
      <calculatedColumnFormula>E22*(1+_xlfn.NORM.INV(RAND(),$E$8,$E$9))</calculatedColumnFormula>
    </tableColumn>
    <tableColumn id="4" xr3:uid="{6ED3EFDB-1E5D-47FC-BB2F-40EC4B67FD8A}" name="Income Tax" dataDxfId="42">
      <calculatedColumnFormula>IF(E23&lt;=15600,E23*0.105,
IF(E23&lt;=53500,15600*0.105+(E23-15600)*0.175,
IF(E23&lt;=78100,15600*0.105+(53500-15600)*0.175+(E23-53500)*0.3,
IF(E23&lt;=180000,15600*0.105+(53500-15600)*0.175+(78100-53500)*0.3+(E23-78100)*0.33,
15600*0.105+(53500-15600)*0.175+(78100-53500)*0.3+(180000-78100)*0.33+(E23-180000)*0.39))))</calculatedColumnFormula>
    </tableColumn>
    <tableColumn id="5" xr3:uid="{BDEA88BB-DFDA-4CA1-A7D1-2278FA95F702}" name="ACC Levy" dataDxfId="41">
      <calculatedColumnFormula>MIN(E23,152791) *0.0167</calculatedColumnFormula>
    </tableColumn>
    <tableColumn id="6" xr3:uid="{34F91474-5B92-49C5-9925-3B3EBEF175E9}" name="Net Income (after tax + ACC)" dataDxfId="40">
      <calculatedColumnFormula>E23-F23-G23</calculatedColumnFormula>
    </tableColumn>
    <tableColumn id="7" xr3:uid="{49D48298-E3A0-4CC9-A5BF-15CAFB2FE058}" name="Net contribution" dataDxfId="39">
      <calculatedColumnFormula>(H23*0.03)*2</calculatedColumnFormula>
    </tableColumn>
    <tableColumn id="8" xr3:uid="{B619086D-8B2F-4BBB-BEAD-13BB54920DED}" name="Harbour safe" dataDxfId="38">
      <calculatedColumnFormula>I23*$H$8</calculatedColumnFormula>
    </tableColumn>
    <tableColumn id="9" xr3:uid="{83A974ED-62E8-4F2A-B8CA-6681E040CB0F}" name="Harbour safe return %" dataDxfId="37">
      <calculatedColumnFormula>_xlfn.NORM.INV(RAND(),$H$9,$H$10)</calculatedColumnFormula>
    </tableColumn>
    <tableColumn id="10" xr3:uid="{1B9BF5BC-83C5-4C91-85E1-3EA11B8D49BD}" name="Harboursafe return value" dataDxfId="36">
      <calculatedColumnFormula>M22*K23 +(J23*K23*0.5)</calculatedColumnFormula>
    </tableColumn>
    <tableColumn id="11" xr3:uid="{DCB24C3D-8B0E-440F-9671-7AF897FD5111}" name="Harbour Safe Corpus" dataDxfId="35">
      <calculatedColumnFormula>M22+J23+L23</calculatedColumnFormula>
    </tableColumn>
    <tableColumn id="12" xr3:uid="{A821A3DA-707C-4CE6-BA1F-1772D8A3428D}" name="Horizon" dataDxfId="34">
      <calculatedColumnFormula>I23*$I$8</calculatedColumnFormula>
    </tableColumn>
    <tableColumn id="13" xr3:uid="{4250803F-8865-499A-B8B2-50239E8B99F4}" name="Horizon return %" dataDxfId="33">
      <calculatedColumnFormula>_xlfn.NORM.INV(RAND(),$I$9,$I$10)</calculatedColumnFormula>
    </tableColumn>
    <tableColumn id="14" xr3:uid="{2132EB3E-54D2-43CE-8C2A-994B9E28C1B8}" name="Horizon return value" dataDxfId="32">
      <calculatedColumnFormula>Q22*O23+(N23*O23*0.5)</calculatedColumnFormula>
    </tableColumn>
    <tableColumn id="15" xr3:uid="{B4505218-24DA-4B51-AF0A-D4449242EB22}" name="horizon Corpus" dataDxfId="31">
      <calculatedColumnFormula>N23+P23+Q22</calculatedColumnFormula>
    </tableColumn>
    <tableColumn id="16" xr3:uid="{DBFC47D2-785B-4C84-9410-ED07078B0C43}" name="skyhigh " dataDxfId="30">
      <calculatedColumnFormula>I23*$J$8</calculatedColumnFormula>
    </tableColumn>
    <tableColumn id="17" xr3:uid="{15FFA9D1-E36D-4800-B85B-795C881EA6AA}" name="Skyhighreturn %" dataDxfId="29">
      <calculatedColumnFormula>_xlfn.NORM.INV(RAND(),$J$9,$J$10)</calculatedColumnFormula>
    </tableColumn>
    <tableColumn id="18" xr3:uid="{1B836693-8678-4F02-A304-70B288BA3FC7}" name="Skyhigh return value" dataDxfId="28">
      <calculatedColumnFormula>U22*S23+(R23*S23*0.5)</calculatedColumnFormula>
    </tableColumn>
    <tableColumn id="19" xr3:uid="{D13E8B4E-C5A9-4085-84C4-59EA2057287A}" name="skyhighCorpus" dataDxfId="27">
      <calculatedColumnFormula>R23+T23+U22</calculatedColumnFormula>
    </tableColumn>
    <tableColumn id="20" xr3:uid="{10F7E571-99B4-4661-B89D-2A7688852219}" name="Yearly Profit " dataDxfId="26">
      <calculatedColumnFormula>Table14[[#This Row],[Harboursafe return value]]+Table14[[#This Row],[Horizon return value]]+Table14[[#This Row],[Skyhigh return value]]</calculatedColumnFormula>
    </tableColumn>
    <tableColumn id="21" xr3:uid="{0BE1B43A-448D-47E2-9298-00ED39EA0AC4}" name="Total Returns" dataDxfId="25">
      <calculatedColumnFormula>Table14[[#This Row],[Harbour Safe Corpus]]+Table14[[#This Row],[horizon Corpus]]+Table14[[#This Row],[skyhighCorpus]]</calculatedColumn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D4184B-9ADB-4875-8718-44E259AB7ACC}" name="Table5" displayName="Table5" ref="AA22:AE23" totalsRowShown="0" headerRowDxfId="24" dataDxfId="23">
  <tableColumns count="5">
    <tableColumn id="1" xr3:uid="{8B481767-51ED-4580-BAF1-90ACAC9BD745}" name="AGE" dataDxfId="22"/>
    <tableColumn id="2" xr3:uid="{11422640-B687-4567-A8DB-BEC8426F33F5}" name="Period(yr)" dataDxfId="21"/>
    <tableColumn id="3" xr3:uid="{966DEC13-DAFC-4E8A-B9EC-166D342685E8}" name="Amount needed for lifestyle(M)" dataDxfId="20">
      <calculatedColumnFormula>AI71</calculatedColumnFormula>
    </tableColumn>
    <tableColumn id="4" xr3:uid="{DE7C99EA-192F-4E0F-B682-197909FD0CDC}" name="Fund Earnings(M)" dataDxfId="19">
      <calculatedColumnFormula>H5075</calculatedColumnFormula>
    </tableColumn>
    <tableColumn id="5" xr3:uid="{0B25CDA6-3833-43C1-B493-5C0D390707A8}" name="Sustain" dataDxfId="18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D8B08-2199-4143-9732-6165A6EB475B}" name="Table1" displayName="Table1" ref="I1:J57" totalsRowShown="0" headerRowDxfId="17" headerRowBorderDxfId="15" tableBorderDxfId="16" totalsRowBorderDxfId="14">
  <tableColumns count="2">
    <tableColumn id="1" xr3:uid="{EF03E516-C7E6-44DE-B211-D3595D44F109}" name="Age" dataDxfId="13"/>
    <tableColumn id="2" xr3:uid="{D59013DF-BA7D-49B1-83D0-E4C4BCA23A15}" name="Avg fund needed for current lifestyle" dataDxfId="12">
      <calculatedColumnFormula>J1*(1+_xlfn.NORM.INV(RAND(),0.02416, 0.01541))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50A55F-9605-459A-9ABA-967023E90A0A}" name="Table2" displayName="Table2" ref="A1:B31" totalsRowShown="0" headerRowDxfId="11" headerRowBorderDxfId="9" tableBorderDxfId="10" totalsRowBorderDxfId="8">
  <autoFilter ref="A1:B31" xr:uid="{9850A55F-9605-459A-9ABA-967023E90A0A}"/>
  <tableColumns count="2">
    <tableColumn id="1" xr3:uid="{97AF8482-CCF4-4426-A5CD-F4383E5FC2AC}" name="Year" dataDxfId="7"/>
    <tableColumn id="2" xr3:uid="{0B23F8F5-7083-4081-AE22-F8E18C51EBF4}" name="Inflation Rate (%)" dataDxfId="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C9CB20-602B-40B2-8977-4540AFBE3631}" name="Table4" displayName="Table4" ref="D2:E6" totalsRowShown="0" headerRowDxfId="5" headerRowBorderDxfId="3" tableBorderDxfId="4" totalsRowBorderDxfId="2">
  <tableColumns count="2">
    <tableColumn id="1" xr3:uid="{482CFD5D-0356-4477-BDCB-7B6DECADEC88}" name="Label" dataDxfId="1"/>
    <tableColumn id="2" xr3:uid="{299FCC5C-3374-48CF-B64F-9A0D0A05EF04}" name="Valu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6C34-6B12-4D5A-A477-644CA5F1EC14}">
  <dimension ref="A1:AI5098"/>
  <sheetViews>
    <sheetView showGridLines="0" topLeftCell="X37" zoomScaleNormal="40" workbookViewId="0">
      <selection activeCell="AC29" sqref="AC29"/>
    </sheetView>
  </sheetViews>
  <sheetFormatPr defaultColWidth="8.85546875" defaultRowHeight="15"/>
  <cols>
    <col min="1" max="1" width="20.42578125" bestFit="1" customWidth="1"/>
    <col min="3" max="3" width="20.140625" customWidth="1"/>
    <col min="4" max="4" width="20" customWidth="1"/>
    <col min="5" max="5" width="29.42578125" customWidth="1"/>
    <col min="6" max="6" width="16.28515625" customWidth="1"/>
    <col min="7" max="7" width="27.7109375" bestFit="1" customWidth="1"/>
    <col min="8" max="8" width="37.42578125" bestFit="1" customWidth="1"/>
    <col min="9" max="9" width="33.140625" bestFit="1" customWidth="1"/>
    <col min="10" max="10" width="34.28515625" bestFit="1" customWidth="1"/>
    <col min="11" max="11" width="28" customWidth="1"/>
    <col min="12" max="12" width="31.42578125" customWidth="1"/>
    <col min="13" max="13" width="27" customWidth="1"/>
    <col min="14" max="14" width="19.140625" customWidth="1"/>
    <col min="15" max="15" width="22" customWidth="1"/>
    <col min="16" max="16" width="26.140625" customWidth="1"/>
    <col min="17" max="17" width="20.42578125" customWidth="1"/>
    <col min="18" max="18" width="18" customWidth="1"/>
    <col min="19" max="19" width="21.85546875" customWidth="1"/>
    <col min="20" max="20" width="26.42578125" customWidth="1"/>
    <col min="21" max="21" width="20" customWidth="1"/>
    <col min="22" max="22" width="15.28515625" customWidth="1"/>
    <col min="23" max="23" width="18" customWidth="1"/>
    <col min="27" max="27" width="13.42578125" customWidth="1"/>
    <col min="28" max="28" width="44" bestFit="1" customWidth="1"/>
    <col min="29" max="29" width="37.7109375" bestFit="1" customWidth="1"/>
    <col min="30" max="30" width="18" customWidth="1"/>
    <col min="31" max="31" width="17" bestFit="1" customWidth="1"/>
    <col min="32" max="32" width="14.140625" customWidth="1"/>
    <col min="35" max="35" width="28.140625" customWidth="1"/>
  </cols>
  <sheetData>
    <row r="1" spans="1:13" ht="15" customHeight="1">
      <c r="G1" s="85" t="s">
        <v>0</v>
      </c>
      <c r="H1" s="85"/>
      <c r="I1" s="85"/>
      <c r="J1" s="85"/>
      <c r="K1" s="85"/>
      <c r="L1" s="1"/>
    </row>
    <row r="2" spans="1:13" ht="15" customHeight="1" thickBot="1">
      <c r="G2" s="85"/>
      <c r="H2" s="85"/>
      <c r="I2" s="85"/>
      <c r="J2" s="85"/>
      <c r="K2" s="85"/>
      <c r="L2" s="1"/>
    </row>
    <row r="3" spans="1:13">
      <c r="A3" s="86" t="s">
        <v>1</v>
      </c>
      <c r="B3" s="87"/>
      <c r="C3" s="88"/>
    </row>
    <row r="4" spans="1:13" ht="15.95" thickBot="1">
      <c r="A4" s="89"/>
      <c r="B4" s="90"/>
      <c r="C4" s="91"/>
    </row>
    <row r="5" spans="1:13" ht="15.95" thickBot="1"/>
    <row r="6" spans="1:13">
      <c r="D6" s="92" t="s">
        <v>2</v>
      </c>
      <c r="E6" s="93"/>
      <c r="G6" s="25" t="s">
        <v>3</v>
      </c>
      <c r="H6" s="26" t="s">
        <v>4</v>
      </c>
      <c r="I6" s="26" t="s">
        <v>5</v>
      </c>
      <c r="J6" s="27" t="s">
        <v>6</v>
      </c>
      <c r="L6" s="33" t="s">
        <v>7</v>
      </c>
      <c r="M6" s="34" t="s">
        <v>8</v>
      </c>
    </row>
    <row r="7" spans="1:13">
      <c r="D7" s="17" t="s">
        <v>9</v>
      </c>
      <c r="E7" s="18">
        <v>70000</v>
      </c>
      <c r="G7" s="28" t="s">
        <v>10</v>
      </c>
      <c r="H7" s="24" t="s">
        <v>11</v>
      </c>
      <c r="I7" s="24" t="s">
        <v>12</v>
      </c>
      <c r="J7" s="29" t="s">
        <v>13</v>
      </c>
      <c r="L7" s="17" t="s">
        <v>14</v>
      </c>
      <c r="M7" s="35">
        <v>0.105</v>
      </c>
    </row>
    <row r="8" spans="1:13">
      <c r="D8" s="17" t="s">
        <v>15</v>
      </c>
      <c r="E8" s="19">
        <v>3.5000000000000003E-2</v>
      </c>
      <c r="G8" s="28" t="s">
        <v>16</v>
      </c>
      <c r="H8" s="24">
        <v>0.4</v>
      </c>
      <c r="I8" s="24">
        <v>0.3</v>
      </c>
      <c r="J8" s="29">
        <v>0.3</v>
      </c>
      <c r="L8" s="17" t="s">
        <v>17</v>
      </c>
      <c r="M8" s="35">
        <v>0.17499999999999999</v>
      </c>
    </row>
    <row r="9" spans="1:13">
      <c r="D9" s="17" t="s">
        <v>18</v>
      </c>
      <c r="E9" s="19">
        <v>7.0000000000000001E-3</v>
      </c>
      <c r="G9" s="28" t="s">
        <v>19</v>
      </c>
      <c r="H9" s="24">
        <v>3.7499999999999999E-2</v>
      </c>
      <c r="I9" s="24">
        <v>6.5000000000000002E-2</v>
      </c>
      <c r="J9" s="29">
        <v>0.10249999999999999</v>
      </c>
      <c r="L9" s="17" t="s">
        <v>20</v>
      </c>
      <c r="M9" s="36">
        <v>0.3</v>
      </c>
    </row>
    <row r="10" spans="1:13">
      <c r="D10" s="17" t="s">
        <v>21</v>
      </c>
      <c r="E10" s="19">
        <v>1.67E-2</v>
      </c>
      <c r="G10" s="28" t="s">
        <v>22</v>
      </c>
      <c r="H10" s="24">
        <v>0.05</v>
      </c>
      <c r="I10" s="24">
        <v>0.105</v>
      </c>
      <c r="J10" s="29">
        <v>0.20749999999999999</v>
      </c>
      <c r="L10" s="17" t="s">
        <v>23</v>
      </c>
      <c r="M10" s="36">
        <v>0.33</v>
      </c>
    </row>
    <row r="11" spans="1:13" ht="15.95" thickBot="1">
      <c r="D11" s="17" t="s">
        <v>24</v>
      </c>
      <c r="E11" s="20">
        <v>30</v>
      </c>
      <c r="G11" s="30" t="s">
        <v>25</v>
      </c>
      <c r="H11" s="31">
        <f ca="1">_xlfn.NORM.INV(RAND(),H9,H10)</f>
        <v>2.0422703196162604E-2</v>
      </c>
      <c r="I11" s="31">
        <f ca="1">_xlfn.NORM.INV(RAND(),I9,I10)</f>
        <v>9.1791178831161641E-2</v>
      </c>
      <c r="J11" s="32">
        <f ca="1">_xlfn.NORM.INV(RAND(),J9,J10)</f>
        <v>0.54015640773316109</v>
      </c>
      <c r="L11" s="22" t="s">
        <v>26</v>
      </c>
      <c r="M11" s="37">
        <v>0.39</v>
      </c>
    </row>
    <row r="12" spans="1:13">
      <c r="D12" s="17" t="s">
        <v>27</v>
      </c>
      <c r="E12" s="20">
        <v>65</v>
      </c>
    </row>
    <row r="13" spans="1:13" ht="17.100000000000001">
      <c r="D13" s="17" t="s">
        <v>28</v>
      </c>
      <c r="E13" s="21">
        <f>E12-E11</f>
        <v>35</v>
      </c>
    </row>
    <row r="14" spans="1:13">
      <c r="D14" s="17" t="s">
        <v>29</v>
      </c>
      <c r="E14" s="20">
        <v>5000</v>
      </c>
    </row>
    <row r="15" spans="1:13" ht="15.95" thickBot="1">
      <c r="D15" s="22" t="s">
        <v>30</v>
      </c>
      <c r="E15" s="23">
        <v>0.03</v>
      </c>
    </row>
    <row r="16" spans="1:13">
      <c r="L16" s="5"/>
    </row>
    <row r="18" spans="1:31" ht="15.95" thickBot="1"/>
    <row r="19" spans="1:31" ht="15" customHeight="1">
      <c r="A19" s="79" t="s">
        <v>31</v>
      </c>
      <c r="B19" s="80"/>
      <c r="C19" s="81"/>
      <c r="AA19" s="79" t="s">
        <v>32</v>
      </c>
      <c r="AB19" s="80"/>
      <c r="AC19" s="81"/>
    </row>
    <row r="20" spans="1:31" ht="15.75" customHeight="1" thickBot="1">
      <c r="A20" s="82"/>
      <c r="B20" s="83"/>
      <c r="C20" s="84"/>
      <c r="AA20" s="82"/>
      <c r="AB20" s="83"/>
      <c r="AC20" s="84"/>
    </row>
    <row r="22" spans="1:31">
      <c r="C22" s="11" t="s">
        <v>33</v>
      </c>
      <c r="D22" s="12" t="s">
        <v>34</v>
      </c>
      <c r="E22" s="12" t="s">
        <v>35</v>
      </c>
      <c r="F22" s="12" t="s">
        <v>36</v>
      </c>
      <c r="G22" s="12" t="s">
        <v>37</v>
      </c>
      <c r="H22" s="12" t="s">
        <v>38</v>
      </c>
      <c r="I22" s="12" t="s">
        <v>39</v>
      </c>
      <c r="J22" s="12" t="s">
        <v>40</v>
      </c>
      <c r="K22" s="12" t="s">
        <v>41</v>
      </c>
      <c r="L22" s="12" t="s">
        <v>42</v>
      </c>
      <c r="M22" s="12" t="s">
        <v>43</v>
      </c>
      <c r="N22" s="12" t="s">
        <v>44</v>
      </c>
      <c r="O22" s="12" t="s">
        <v>45</v>
      </c>
      <c r="P22" s="12" t="s">
        <v>46</v>
      </c>
      <c r="Q22" s="12" t="s">
        <v>47</v>
      </c>
      <c r="R22" s="12" t="s">
        <v>48</v>
      </c>
      <c r="S22" s="12" t="s">
        <v>49</v>
      </c>
      <c r="T22" s="12" t="s">
        <v>50</v>
      </c>
      <c r="U22" s="12" t="s">
        <v>51</v>
      </c>
      <c r="V22" s="12" t="s">
        <v>52</v>
      </c>
      <c r="W22" s="12" t="s">
        <v>53</v>
      </c>
      <c r="AA22" s="66" t="s">
        <v>54</v>
      </c>
      <c r="AB22" s="66" t="s">
        <v>55</v>
      </c>
      <c r="AC22" s="66" t="s">
        <v>56</v>
      </c>
      <c r="AD22" s="66" t="s">
        <v>57</v>
      </c>
      <c r="AE22" s="66" t="s">
        <v>58</v>
      </c>
    </row>
    <row r="23" spans="1:31">
      <c r="C23" s="6">
        <v>1</v>
      </c>
      <c r="D23" s="2">
        <v>30</v>
      </c>
      <c r="E23" s="3">
        <v>70000</v>
      </c>
      <c r="F23" s="3">
        <f>IF(E23&lt;=15600,E23*0.105,
IF(E23&lt;=53500,15600*0.105+(E23-15600)*0.175,
IF(E23&lt;=78100,15600*0.105+(53500-15600)*0.175+(E23-53500)*0.3,
IF(E23&lt;=180000,15600*0.105+(53500-15600)*0.175+(78100-53500)*0.3+(E23-78100)*0.33,
15600*0.105+(53500-15600)*0.175+(78100-53500)*0.3+(180000-78100)*0.33+(E23-180000)*0.39))))</f>
        <v>13220.5</v>
      </c>
      <c r="G23" s="3">
        <f>MIN(E23,152791) *0.0167</f>
        <v>1169</v>
      </c>
      <c r="H23" s="3">
        <f>E23-F23-G23</f>
        <v>55610.5</v>
      </c>
      <c r="I23" s="3">
        <f>(H23*0.03)*2</f>
        <v>3336.6299999999997</v>
      </c>
      <c r="J23" s="3">
        <f>I23*$H$8</f>
        <v>1334.652</v>
      </c>
      <c r="K23" s="4">
        <f t="shared" ref="K23:K58" ca="1" si="0">_xlfn.NORM.INV(RAND(),$H$9,$H$10)</f>
        <v>3.0587259505388178E-2</v>
      </c>
      <c r="L23" s="3">
        <f ca="1">J23*K23*0.5</f>
        <v>20.411673536692671</v>
      </c>
      <c r="M23" s="3">
        <f ca="1">J23+L23</f>
        <v>1355.0636735366927</v>
      </c>
      <c r="N23" s="3">
        <f t="shared" ref="N23:N58" si="1">I23*$I$8</f>
        <v>1000.9889999999998</v>
      </c>
      <c r="O23" s="4">
        <f ca="1">_xlfn.NORM.INV(RAND(),$I$9,$I$10)</f>
        <v>0.1842872431761052</v>
      </c>
      <c r="P23" s="3">
        <f ca="1">N23*O23*0.5</f>
        <v>92.234751629803171</v>
      </c>
      <c r="Q23" s="3">
        <f ca="1">N23+P23</f>
        <v>1093.223751629803</v>
      </c>
      <c r="R23" s="3">
        <f t="shared" ref="R23:R58" si="2">I23*$J$8</f>
        <v>1000.9889999999998</v>
      </c>
      <c r="S23" s="4">
        <f ca="1">_xlfn.NORM.INV(RAND(),$J$9,$J$10)</f>
        <v>0.11437011779612431</v>
      </c>
      <c r="T23" s="3">
        <f ca="1">R23*S23*0.5</f>
        <v>57.241614921312326</v>
      </c>
      <c r="U23" s="3">
        <f ca="1">R23+T23</f>
        <v>1058.2306149213121</v>
      </c>
      <c r="V23" s="3">
        <f ca="1">Table14[[#This Row],[Harboursafe return value]]+Table14[[#This Row],[Horizon return value]]+Table14[[#This Row],[Skyhigh return value]]</f>
        <v>169.88804008780818</v>
      </c>
      <c r="W23" s="3">
        <f ca="1">Table14[[#This Row],[Harbour Safe Corpus]]+Table14[[#This Row],[horizon Corpus]]+Table14[[#This Row],[skyhighCorpus]]</f>
        <v>3506.518040087808</v>
      </c>
      <c r="AA23" s="66" t="s">
        <v>59</v>
      </c>
      <c r="AB23" s="66">
        <v>19</v>
      </c>
      <c r="AC23" s="69" t="str">
        <f ca="1">AI71</f>
        <v>$ 2.68 - 2.7 M</v>
      </c>
      <c r="AD23" s="68" t="str">
        <f ca="1">H5075</f>
        <v>$ 0.79 - 0.82 M</v>
      </c>
      <c r="AE23" s="66" t="s">
        <v>60</v>
      </c>
    </row>
    <row r="24" spans="1:31">
      <c r="C24" s="6">
        <v>2</v>
      </c>
      <c r="D24" s="2">
        <v>31</v>
      </c>
      <c r="E24" s="3">
        <f ca="1">E23*(1+_xlfn.NORM.INV(RAND(),$E$8,$E$9))</f>
        <v>72505.297494612329</v>
      </c>
      <c r="F24" s="3">
        <f ca="1">IF(E24&lt;=15600,E24*0.105,
IF(E24&lt;=53500,15600*0.105+(E24-15600)*0.175,
IF(E24&lt;=78100,15600*0.105+(53500-15600)*0.175+(E24-53500)*0.3,
IF(E24&lt;=180000,15600*0.105+(53500-15600)*0.175+(78100-53500)*0.3+(E24-78100)*0.33,
15600*0.105+(53500-15600)*0.175+(78100-53500)*0.3+(180000-78100)*0.33+(E24-180000)*0.39))))</f>
        <v>13972.089248383698</v>
      </c>
      <c r="G24" s="3">
        <f ca="1">MIN(E24,152791) *0.0167</f>
        <v>1210.838468160026</v>
      </c>
      <c r="H24" s="3">
        <f t="shared" ref="H24:H58" ca="1" si="3">E24-F24-G24</f>
        <v>57322.369778068605</v>
      </c>
      <c r="I24" s="3">
        <f t="shared" ref="I24:I58" ca="1" si="4">(H24*0.03)*2</f>
        <v>3439.3421866841163</v>
      </c>
      <c r="J24" s="3">
        <f t="shared" ref="J24:J58" ca="1" si="5">I24*$H$8</f>
        <v>1375.7368746736465</v>
      </c>
      <c r="K24" s="4">
        <f t="shared" ca="1" si="0"/>
        <v>5.7747285659780864E-2</v>
      </c>
      <c r="L24" s="3">
        <f t="shared" ref="L24:L58" ca="1" si="6">M23*K24 +(J24*K24*0.5)</f>
        <v>117.97378419015203</v>
      </c>
      <c r="M24" s="3">
        <f t="shared" ref="M24:M58" ca="1" si="7">M23+J24+L24</f>
        <v>2848.7743324004909</v>
      </c>
      <c r="N24" s="3">
        <f t="shared" ca="1" si="1"/>
        <v>1031.8026560052349</v>
      </c>
      <c r="O24" s="4">
        <f t="shared" ref="O24:O58" ca="1" si="8">_xlfn.NORM.INV(RAND(),$I$9,$I$10)</f>
        <v>0.299851580209469</v>
      </c>
      <c r="P24" s="3">
        <f ca="1">Q23*O24+(N24*O24*0.5)</f>
        <v>482.49869788246895</v>
      </c>
      <c r="Q24" s="3">
        <f ca="1">N24+P24+Q23</f>
        <v>2607.5251055175067</v>
      </c>
      <c r="R24" s="3">
        <f t="shared" ca="1" si="2"/>
        <v>1031.8026560052349</v>
      </c>
      <c r="S24" s="4">
        <f ca="1">_xlfn.NORM.INV(RAND(),$J$9,$J$10)</f>
        <v>-0.19915763795852082</v>
      </c>
      <c r="T24" s="3">
        <f ca="1">U23*S24+(R24*S24*0.5)</f>
        <v>-313.50039958778689</v>
      </c>
      <c r="U24" s="3">
        <f ca="1">R24+T24+U23</f>
        <v>1776.5328713387601</v>
      </c>
      <c r="V24" s="3">
        <f ca="1">Table14[[#This Row],[Harboursafe return value]]+Table14[[#This Row],[Horizon return value]]+Table14[[#This Row],[Skyhigh return value]]</f>
        <v>286.97208248483412</v>
      </c>
      <c r="W24" s="3">
        <f ca="1">Table14[[#This Row],[Harbour Safe Corpus]]+Table14[[#This Row],[horizon Corpus]]+Table14[[#This Row],[skyhighCorpus]]</f>
        <v>7232.832309256758</v>
      </c>
      <c r="AA24" s="66"/>
      <c r="AB24" s="67"/>
    </row>
    <row r="25" spans="1:31">
      <c r="C25" s="6">
        <v>3</v>
      </c>
      <c r="D25" s="2">
        <v>32</v>
      </c>
      <c r="E25" s="3">
        <f t="shared" ref="E25:E58" ca="1" si="9">E24*(1+_xlfn.NORM.INV(RAND(),$E$8,$E$9))</f>
        <v>75001.679442891749</v>
      </c>
      <c r="F25" s="3">
        <f t="shared" ref="F25:F58" ca="1" si="10">IF(E25&lt;=15600,E25*0.105,
IF(E25&lt;=53500,15600*0.105+(E25-15600)*0.175,
IF(E25&lt;=78100,15600*0.105+(53500-15600)*0.175+(E25-53500)*0.3,
IF(E25&lt;=180000,15600*0.105+(53500-15600)*0.175+(78100-53500)*0.3+(E25-78100)*0.33,
15600*0.105+(53500-15600)*0.175+(78100-53500)*0.3+(180000-78100)*0.33+(E25-180000)*0.39))))</f>
        <v>14721.003832867525</v>
      </c>
      <c r="G25" s="3">
        <f t="shared" ref="G25:G58" ca="1" si="11">MIN(E25,152791) *0.0167</f>
        <v>1252.5280466962922</v>
      </c>
      <c r="H25" s="3">
        <f t="shared" ca="1" si="3"/>
        <v>59028.147563327926</v>
      </c>
      <c r="I25" s="3">
        <f t="shared" ca="1" si="4"/>
        <v>3541.6888537996756</v>
      </c>
      <c r="J25" s="3">
        <f t="shared" ca="1" si="5"/>
        <v>1416.6755415198704</v>
      </c>
      <c r="K25" s="4">
        <f t="shared" ca="1" si="0"/>
        <v>9.3000745485784658E-2</v>
      </c>
      <c r="L25" s="3">
        <f t="shared" ca="1" si="6"/>
        <v>330.81407737042696</v>
      </c>
      <c r="M25" s="3">
        <f t="shared" ca="1" si="7"/>
        <v>4596.2639512907881</v>
      </c>
      <c r="N25" s="3">
        <f t="shared" ca="1" si="1"/>
        <v>1062.5066561399026</v>
      </c>
      <c r="O25" s="4">
        <f t="shared" ca="1" si="8"/>
        <v>0.12920377013336592</v>
      </c>
      <c r="P25" s="3">
        <f t="shared" ref="P25:P58" ca="1" si="12">Q24*O25+(N25*O25*0.5)</f>
        <v>405.5420072328003</v>
      </c>
      <c r="Q25" s="3">
        <f t="shared" ref="Q25:Q58" ca="1" si="13">N25+P25+Q24</f>
        <v>4075.5737688902095</v>
      </c>
      <c r="R25" s="3">
        <f t="shared" ca="1" si="2"/>
        <v>1062.5066561399026</v>
      </c>
      <c r="S25" s="4">
        <f t="shared" ref="S25:S58" ca="1" si="14">_xlfn.NORM.INV(RAND(),$J$9,$J$10)</f>
        <v>0.23477960316830015</v>
      </c>
      <c r="T25" s="3">
        <f t="shared" ref="T25:T58" ca="1" si="15">U24*S25+(R25*S25*0.5)</f>
        <v>541.82112809445687</v>
      </c>
      <c r="U25" s="3">
        <f t="shared" ref="U25:U58" ca="1" si="16">R25+T25+U24</f>
        <v>3380.8606555731194</v>
      </c>
      <c r="V25" s="3">
        <f ca="1">Table14[[#This Row],[Harboursafe return value]]+Table14[[#This Row],[Horizon return value]]+Table14[[#This Row],[Skyhigh return value]]</f>
        <v>1278.1772126976841</v>
      </c>
      <c r="W25" s="3">
        <f ca="1">Table14[[#This Row],[Harbour Safe Corpus]]+Table14[[#This Row],[horizon Corpus]]+Table14[[#This Row],[skyhighCorpus]]</f>
        <v>12052.698375754117</v>
      </c>
      <c r="AA25" s="66"/>
      <c r="AB25" s="67"/>
    </row>
    <row r="26" spans="1:31">
      <c r="C26" s="6">
        <v>4</v>
      </c>
      <c r="D26" s="2">
        <v>33</v>
      </c>
      <c r="E26" s="3">
        <f t="shared" ca="1" si="9"/>
        <v>77976.134623329825</v>
      </c>
      <c r="F26" s="3">
        <f t="shared" ca="1" si="10"/>
        <v>15613.340386998947</v>
      </c>
      <c r="G26" s="3">
        <f t="shared" ca="1" si="11"/>
        <v>1302.2014482096081</v>
      </c>
      <c r="H26" s="3">
        <f t="shared" ca="1" si="3"/>
        <v>61060.59278812127</v>
      </c>
      <c r="I26" s="3">
        <f t="shared" ca="1" si="4"/>
        <v>3663.635567287276</v>
      </c>
      <c r="J26" s="3">
        <f t="shared" ca="1" si="5"/>
        <v>1465.4542269149106</v>
      </c>
      <c r="K26" s="4">
        <f t="shared" ca="1" si="0"/>
        <v>7.672205269604758E-2</v>
      </c>
      <c r="L26" s="3">
        <f t="shared" ca="1" si="6"/>
        <v>408.85113328638141</v>
      </c>
      <c r="M26" s="3">
        <f t="shared" ca="1" si="7"/>
        <v>6470.5693114920805</v>
      </c>
      <c r="N26" s="3">
        <f t="shared" ca="1" si="1"/>
        <v>1099.0906701861827</v>
      </c>
      <c r="O26" s="4">
        <f t="shared" ca="1" si="8"/>
        <v>0.11575836132694131</v>
      </c>
      <c r="P26" s="3">
        <f t="shared" ca="1" si="12"/>
        <v>535.39620841903798</v>
      </c>
      <c r="Q26" s="3">
        <f t="shared" ca="1" si="13"/>
        <v>5710.0606474954302</v>
      </c>
      <c r="R26" s="3">
        <f t="shared" ca="1" si="2"/>
        <v>1099.0906701861827</v>
      </c>
      <c r="S26" s="4">
        <f t="shared" ca="1" si="14"/>
        <v>-0.1588678925413935</v>
      </c>
      <c r="T26" s="3">
        <f t="shared" ca="1" si="15"/>
        <v>-624.41531656920881</v>
      </c>
      <c r="U26" s="3">
        <f t="shared" ca="1" si="16"/>
        <v>3855.5360091900934</v>
      </c>
      <c r="V26" s="3">
        <f ca="1">Table14[[#This Row],[Harboursafe return value]]+Table14[[#This Row],[Horizon return value]]+Table14[[#This Row],[Skyhigh return value]]</f>
        <v>319.83202513621052</v>
      </c>
      <c r="W26" s="3">
        <f ca="1">Table14[[#This Row],[Harbour Safe Corpus]]+Table14[[#This Row],[horizon Corpus]]+Table14[[#This Row],[skyhighCorpus]]</f>
        <v>16036.165968177604</v>
      </c>
      <c r="AA26" s="66"/>
      <c r="AB26" s="67"/>
    </row>
    <row r="27" spans="1:31">
      <c r="C27" s="6">
        <v>5</v>
      </c>
      <c r="D27" s="2">
        <v>34</v>
      </c>
      <c r="E27" s="3">
        <f t="shared" ca="1" si="9"/>
        <v>81118.645200876941</v>
      </c>
      <c r="F27" s="3">
        <f t="shared" ca="1" si="10"/>
        <v>16646.652916289389</v>
      </c>
      <c r="G27" s="3">
        <f t="shared" ca="1" si="11"/>
        <v>1354.6813748546449</v>
      </c>
      <c r="H27" s="3">
        <f t="shared" ca="1" si="3"/>
        <v>63117.310909732907</v>
      </c>
      <c r="I27" s="3">
        <f t="shared" ca="1" si="4"/>
        <v>3787.0386545839742</v>
      </c>
      <c r="J27" s="3">
        <f t="shared" ca="1" si="5"/>
        <v>1514.8154618335898</v>
      </c>
      <c r="K27" s="4">
        <f t="shared" ca="1" si="0"/>
        <v>0.12249900201553529</v>
      </c>
      <c r="L27" s="3">
        <f t="shared" ca="1" si="6"/>
        <v>885.41997428628758</v>
      </c>
      <c r="M27" s="3">
        <f t="shared" ca="1" si="7"/>
        <v>8870.8047476119573</v>
      </c>
      <c r="N27" s="3">
        <f t="shared" ca="1" si="1"/>
        <v>1136.1115963751922</v>
      </c>
      <c r="O27" s="4">
        <f t="shared" ca="1" si="8"/>
        <v>4.4525334676035713E-2</v>
      </c>
      <c r="P27" s="3">
        <f t="shared" ca="1" si="12"/>
        <v>279.53523587916055</v>
      </c>
      <c r="Q27" s="3">
        <f t="shared" ca="1" si="13"/>
        <v>7125.7074797497826</v>
      </c>
      <c r="R27" s="3">
        <f t="shared" ca="1" si="2"/>
        <v>1136.1115963751922</v>
      </c>
      <c r="S27" s="4">
        <f t="shared" ca="1" si="14"/>
        <v>0.1125628035523292</v>
      </c>
      <c r="T27" s="3">
        <f t="shared" ca="1" si="15"/>
        <v>497.93189560954772</v>
      </c>
      <c r="U27" s="3">
        <f t="shared" ca="1" si="16"/>
        <v>5489.5795011748332</v>
      </c>
      <c r="V27" s="3">
        <f ca="1">Table14[[#This Row],[Harboursafe return value]]+Table14[[#This Row],[Horizon return value]]+Table14[[#This Row],[Skyhigh return value]]</f>
        <v>1662.8871057749957</v>
      </c>
      <c r="W27" s="3">
        <f ca="1">Table14[[#This Row],[Harbour Safe Corpus]]+Table14[[#This Row],[horizon Corpus]]+Table14[[#This Row],[skyhighCorpus]]</f>
        <v>21486.091728536572</v>
      </c>
      <c r="AA27" s="66"/>
      <c r="AB27" s="67"/>
    </row>
    <row r="28" spans="1:31">
      <c r="C28" s="6">
        <v>6</v>
      </c>
      <c r="D28" s="2">
        <v>35</v>
      </c>
      <c r="E28" s="3">
        <f t="shared" ca="1" si="9"/>
        <v>84360.976996766898</v>
      </c>
      <c r="F28" s="3">
        <f t="shared" ca="1" si="10"/>
        <v>17716.622408933075</v>
      </c>
      <c r="G28" s="3">
        <f t="shared" ca="1" si="11"/>
        <v>1408.8283158460072</v>
      </c>
      <c r="H28" s="3">
        <f t="shared" ca="1" si="3"/>
        <v>65235.526271987808</v>
      </c>
      <c r="I28" s="3">
        <f t="shared" ca="1" si="4"/>
        <v>3914.1315763192683</v>
      </c>
      <c r="J28" s="3">
        <f t="shared" ca="1" si="5"/>
        <v>1565.6526305277075</v>
      </c>
      <c r="K28" s="4">
        <f t="shared" ca="1" si="0"/>
        <v>1.3558223828238434E-2</v>
      </c>
      <c r="L28" s="3">
        <f t="shared" ca="1" si="6"/>
        <v>130.88609070570553</v>
      </c>
      <c r="M28" s="3">
        <f t="shared" ca="1" si="7"/>
        <v>10567.343468845371</v>
      </c>
      <c r="N28" s="3">
        <f t="shared" ca="1" si="1"/>
        <v>1174.2394728957804</v>
      </c>
      <c r="O28" s="4">
        <f t="shared" ca="1" si="8"/>
        <v>0.25456887154699565</v>
      </c>
      <c r="P28" s="3">
        <f t="shared" ca="1" si="12"/>
        <v>1963.4457208643976</v>
      </c>
      <c r="Q28" s="3">
        <f t="shared" ca="1" si="13"/>
        <v>10263.392673509959</v>
      </c>
      <c r="R28" s="3">
        <f t="shared" ca="1" si="2"/>
        <v>1174.2394728957804</v>
      </c>
      <c r="S28" s="4">
        <f t="shared" ca="1" si="14"/>
        <v>0.13667841687597987</v>
      </c>
      <c r="T28" s="3">
        <f t="shared" ca="1" si="15"/>
        <v>830.55363162974766</v>
      </c>
      <c r="U28" s="3">
        <f t="shared" ca="1" si="16"/>
        <v>7494.3726057003614</v>
      </c>
      <c r="V28" s="3">
        <f ca="1">Table14[[#This Row],[Harboursafe return value]]+Table14[[#This Row],[Horizon return value]]+Table14[[#This Row],[Skyhigh return value]]</f>
        <v>2924.8854431998507</v>
      </c>
      <c r="W28" s="3">
        <f ca="1">Table14[[#This Row],[Harbour Safe Corpus]]+Table14[[#This Row],[horizon Corpus]]+Table14[[#This Row],[skyhighCorpus]]</f>
        <v>28325.108748055693</v>
      </c>
      <c r="AA28" s="66"/>
      <c r="AB28" s="67"/>
    </row>
    <row r="29" spans="1:31">
      <c r="C29" s="6">
        <v>7</v>
      </c>
      <c r="D29" s="2">
        <v>36</v>
      </c>
      <c r="E29" s="3">
        <f t="shared" ca="1" si="9"/>
        <v>87556.359857353207</v>
      </c>
      <c r="F29" s="3">
        <f t="shared" ca="1" si="10"/>
        <v>18771.098752926559</v>
      </c>
      <c r="G29" s="3">
        <f t="shared" ca="1" si="11"/>
        <v>1462.1912096177984</v>
      </c>
      <c r="H29" s="3">
        <f t="shared" ca="1" si="3"/>
        <v>67323.069894808854</v>
      </c>
      <c r="I29" s="3">
        <f t="shared" ca="1" si="4"/>
        <v>4039.384193688531</v>
      </c>
      <c r="J29" s="3">
        <f t="shared" ca="1" si="5"/>
        <v>1615.7536774754126</v>
      </c>
      <c r="K29" s="4">
        <f t="shared" ca="1" si="0"/>
        <v>7.6740578977791879E-2</v>
      </c>
      <c r="L29" s="3">
        <f t="shared" ca="1" si="6"/>
        <v>872.94099240386106</v>
      </c>
      <c r="M29" s="3">
        <f t="shared" ca="1" si="7"/>
        <v>13056.038138724643</v>
      </c>
      <c r="N29" s="3">
        <f t="shared" ca="1" si="1"/>
        <v>1211.8152581065592</v>
      </c>
      <c r="O29" s="4">
        <f t="shared" ca="1" si="8"/>
        <v>-6.2799647357708738E-3</v>
      </c>
      <c r="P29" s="3">
        <f t="shared" ca="1" si="12"/>
        <v>-68.25882260260083</v>
      </c>
      <c r="Q29" s="3">
        <f t="shared" ca="1" si="13"/>
        <v>11406.949109013918</v>
      </c>
      <c r="R29" s="3">
        <f t="shared" ca="1" si="2"/>
        <v>1211.8152581065592</v>
      </c>
      <c r="S29" s="4">
        <f t="shared" ca="1" si="14"/>
        <v>-0.11797299674836624</v>
      </c>
      <c r="T29" s="3">
        <f t="shared" ca="1" si="15"/>
        <v>-955.61433379544667</v>
      </c>
      <c r="U29" s="3">
        <f t="shared" ca="1" si="16"/>
        <v>7750.5735300114738</v>
      </c>
      <c r="V29" s="3">
        <f ca="1">Table14[[#This Row],[Harboursafe return value]]+Table14[[#This Row],[Horizon return value]]+Table14[[#This Row],[Skyhigh return value]]</f>
        <v>-150.93216399418645</v>
      </c>
      <c r="W29" s="3">
        <f ca="1">Table14[[#This Row],[Harbour Safe Corpus]]+Table14[[#This Row],[horizon Corpus]]+Table14[[#This Row],[skyhighCorpus]]</f>
        <v>32213.560777750034</v>
      </c>
      <c r="AA29" s="66"/>
      <c r="AB29" s="67"/>
      <c r="AC29" t="s">
        <v>61</v>
      </c>
    </row>
    <row r="30" spans="1:31">
      <c r="C30" s="6">
        <v>8</v>
      </c>
      <c r="D30" s="2">
        <v>37</v>
      </c>
      <c r="E30" s="3">
        <f t="shared" ca="1" si="9"/>
        <v>91437.025286704418</v>
      </c>
      <c r="F30" s="3">
        <f t="shared" ca="1" si="10"/>
        <v>20051.718344612458</v>
      </c>
      <c r="G30" s="3">
        <f t="shared" ca="1" si="11"/>
        <v>1526.9983222879637</v>
      </c>
      <c r="H30" s="3">
        <f t="shared" ca="1" si="3"/>
        <v>69858.308619803996</v>
      </c>
      <c r="I30" s="3">
        <f t="shared" ca="1" si="4"/>
        <v>4191.4985171882399</v>
      </c>
      <c r="J30" s="3">
        <f t="shared" ca="1" si="5"/>
        <v>1676.5994068752962</v>
      </c>
      <c r="K30" s="4">
        <f t="shared" ca="1" si="0"/>
        <v>-6.0992310741711797E-3</v>
      </c>
      <c r="L30" s="3">
        <f t="shared" ca="1" si="6"/>
        <v>-84.744777121948786</v>
      </c>
      <c r="M30" s="3">
        <f t="shared" ca="1" si="7"/>
        <v>14647.892768477992</v>
      </c>
      <c r="N30" s="3">
        <f t="shared" ca="1" si="1"/>
        <v>1257.4495551564719</v>
      </c>
      <c r="O30" s="4">
        <f t="shared" ca="1" si="8"/>
        <v>0.1894462667318314</v>
      </c>
      <c r="P30" s="3">
        <f t="shared" ca="1" si="12"/>
        <v>2280.1134854166753</v>
      </c>
      <c r="Q30" s="3">
        <f t="shared" ca="1" si="13"/>
        <v>14944.512149587066</v>
      </c>
      <c r="R30" s="3">
        <f t="shared" ca="1" si="2"/>
        <v>1257.4495551564719</v>
      </c>
      <c r="S30" s="4">
        <f t="shared" ca="1" si="14"/>
        <v>8.2981699679376561E-2</v>
      </c>
      <c r="T30" s="3">
        <f t="shared" ca="1" si="15"/>
        <v>695.32841568431763</v>
      </c>
      <c r="U30" s="3">
        <f t="shared" ca="1" si="16"/>
        <v>9703.3515008522627</v>
      </c>
      <c r="V30" s="3">
        <f ca="1">Table14[[#This Row],[Harboursafe return value]]+Table14[[#This Row],[Horizon return value]]+Table14[[#This Row],[Skyhigh return value]]</f>
        <v>2890.6971239790446</v>
      </c>
      <c r="W30" s="3">
        <f ca="1">Table14[[#This Row],[Harbour Safe Corpus]]+Table14[[#This Row],[horizon Corpus]]+Table14[[#This Row],[skyhighCorpus]]</f>
        <v>39295.756418917321</v>
      </c>
      <c r="AA30" s="66"/>
      <c r="AB30" s="67"/>
    </row>
    <row r="31" spans="1:31">
      <c r="C31" s="6">
        <v>9</v>
      </c>
      <c r="D31" s="2">
        <v>38</v>
      </c>
      <c r="E31" s="3">
        <f t="shared" ca="1" si="9"/>
        <v>94707.400837566121</v>
      </c>
      <c r="F31" s="3">
        <f t="shared" ca="1" si="10"/>
        <v>21130.942276396821</v>
      </c>
      <c r="G31" s="3">
        <f t="shared" ca="1" si="11"/>
        <v>1581.6135939873541</v>
      </c>
      <c r="H31" s="3">
        <f t="shared" ca="1" si="3"/>
        <v>71994.844967181954</v>
      </c>
      <c r="I31" s="3">
        <f t="shared" ca="1" si="4"/>
        <v>4319.6906980309168</v>
      </c>
      <c r="J31" s="3">
        <f t="shared" ca="1" si="5"/>
        <v>1727.8762792123669</v>
      </c>
      <c r="K31" s="4">
        <f t="shared" ca="1" si="0"/>
        <v>4.7009445001725644E-2</v>
      </c>
      <c r="L31" s="3">
        <f t="shared" ca="1" si="6"/>
        <v>729.202561949651</v>
      </c>
      <c r="M31" s="3">
        <f t="shared" ca="1" si="7"/>
        <v>17104.971609640012</v>
      </c>
      <c r="N31" s="3">
        <f t="shared" ca="1" si="1"/>
        <v>1295.9072094092751</v>
      </c>
      <c r="O31" s="4">
        <f t="shared" ca="1" si="8"/>
        <v>9.612102613146345E-2</v>
      </c>
      <c r="P31" s="3">
        <f t="shared" ca="1" si="12"/>
        <v>1498.7638082222218</v>
      </c>
      <c r="Q31" s="3">
        <f t="shared" ca="1" si="13"/>
        <v>17739.183167218562</v>
      </c>
      <c r="R31" s="3">
        <f t="shared" ca="1" si="2"/>
        <v>1295.9072094092751</v>
      </c>
      <c r="S31" s="4">
        <f t="shared" ca="1" si="14"/>
        <v>-6.3325164459014024E-2</v>
      </c>
      <c r="T31" s="3">
        <f t="shared" ca="1" si="15"/>
        <v>-655.49809817482219</v>
      </c>
      <c r="U31" s="3">
        <f t="shared" ca="1" si="16"/>
        <v>10343.760612086715</v>
      </c>
      <c r="V31" s="3">
        <f ca="1">Table14[[#This Row],[Harboursafe return value]]+Table14[[#This Row],[Horizon return value]]+Table14[[#This Row],[Skyhigh return value]]</f>
        <v>1572.4682719970506</v>
      </c>
      <c r="W31" s="3">
        <f ca="1">Table14[[#This Row],[Harbour Safe Corpus]]+Table14[[#This Row],[horizon Corpus]]+Table14[[#This Row],[skyhighCorpus]]</f>
        <v>45187.915388945286</v>
      </c>
      <c r="AA31" s="66"/>
      <c r="AB31" s="67"/>
    </row>
    <row r="32" spans="1:31">
      <c r="C32" s="6">
        <v>10</v>
      </c>
      <c r="D32" s="2">
        <v>39</v>
      </c>
      <c r="E32" s="3">
        <f t="shared" ca="1" si="9"/>
        <v>97472.707254166598</v>
      </c>
      <c r="F32" s="3">
        <f t="shared" ca="1" si="10"/>
        <v>22043.493393874978</v>
      </c>
      <c r="G32" s="3">
        <f t="shared" ca="1" si="11"/>
        <v>1627.7942111445821</v>
      </c>
      <c r="H32" s="3">
        <f t="shared" ca="1" si="3"/>
        <v>73801.419649147036</v>
      </c>
      <c r="I32" s="3">
        <f t="shared" ca="1" si="4"/>
        <v>4428.0851789488215</v>
      </c>
      <c r="J32" s="3">
        <f t="shared" ca="1" si="5"/>
        <v>1771.2340715795287</v>
      </c>
      <c r="K32" s="4">
        <f t="shared" ca="1" si="0"/>
        <v>8.1477495443894404E-2</v>
      </c>
      <c r="L32" s="3">
        <f t="shared" ca="1" si="6"/>
        <v>1465.8281043909828</v>
      </c>
      <c r="M32" s="3">
        <f t="shared" ca="1" si="7"/>
        <v>20342.033785610525</v>
      </c>
      <c r="N32" s="3">
        <f t="shared" ca="1" si="1"/>
        <v>1328.4255536846465</v>
      </c>
      <c r="O32" s="4">
        <f t="shared" ca="1" si="8"/>
        <v>-9.7183320692385278E-3</v>
      </c>
      <c r="P32" s="3">
        <f t="shared" ca="1" si="12"/>
        <v>-178.85031298606114</v>
      </c>
      <c r="Q32" s="3">
        <f t="shared" ca="1" si="13"/>
        <v>18888.758407917147</v>
      </c>
      <c r="R32" s="3">
        <f t="shared" ca="1" si="2"/>
        <v>1328.4255536846465</v>
      </c>
      <c r="S32" s="4">
        <f t="shared" ca="1" si="14"/>
        <v>0.29268803719211117</v>
      </c>
      <c r="T32" s="3">
        <f t="shared" ca="1" si="15"/>
        <v>3221.902124668632</v>
      </c>
      <c r="U32" s="3">
        <f t="shared" ca="1" si="16"/>
        <v>14894.088290439993</v>
      </c>
      <c r="V32" s="3">
        <f ca="1">Table14[[#This Row],[Harboursafe return value]]+Table14[[#This Row],[Horizon return value]]+Table14[[#This Row],[Skyhigh return value]]</f>
        <v>4508.8799160735534</v>
      </c>
      <c r="W32" s="3">
        <f ca="1">Table14[[#This Row],[Harbour Safe Corpus]]+Table14[[#This Row],[horizon Corpus]]+Table14[[#This Row],[skyhighCorpus]]</f>
        <v>54124.88048396766</v>
      </c>
      <c r="AA32" s="66"/>
      <c r="AB32" s="67"/>
    </row>
    <row r="33" spans="3:28">
      <c r="C33" s="6">
        <v>11</v>
      </c>
      <c r="D33" s="2">
        <v>40</v>
      </c>
      <c r="E33" s="3">
        <f t="shared" ca="1" si="9"/>
        <v>101197.41650844498</v>
      </c>
      <c r="F33" s="3">
        <f t="shared" ca="1" si="10"/>
        <v>23272.647447786843</v>
      </c>
      <c r="G33" s="3">
        <f t="shared" ca="1" si="11"/>
        <v>1689.996855691031</v>
      </c>
      <c r="H33" s="3">
        <f t="shared" ca="1" si="3"/>
        <v>76234.772204967099</v>
      </c>
      <c r="I33" s="3">
        <f t="shared" ca="1" si="4"/>
        <v>4574.0863322980258</v>
      </c>
      <c r="J33" s="3">
        <f t="shared" ca="1" si="5"/>
        <v>1829.6345329192104</v>
      </c>
      <c r="K33" s="4">
        <f t="shared" ca="1" si="0"/>
        <v>4.4620496813575432E-2</v>
      </c>
      <c r="L33" s="3">
        <f t="shared" ca="1" si="6"/>
        <v>948.49125463554287</v>
      </c>
      <c r="M33" s="3">
        <f t="shared" ca="1" si="7"/>
        <v>23120.159573165281</v>
      </c>
      <c r="N33" s="3">
        <f t="shared" ca="1" si="1"/>
        <v>1372.2258996894077</v>
      </c>
      <c r="O33" s="4">
        <f t="shared" ca="1" si="8"/>
        <v>-0.10840958317631416</v>
      </c>
      <c r="P33" s="3">
        <f t="shared" ca="1" si="12"/>
        <v>-2122.1036446249332</v>
      </c>
      <c r="Q33" s="3">
        <f t="shared" ca="1" si="13"/>
        <v>18138.880662981621</v>
      </c>
      <c r="R33" s="3">
        <f t="shared" ca="1" si="2"/>
        <v>1372.2258996894077</v>
      </c>
      <c r="S33" s="4">
        <f t="shared" ca="1" si="14"/>
        <v>1.0857314082989858E-2</v>
      </c>
      <c r="T33" s="3">
        <f t="shared" ca="1" si="15"/>
        <v>169.15913834195911</v>
      </c>
      <c r="U33" s="3">
        <f t="shared" ca="1" si="16"/>
        <v>16435.473328471358</v>
      </c>
      <c r="V33" s="3">
        <f ca="1">Table14[[#This Row],[Harboursafe return value]]+Table14[[#This Row],[Horizon return value]]+Table14[[#This Row],[Skyhigh return value]]</f>
        <v>-1004.4532516474312</v>
      </c>
      <c r="W33" s="3">
        <f ca="1">Table14[[#This Row],[Harbour Safe Corpus]]+Table14[[#This Row],[horizon Corpus]]+Table14[[#This Row],[skyhighCorpus]]</f>
        <v>57694.513564618261</v>
      </c>
      <c r="AA33" s="66"/>
      <c r="AB33" s="67"/>
    </row>
    <row r="34" spans="3:28">
      <c r="C34" s="6">
        <v>12</v>
      </c>
      <c r="D34" s="2">
        <v>41</v>
      </c>
      <c r="E34" s="3">
        <f t="shared" ca="1" si="9"/>
        <v>105357.10813705758</v>
      </c>
      <c r="F34" s="3">
        <f t="shared" ca="1" si="10"/>
        <v>24645.345685229004</v>
      </c>
      <c r="G34" s="3">
        <f t="shared" ca="1" si="11"/>
        <v>1759.4637058888616</v>
      </c>
      <c r="H34" s="3">
        <f t="shared" ca="1" si="3"/>
        <v>78952.298745939712</v>
      </c>
      <c r="I34" s="3">
        <f t="shared" ca="1" si="4"/>
        <v>4737.1379247563827</v>
      </c>
      <c r="J34" s="3">
        <f t="shared" ca="1" si="5"/>
        <v>1894.8551699025531</v>
      </c>
      <c r="K34" s="4">
        <f t="shared" ca="1" si="0"/>
        <v>-4.138419219220292E-3</v>
      </c>
      <c r="L34" s="3">
        <f t="shared" ca="1" si="6"/>
        <v>-99.601765255409049</v>
      </c>
      <c r="M34" s="3">
        <f t="shared" ca="1" si="7"/>
        <v>24915.412977812426</v>
      </c>
      <c r="N34" s="3">
        <f t="shared" ca="1" si="1"/>
        <v>1421.1413774269147</v>
      </c>
      <c r="O34" s="4">
        <f t="shared" ca="1" si="8"/>
        <v>3.1659556321693087E-2</v>
      </c>
      <c r="P34" s="3">
        <f t="shared" ca="1" si="12"/>
        <v>596.76526670200417</v>
      </c>
      <c r="Q34" s="3">
        <f t="shared" ca="1" si="13"/>
        <v>20156.787307110539</v>
      </c>
      <c r="R34" s="3">
        <f t="shared" ca="1" si="2"/>
        <v>1421.1413774269147</v>
      </c>
      <c r="S34" s="4">
        <f t="shared" ca="1" si="14"/>
        <v>-5.7007372801320524E-2</v>
      </c>
      <c r="T34" s="3">
        <f t="shared" ca="1" si="15"/>
        <v>-977.45092335550612</v>
      </c>
      <c r="U34" s="3">
        <f t="shared" ca="1" si="16"/>
        <v>16879.163782542768</v>
      </c>
      <c r="V34" s="3">
        <f ca="1">Table14[[#This Row],[Harboursafe return value]]+Table14[[#This Row],[Horizon return value]]+Table14[[#This Row],[Skyhigh return value]]</f>
        <v>-480.28742190891103</v>
      </c>
      <c r="W34" s="3">
        <f ca="1">Table14[[#This Row],[Harbour Safe Corpus]]+Table14[[#This Row],[horizon Corpus]]+Table14[[#This Row],[skyhighCorpus]]</f>
        <v>61951.364067465729</v>
      </c>
      <c r="AA34" s="66"/>
      <c r="AB34" s="67"/>
    </row>
    <row r="35" spans="3:28">
      <c r="C35" s="6">
        <v>13</v>
      </c>
      <c r="D35" s="2">
        <v>42</v>
      </c>
      <c r="E35" s="3">
        <f t="shared" ca="1" si="9"/>
        <v>108474.51533304492</v>
      </c>
      <c r="F35" s="3">
        <f t="shared" ca="1" si="10"/>
        <v>25674.090059904825</v>
      </c>
      <c r="G35" s="3">
        <f t="shared" ca="1" si="11"/>
        <v>1811.5244060618502</v>
      </c>
      <c r="H35" s="3">
        <f t="shared" ca="1" si="3"/>
        <v>80988.90086707825</v>
      </c>
      <c r="I35" s="3">
        <f t="shared" ca="1" si="4"/>
        <v>4859.3340520246948</v>
      </c>
      <c r="J35" s="3">
        <f t="shared" ca="1" si="5"/>
        <v>1943.7336208098779</v>
      </c>
      <c r="K35" s="4">
        <f t="shared" ca="1" si="0"/>
        <v>8.4484601414857641E-2</v>
      </c>
      <c r="L35" s="3">
        <f t="shared" ca="1" si="6"/>
        <v>2187.0765146224444</v>
      </c>
      <c r="M35" s="3">
        <f t="shared" ca="1" si="7"/>
        <v>29046.223113244749</v>
      </c>
      <c r="N35" s="3">
        <f t="shared" ca="1" si="1"/>
        <v>1457.8002156074083</v>
      </c>
      <c r="O35" s="4">
        <f t="shared" ca="1" si="8"/>
        <v>0.196515480959262</v>
      </c>
      <c r="P35" s="3">
        <f t="shared" ca="1" si="12"/>
        <v>4104.3609075066779</v>
      </c>
      <c r="Q35" s="3">
        <f t="shared" ca="1" si="13"/>
        <v>25718.948430224624</v>
      </c>
      <c r="R35" s="3">
        <f t="shared" ca="1" si="2"/>
        <v>1457.8002156074083</v>
      </c>
      <c r="S35" s="4">
        <f t="shared" ca="1" si="14"/>
        <v>0.15353252899676784</v>
      </c>
      <c r="T35" s="3">
        <f t="shared" ca="1" si="15"/>
        <v>2703.4105798215605</v>
      </c>
      <c r="U35" s="3">
        <f t="shared" ca="1" si="16"/>
        <v>21040.374577971736</v>
      </c>
      <c r="V35" s="3">
        <f ca="1">Table14[[#This Row],[Harboursafe return value]]+Table14[[#This Row],[Horizon return value]]+Table14[[#This Row],[Skyhigh return value]]</f>
        <v>8994.8480019506824</v>
      </c>
      <c r="W35" s="3">
        <f ca="1">Table14[[#This Row],[Harbour Safe Corpus]]+Table14[[#This Row],[horizon Corpus]]+Table14[[#This Row],[skyhighCorpus]]</f>
        <v>75805.546121441119</v>
      </c>
      <c r="AA35" s="66"/>
      <c r="AB35" s="67"/>
    </row>
    <row r="36" spans="3:28">
      <c r="C36" s="6">
        <v>14</v>
      </c>
      <c r="D36" s="2">
        <v>43</v>
      </c>
      <c r="E36" s="3">
        <f t="shared" ca="1" si="9"/>
        <v>111602.48006745745</v>
      </c>
      <c r="F36" s="3">
        <f t="shared" ca="1" si="10"/>
        <v>26706.31842226096</v>
      </c>
      <c r="G36" s="3">
        <f t="shared" ca="1" si="11"/>
        <v>1863.7614171265393</v>
      </c>
      <c r="H36" s="3">
        <f t="shared" ca="1" si="3"/>
        <v>83032.40022806995</v>
      </c>
      <c r="I36" s="3">
        <f t="shared" ca="1" si="4"/>
        <v>4981.9440136841968</v>
      </c>
      <c r="J36" s="3">
        <f t="shared" ca="1" si="5"/>
        <v>1992.7776054736787</v>
      </c>
      <c r="K36" s="4">
        <f t="shared" ca="1" si="0"/>
        <v>0.10937046648660148</v>
      </c>
      <c r="L36" s="3">
        <f t="shared" ca="1" si="6"/>
        <v>3285.7744797268383</v>
      </c>
      <c r="M36" s="3">
        <f t="shared" ca="1" si="7"/>
        <v>34324.775198445263</v>
      </c>
      <c r="N36" s="3">
        <f t="shared" ca="1" si="1"/>
        <v>1494.583204105259</v>
      </c>
      <c r="O36" s="4">
        <f t="shared" ca="1" si="8"/>
        <v>0.11466357508036798</v>
      </c>
      <c r="P36" s="3">
        <f t="shared" ca="1" si="12"/>
        <v>3034.7137010360639</v>
      </c>
      <c r="Q36" s="3">
        <f t="shared" ca="1" si="13"/>
        <v>30248.245335365948</v>
      </c>
      <c r="R36" s="3">
        <f t="shared" ca="1" si="2"/>
        <v>1494.583204105259</v>
      </c>
      <c r="S36" s="4">
        <f t="shared" ca="1" si="14"/>
        <v>0.14694351627324442</v>
      </c>
      <c r="T36" s="3">
        <f t="shared" ca="1" si="15"/>
        <v>3201.5562798804276</v>
      </c>
      <c r="U36" s="3">
        <f t="shared" ca="1" si="16"/>
        <v>25736.514061957423</v>
      </c>
      <c r="V36" s="3">
        <f ca="1">Table14[[#This Row],[Harboursafe return value]]+Table14[[#This Row],[Horizon return value]]+Table14[[#This Row],[Skyhigh return value]]</f>
        <v>9522.0444606433302</v>
      </c>
      <c r="W36" s="3">
        <f ca="1">Table14[[#This Row],[Harbour Safe Corpus]]+Table14[[#This Row],[horizon Corpus]]+Table14[[#This Row],[skyhighCorpus]]</f>
        <v>90309.534595768637</v>
      </c>
      <c r="AA36" s="66"/>
      <c r="AB36" s="67"/>
    </row>
    <row r="37" spans="3:28">
      <c r="C37" s="6">
        <v>15</v>
      </c>
      <c r="D37" s="2">
        <v>44</v>
      </c>
      <c r="E37" s="3">
        <f t="shared" ca="1" si="9"/>
        <v>116311.9259322272</v>
      </c>
      <c r="F37" s="3">
        <f t="shared" ca="1" si="10"/>
        <v>28260.435557634977</v>
      </c>
      <c r="G37" s="3">
        <f t="shared" ca="1" si="11"/>
        <v>1942.4091630681942</v>
      </c>
      <c r="H37" s="3">
        <f t="shared" ca="1" si="3"/>
        <v>86109.081211524026</v>
      </c>
      <c r="I37" s="3">
        <f t="shared" ca="1" si="4"/>
        <v>5166.544872691441</v>
      </c>
      <c r="J37" s="3">
        <f t="shared" ca="1" si="5"/>
        <v>2066.6179490765767</v>
      </c>
      <c r="K37" s="4">
        <f t="shared" ca="1" si="0"/>
        <v>4.7793501782801243E-2</v>
      </c>
      <c r="L37" s="3">
        <f t="shared" ca="1" si="6"/>
        <v>1689.8866589579256</v>
      </c>
      <c r="M37" s="3">
        <f t="shared" ca="1" si="7"/>
        <v>38081.279806479768</v>
      </c>
      <c r="N37" s="3">
        <f t="shared" ca="1" si="1"/>
        <v>1549.9634618074322</v>
      </c>
      <c r="O37" s="4">
        <f t="shared" ca="1" si="8"/>
        <v>0.14353547630451513</v>
      </c>
      <c r="P37" s="3">
        <f t="shared" ca="1" si="12"/>
        <v>4452.9336734601411</v>
      </c>
      <c r="Q37" s="3">
        <f t="shared" ca="1" si="13"/>
        <v>36251.142470633524</v>
      </c>
      <c r="R37" s="3">
        <f t="shared" ca="1" si="2"/>
        <v>1549.9634618074322</v>
      </c>
      <c r="S37" s="4">
        <f t="shared" ca="1" si="14"/>
        <v>-1.7394212106027873E-2</v>
      </c>
      <c r="T37" s="3">
        <f t="shared" ca="1" si="15"/>
        <v>-461.14658106909224</v>
      </c>
      <c r="U37" s="3">
        <f t="shared" ca="1" si="16"/>
        <v>26825.330942695764</v>
      </c>
      <c r="V37" s="3">
        <f ca="1">Table14[[#This Row],[Harboursafe return value]]+Table14[[#This Row],[Horizon return value]]+Table14[[#This Row],[Skyhigh return value]]</f>
        <v>5681.6737513489743</v>
      </c>
      <c r="W37" s="3">
        <f ca="1">Table14[[#This Row],[Harbour Safe Corpus]]+Table14[[#This Row],[horizon Corpus]]+Table14[[#This Row],[skyhighCorpus]]</f>
        <v>101157.75321980906</v>
      </c>
      <c r="AA37" s="66"/>
      <c r="AB37" s="67"/>
    </row>
    <row r="38" spans="3:28">
      <c r="C38" s="6">
        <v>16</v>
      </c>
      <c r="D38" s="2">
        <v>45</v>
      </c>
      <c r="E38" s="3">
        <f t="shared" ca="1" si="9"/>
        <v>119888.16138510873</v>
      </c>
      <c r="F38" s="3">
        <f t="shared" ca="1" si="10"/>
        <v>29440.593257085882</v>
      </c>
      <c r="G38" s="3">
        <f t="shared" ca="1" si="11"/>
        <v>2002.1322951313157</v>
      </c>
      <c r="H38" s="3">
        <f t="shared" ca="1" si="3"/>
        <v>88445.435832891526</v>
      </c>
      <c r="I38" s="3">
        <f t="shared" ca="1" si="4"/>
        <v>5306.7261499734914</v>
      </c>
      <c r="J38" s="3">
        <f t="shared" ca="1" si="5"/>
        <v>2122.6904599893965</v>
      </c>
      <c r="K38" s="4">
        <f t="shared" ca="1" si="0"/>
        <v>-2.6633558726647223E-2</v>
      </c>
      <c r="L38" s="3">
        <f t="shared" ca="1" si="6"/>
        <v>-1042.5074026240745</v>
      </c>
      <c r="M38" s="3">
        <f t="shared" ca="1" si="7"/>
        <v>39161.462863845089</v>
      </c>
      <c r="N38" s="3">
        <f t="shared" ca="1" si="1"/>
        <v>1592.0178449920475</v>
      </c>
      <c r="O38" s="4">
        <f t="shared" ca="1" si="8"/>
        <v>7.0770540307322952E-2</v>
      </c>
      <c r="P38" s="3">
        <f t="shared" ca="1" si="12"/>
        <v>2621.84692093897</v>
      </c>
      <c r="Q38" s="3">
        <f t="shared" ca="1" si="13"/>
        <v>40465.007236564539</v>
      </c>
      <c r="R38" s="3">
        <f t="shared" ca="1" si="2"/>
        <v>1592.0178449920475</v>
      </c>
      <c r="S38" s="4">
        <f t="shared" ca="1" si="14"/>
        <v>-0.1362380449704591</v>
      </c>
      <c r="T38" s="3">
        <f t="shared" ca="1" si="15"/>
        <v>-3763.0773426983337</v>
      </c>
      <c r="U38" s="3">
        <f t="shared" ca="1" si="16"/>
        <v>24654.271444989477</v>
      </c>
      <c r="V38" s="3">
        <f ca="1">Table14[[#This Row],[Harboursafe return value]]+Table14[[#This Row],[Horizon return value]]+Table14[[#This Row],[Skyhigh return value]]</f>
        <v>-2183.7378243834382</v>
      </c>
      <c r="W38" s="3">
        <f ca="1">Table14[[#This Row],[Harbour Safe Corpus]]+Table14[[#This Row],[horizon Corpus]]+Table14[[#This Row],[skyhighCorpus]]</f>
        <v>104280.7415453991</v>
      </c>
      <c r="AA38" s="66"/>
      <c r="AB38" s="67"/>
    </row>
    <row r="39" spans="3:28">
      <c r="C39" s="6">
        <v>17</v>
      </c>
      <c r="D39" s="2">
        <v>46</v>
      </c>
      <c r="E39" s="3">
        <f t="shared" ca="1" si="9"/>
        <v>125643.61060245472</v>
      </c>
      <c r="F39" s="3">
        <f t="shared" ca="1" si="10"/>
        <v>31339.891498810059</v>
      </c>
      <c r="G39" s="3">
        <f t="shared" ca="1" si="11"/>
        <v>2098.2482970609935</v>
      </c>
      <c r="H39" s="3">
        <f t="shared" ca="1" si="3"/>
        <v>92205.47080658366</v>
      </c>
      <c r="I39" s="3">
        <f t="shared" ca="1" si="4"/>
        <v>5532.3282483950197</v>
      </c>
      <c r="J39" s="3">
        <f t="shared" ca="1" si="5"/>
        <v>2212.9312993580079</v>
      </c>
      <c r="K39" s="4">
        <f t="shared" ca="1" si="0"/>
        <v>2.9050900507421269E-2</v>
      </c>
      <c r="L39" s="3">
        <f t="shared" ca="1" si="6"/>
        <v>1169.8195848863404</v>
      </c>
      <c r="M39" s="3">
        <f t="shared" ca="1" si="7"/>
        <v>42544.213748089438</v>
      </c>
      <c r="N39" s="3">
        <f t="shared" ca="1" si="1"/>
        <v>1659.6984745185059</v>
      </c>
      <c r="O39" s="4">
        <f t="shared" ca="1" si="8"/>
        <v>-4.0925132826945682E-2</v>
      </c>
      <c r="P39" s="3">
        <f t="shared" ca="1" si="12"/>
        <v>-1689.9974862608965</v>
      </c>
      <c r="Q39" s="3">
        <f t="shared" ca="1" si="13"/>
        <v>40434.708224822149</v>
      </c>
      <c r="R39" s="3">
        <f t="shared" ca="1" si="2"/>
        <v>1659.6984745185059</v>
      </c>
      <c r="S39" s="4">
        <f t="shared" ca="1" si="14"/>
        <v>4.1263070816169492E-2</v>
      </c>
      <c r="T39" s="3">
        <f t="shared" ca="1" si="15"/>
        <v>1051.5530763994391</v>
      </c>
      <c r="U39" s="3">
        <f t="shared" ca="1" si="16"/>
        <v>27365.52299590742</v>
      </c>
      <c r="V39" s="3">
        <f ca="1">Table14[[#This Row],[Harboursafe return value]]+Table14[[#This Row],[Horizon return value]]+Table14[[#This Row],[Skyhigh return value]]</f>
        <v>531.37517502488299</v>
      </c>
      <c r="W39" s="3">
        <f ca="1">Table14[[#This Row],[Harbour Safe Corpus]]+Table14[[#This Row],[horizon Corpus]]+Table14[[#This Row],[skyhighCorpus]]</f>
        <v>110344.44496881901</v>
      </c>
      <c r="AA39" s="66"/>
      <c r="AB39" s="67"/>
    </row>
    <row r="40" spans="3:28">
      <c r="C40" s="6">
        <v>18</v>
      </c>
      <c r="D40" s="2">
        <v>47</v>
      </c>
      <c r="E40" s="3">
        <f t="shared" ca="1" si="9"/>
        <v>129450.50738716393</v>
      </c>
      <c r="F40" s="3">
        <f t="shared" ca="1" si="10"/>
        <v>32596.167437764099</v>
      </c>
      <c r="G40" s="3">
        <f t="shared" ca="1" si="11"/>
        <v>2161.8234733656377</v>
      </c>
      <c r="H40" s="3">
        <f t="shared" ca="1" si="3"/>
        <v>94692.516476034187</v>
      </c>
      <c r="I40" s="3">
        <f t="shared" ca="1" si="4"/>
        <v>5681.5509885620513</v>
      </c>
      <c r="J40" s="3">
        <f t="shared" ca="1" si="5"/>
        <v>2272.6203954248208</v>
      </c>
      <c r="K40" s="4">
        <f t="shared" ca="1" si="0"/>
        <v>-6.9712013304131307E-3</v>
      </c>
      <c r="L40" s="3">
        <f t="shared" ca="1" si="6"/>
        <v>-304.50572664411646</v>
      </c>
      <c r="M40" s="3">
        <f t="shared" ca="1" si="7"/>
        <v>44512.328416870143</v>
      </c>
      <c r="N40" s="3">
        <f t="shared" ca="1" si="1"/>
        <v>1704.4652965686153</v>
      </c>
      <c r="O40" s="4">
        <f t="shared" ca="1" si="8"/>
        <v>0.15755623274873642</v>
      </c>
      <c r="P40" s="3">
        <f t="shared" ca="1" si="12"/>
        <v>6505.0148656864794</v>
      </c>
      <c r="Q40" s="3">
        <f t="shared" ca="1" si="13"/>
        <v>48644.188387077244</v>
      </c>
      <c r="R40" s="3">
        <f t="shared" ca="1" si="2"/>
        <v>1704.4652965686153</v>
      </c>
      <c r="S40" s="4">
        <f t="shared" ca="1" si="14"/>
        <v>-3.3396657523355536E-2</v>
      </c>
      <c r="T40" s="3">
        <f t="shared" ca="1" si="15"/>
        <v>-942.37872132680388</v>
      </c>
      <c r="U40" s="3">
        <f t="shared" ca="1" si="16"/>
        <v>28127.609571149231</v>
      </c>
      <c r="V40" s="3">
        <f ca="1">Table14[[#This Row],[Harboursafe return value]]+Table14[[#This Row],[Horizon return value]]+Table14[[#This Row],[Skyhigh return value]]</f>
        <v>5258.1304177155589</v>
      </c>
      <c r="W40" s="3">
        <f ca="1">Table14[[#This Row],[Harbour Safe Corpus]]+Table14[[#This Row],[horizon Corpus]]+Table14[[#This Row],[skyhighCorpus]]</f>
        <v>121284.12637509662</v>
      </c>
      <c r="AA40" s="66"/>
      <c r="AB40" s="67"/>
    </row>
    <row r="41" spans="3:28">
      <c r="C41" s="6">
        <v>19</v>
      </c>
      <c r="D41" s="2">
        <v>48</v>
      </c>
      <c r="E41" s="3">
        <f t="shared" ca="1" si="9"/>
        <v>134579.44417483659</v>
      </c>
      <c r="F41" s="3">
        <f t="shared" ca="1" si="10"/>
        <v>34288.716577696076</v>
      </c>
      <c r="G41" s="3">
        <f t="shared" ca="1" si="11"/>
        <v>2247.4767177197709</v>
      </c>
      <c r="H41" s="3">
        <f t="shared" ca="1" si="3"/>
        <v>98043.250879420753</v>
      </c>
      <c r="I41" s="3">
        <f t="shared" ca="1" si="4"/>
        <v>5882.5950527652449</v>
      </c>
      <c r="J41" s="3">
        <f t="shared" ca="1" si="5"/>
        <v>2353.0380211060979</v>
      </c>
      <c r="K41" s="4">
        <f t="shared" ca="1" si="0"/>
        <v>1.5395993745502812E-2</v>
      </c>
      <c r="L41" s="3">
        <f t="shared" ca="1" si="6"/>
        <v>703.42520923183963</v>
      </c>
      <c r="M41" s="3">
        <f t="shared" ca="1" si="7"/>
        <v>47568.791647208083</v>
      </c>
      <c r="N41" s="3">
        <f t="shared" ca="1" si="1"/>
        <v>1764.7785158295735</v>
      </c>
      <c r="O41" s="4">
        <f t="shared" ca="1" si="8"/>
        <v>4.9970591211122434E-3</v>
      </c>
      <c r="P41" s="3">
        <f t="shared" ca="1" si="12"/>
        <v>247.48723655838114</v>
      </c>
      <c r="Q41" s="3">
        <f t="shared" ca="1" si="13"/>
        <v>50656.454139465197</v>
      </c>
      <c r="R41" s="3">
        <f t="shared" ca="1" si="2"/>
        <v>1764.7785158295735</v>
      </c>
      <c r="S41" s="4">
        <f t="shared" ca="1" si="14"/>
        <v>0.36968929519482807</v>
      </c>
      <c r="T41" s="3">
        <f t="shared" ca="1" si="15"/>
        <v>10724.686020719464</v>
      </c>
      <c r="U41" s="3">
        <f t="shared" ca="1" si="16"/>
        <v>40617.074107698267</v>
      </c>
      <c r="V41" s="3">
        <f ca="1">Table14[[#This Row],[Harboursafe return value]]+Table14[[#This Row],[Horizon return value]]+Table14[[#This Row],[Skyhigh return value]]</f>
        <v>11675.598466509684</v>
      </c>
      <c r="W41" s="3">
        <f ca="1">Table14[[#This Row],[Harbour Safe Corpus]]+Table14[[#This Row],[horizon Corpus]]+Table14[[#This Row],[skyhighCorpus]]</f>
        <v>138842.31989437155</v>
      </c>
      <c r="AA41" s="66"/>
      <c r="AB41" s="67"/>
    </row>
    <row r="42" spans="3:28">
      <c r="C42" s="6">
        <v>20</v>
      </c>
      <c r="D42" s="2">
        <v>49</v>
      </c>
      <c r="E42" s="3">
        <f t="shared" ca="1" si="9"/>
        <v>140292.02382177522</v>
      </c>
      <c r="F42" s="3">
        <f t="shared" ca="1" si="10"/>
        <v>36173.867861185819</v>
      </c>
      <c r="G42" s="3">
        <f t="shared" ca="1" si="11"/>
        <v>2342.876797823646</v>
      </c>
      <c r="H42" s="3">
        <f t="shared" ca="1" si="3"/>
        <v>101775.27916276576</v>
      </c>
      <c r="I42" s="3">
        <f t="shared" ca="1" si="4"/>
        <v>6106.516749765945</v>
      </c>
      <c r="J42" s="3">
        <f t="shared" ca="1" si="5"/>
        <v>2442.6066999063783</v>
      </c>
      <c r="K42" s="4">
        <f t="shared" ca="1" si="0"/>
        <v>4.6324709178582273E-2</v>
      </c>
      <c r="L42" s="3">
        <f t="shared" ca="1" si="6"/>
        <v>2260.1869615388978</v>
      </c>
      <c r="M42" s="3">
        <f t="shared" ca="1" si="7"/>
        <v>52271.585308653361</v>
      </c>
      <c r="N42" s="3">
        <f t="shared" ca="1" si="1"/>
        <v>1831.9550249297833</v>
      </c>
      <c r="O42" s="4">
        <f t="shared" ca="1" si="8"/>
        <v>7.6908822984526587E-2</v>
      </c>
      <c r="P42" s="3">
        <f t="shared" ca="1" si="12"/>
        <v>3966.3750167998869</v>
      </c>
      <c r="Q42" s="3">
        <f t="shared" ca="1" si="13"/>
        <v>56454.784181194867</v>
      </c>
      <c r="R42" s="3">
        <f t="shared" ca="1" si="2"/>
        <v>1831.9550249297833</v>
      </c>
      <c r="S42" s="4">
        <f t="shared" ca="1" si="14"/>
        <v>0.22949255603914626</v>
      </c>
      <c r="T42" s="3">
        <f t="shared" ca="1" si="15"/>
        <v>9531.5261764170482</v>
      </c>
      <c r="U42" s="3">
        <f t="shared" ca="1" si="16"/>
        <v>51980.555309045099</v>
      </c>
      <c r="V42" s="3">
        <f ca="1">Table14[[#This Row],[Harboursafe return value]]+Table14[[#This Row],[Horizon return value]]+Table14[[#This Row],[Skyhigh return value]]</f>
        <v>15758.088154755833</v>
      </c>
      <c r="W42" s="3">
        <f ca="1">Table14[[#This Row],[Harbour Safe Corpus]]+Table14[[#This Row],[horizon Corpus]]+Table14[[#This Row],[skyhighCorpus]]</f>
        <v>160706.92479889333</v>
      </c>
      <c r="AA42" s="66"/>
      <c r="AB42" s="67"/>
    </row>
    <row r="43" spans="3:28">
      <c r="C43" s="6">
        <v>21</v>
      </c>
      <c r="D43" s="2">
        <v>50</v>
      </c>
      <c r="E43" s="3">
        <f t="shared" ca="1" si="9"/>
        <v>143748.25391304237</v>
      </c>
      <c r="F43" s="3">
        <f t="shared" ca="1" si="10"/>
        <v>37314.423791303983</v>
      </c>
      <c r="G43" s="3">
        <f t="shared" ca="1" si="11"/>
        <v>2400.5958403478076</v>
      </c>
      <c r="H43" s="3">
        <f t="shared" ca="1" si="3"/>
        <v>104033.23428139057</v>
      </c>
      <c r="I43" s="3">
        <f t="shared" ca="1" si="4"/>
        <v>6241.9940568834336</v>
      </c>
      <c r="J43" s="3">
        <f t="shared" ca="1" si="5"/>
        <v>2496.7976227533736</v>
      </c>
      <c r="K43" s="4">
        <f t="shared" ca="1" si="0"/>
        <v>6.3404412203054816E-2</v>
      </c>
      <c r="L43" s="3">
        <f t="shared" ca="1" si="6"/>
        <v>3393.4031342473331</v>
      </c>
      <c r="M43" s="3">
        <f t="shared" ca="1" si="7"/>
        <v>58161.786065654065</v>
      </c>
      <c r="N43" s="3">
        <f t="shared" ca="1" si="1"/>
        <v>1872.59821706503</v>
      </c>
      <c r="O43" s="4">
        <f t="shared" ca="1" si="8"/>
        <v>0.10005960863487889</v>
      </c>
      <c r="P43" s="3">
        <f t="shared" ca="1" si="12"/>
        <v>5742.5293331018602</v>
      </c>
      <c r="Q43" s="3">
        <f t="shared" ca="1" si="13"/>
        <v>64069.911731361761</v>
      </c>
      <c r="R43" s="3">
        <f t="shared" ca="1" si="2"/>
        <v>1872.59821706503</v>
      </c>
      <c r="S43" s="4">
        <f t="shared" ca="1" si="14"/>
        <v>4.3854178105613352E-2</v>
      </c>
      <c r="T43" s="3">
        <f t="shared" ca="1" si="15"/>
        <v>2320.6251584172614</v>
      </c>
      <c r="U43" s="3">
        <f t="shared" ca="1" si="16"/>
        <v>56173.778684527395</v>
      </c>
      <c r="V43" s="3">
        <f ca="1">Table14[[#This Row],[Harboursafe return value]]+Table14[[#This Row],[Horizon return value]]+Table14[[#This Row],[Skyhigh return value]]</f>
        <v>11456.557625766454</v>
      </c>
      <c r="W43" s="3">
        <f ca="1">Table14[[#This Row],[Harbour Safe Corpus]]+Table14[[#This Row],[horizon Corpus]]+Table14[[#This Row],[skyhighCorpus]]</f>
        <v>178405.47648154321</v>
      </c>
      <c r="AA43" s="66"/>
      <c r="AB43" s="67"/>
    </row>
    <row r="44" spans="3:28">
      <c r="C44" s="6">
        <v>22</v>
      </c>
      <c r="D44" s="2">
        <v>51</v>
      </c>
      <c r="E44" s="3">
        <f t="shared" ca="1" si="9"/>
        <v>147791.72070129614</v>
      </c>
      <c r="F44" s="3">
        <f t="shared" ca="1" si="10"/>
        <v>38648.767831427729</v>
      </c>
      <c r="G44" s="3">
        <f t="shared" ca="1" si="11"/>
        <v>2468.1217357116457</v>
      </c>
      <c r="H44" s="3">
        <f t="shared" ca="1" si="3"/>
        <v>106674.83113415678</v>
      </c>
      <c r="I44" s="3">
        <f t="shared" ca="1" si="4"/>
        <v>6400.4898680494061</v>
      </c>
      <c r="J44" s="3">
        <f t="shared" ca="1" si="5"/>
        <v>2560.1959472197627</v>
      </c>
      <c r="K44" s="4">
        <f t="shared" ca="1" si="0"/>
        <v>4.1306081835757437E-2</v>
      </c>
      <c r="L44" s="3">
        <f t="shared" ca="1" si="6"/>
        <v>2455.3113265974403</v>
      </c>
      <c r="M44" s="3">
        <f t="shared" ca="1" si="7"/>
        <v>63177.293339471267</v>
      </c>
      <c r="N44" s="3">
        <f t="shared" ca="1" si="1"/>
        <v>1920.1469604148217</v>
      </c>
      <c r="O44" s="4">
        <f t="shared" ca="1" si="8"/>
        <v>0.16258141502309442</v>
      </c>
      <c r="P44" s="3">
        <f t="shared" ca="1" si="12"/>
        <v>10572.667014627821</v>
      </c>
      <c r="Q44" s="3">
        <f t="shared" ca="1" si="13"/>
        <v>76562.72570640441</v>
      </c>
      <c r="R44" s="3">
        <f t="shared" ca="1" si="2"/>
        <v>1920.1469604148217</v>
      </c>
      <c r="S44" s="4">
        <f t="shared" ca="1" si="14"/>
        <v>0.20916674602880864</v>
      </c>
      <c r="T44" s="3">
        <f t="shared" ca="1" si="15"/>
        <v>11950.501945388585</v>
      </c>
      <c r="U44" s="3">
        <f t="shared" ca="1" si="16"/>
        <v>70044.427590330801</v>
      </c>
      <c r="V44" s="3">
        <f ca="1">Table14[[#This Row],[Harboursafe return value]]+Table14[[#This Row],[Horizon return value]]+Table14[[#This Row],[Skyhigh return value]]</f>
        <v>24978.480286613849</v>
      </c>
      <c r="W44" s="3">
        <f ca="1">Table14[[#This Row],[Harbour Safe Corpus]]+Table14[[#This Row],[horizon Corpus]]+Table14[[#This Row],[skyhighCorpus]]</f>
        <v>209784.44663620647</v>
      </c>
    </row>
    <row r="45" spans="3:28">
      <c r="C45" s="6">
        <v>23</v>
      </c>
      <c r="D45" s="2">
        <v>52</v>
      </c>
      <c r="E45" s="3">
        <f t="shared" ca="1" si="9"/>
        <v>153048.62359459576</v>
      </c>
      <c r="F45" s="3">
        <f t="shared" ca="1" si="10"/>
        <v>40383.5457862166</v>
      </c>
      <c r="G45" s="3">
        <f t="shared" ca="1" si="11"/>
        <v>2551.6097</v>
      </c>
      <c r="H45" s="3">
        <f t="shared" ca="1" si="3"/>
        <v>110113.46810837917</v>
      </c>
      <c r="I45" s="3">
        <f t="shared" ca="1" si="4"/>
        <v>6606.8080865027496</v>
      </c>
      <c r="J45" s="3">
        <f t="shared" ca="1" si="5"/>
        <v>2642.7232346011001</v>
      </c>
      <c r="K45" s="4">
        <f t="shared" ca="1" si="0"/>
        <v>6.6278415543557873E-2</v>
      </c>
      <c r="L45" s="3">
        <f t="shared" ca="1" si="6"/>
        <v>4274.8686552254812</v>
      </c>
      <c r="M45" s="3">
        <f t="shared" ca="1" si="7"/>
        <v>70094.885229297841</v>
      </c>
      <c r="N45" s="3">
        <f t="shared" ca="1" si="1"/>
        <v>1982.0424259508247</v>
      </c>
      <c r="O45" s="4">
        <f t="shared" ca="1" si="8"/>
        <v>0.30832282760264962</v>
      </c>
      <c r="P45" s="3">
        <f t="shared" ca="1" si="12"/>
        <v>23911.590541363465</v>
      </c>
      <c r="Q45" s="3">
        <f t="shared" ca="1" si="13"/>
        <v>102456.3586737187</v>
      </c>
      <c r="R45" s="3">
        <f t="shared" ca="1" si="2"/>
        <v>1982.0424259508247</v>
      </c>
      <c r="S45" s="4">
        <f t="shared" ca="1" si="14"/>
        <v>5.0789352589202121E-2</v>
      </c>
      <c r="T45" s="3">
        <f t="shared" ca="1" si="15"/>
        <v>3607.8444556033351</v>
      </c>
      <c r="U45" s="3">
        <f t="shared" ca="1" si="16"/>
        <v>75634.314471884965</v>
      </c>
      <c r="V45" s="3">
        <f ca="1">Table14[[#This Row],[Harboursafe return value]]+Table14[[#This Row],[Horizon return value]]+Table14[[#This Row],[Skyhigh return value]]</f>
        <v>31794.30365219228</v>
      </c>
      <c r="W45" s="3">
        <f ca="1">Table14[[#This Row],[Harbour Safe Corpus]]+Table14[[#This Row],[horizon Corpus]]+Table14[[#This Row],[skyhighCorpus]]</f>
        <v>248185.55837490153</v>
      </c>
    </row>
    <row r="46" spans="3:28">
      <c r="C46" s="6">
        <v>24</v>
      </c>
      <c r="D46" s="2">
        <v>53</v>
      </c>
      <c r="E46" s="3">
        <f t="shared" ca="1" si="9"/>
        <v>157800.8222304899</v>
      </c>
      <c r="F46" s="3">
        <f t="shared" ca="1" si="10"/>
        <v>41951.771336061662</v>
      </c>
      <c r="G46" s="3">
        <f t="shared" ca="1" si="11"/>
        <v>2551.6097</v>
      </c>
      <c r="H46" s="3">
        <f t="shared" ca="1" si="3"/>
        <v>113297.44119442823</v>
      </c>
      <c r="I46" s="3">
        <f t="shared" ca="1" si="4"/>
        <v>6797.8464716656936</v>
      </c>
      <c r="J46" s="3">
        <f t="shared" ca="1" si="5"/>
        <v>2719.1385886662774</v>
      </c>
      <c r="K46" s="4">
        <f t="shared" ca="1" si="0"/>
        <v>7.0581167248175675E-2</v>
      </c>
      <c r="L46" s="3">
        <f t="shared" ca="1" si="6"/>
        <v>5043.3388053595618</v>
      </c>
      <c r="M46" s="3">
        <f t="shared" ca="1" si="7"/>
        <v>77857.362623323672</v>
      </c>
      <c r="N46" s="3">
        <f t="shared" ca="1" si="1"/>
        <v>2039.3539414997081</v>
      </c>
      <c r="O46" s="4">
        <f t="shared" ca="1" si="8"/>
        <v>-0.14714917804684347</v>
      </c>
      <c r="P46" s="3">
        <f t="shared" ca="1" si="12"/>
        <v>-15226.413592629424</v>
      </c>
      <c r="Q46" s="3">
        <f t="shared" ca="1" si="13"/>
        <v>89269.299022588981</v>
      </c>
      <c r="R46" s="3">
        <f t="shared" ca="1" si="2"/>
        <v>2039.3539414997081</v>
      </c>
      <c r="S46" s="4">
        <f t="shared" ca="1" si="14"/>
        <v>0.21578427425904634</v>
      </c>
      <c r="T46" s="3">
        <f t="shared" ca="1" si="15"/>
        <v>16540.725912508104</v>
      </c>
      <c r="U46" s="3">
        <f t="shared" ca="1" si="16"/>
        <v>94214.394325892776</v>
      </c>
      <c r="V46" s="3">
        <f ca="1">Table14[[#This Row],[Harboursafe return value]]+Table14[[#This Row],[Horizon return value]]+Table14[[#This Row],[Skyhigh return value]]</f>
        <v>6357.6511252382406</v>
      </c>
      <c r="W46" s="3">
        <f ca="1">Table14[[#This Row],[Harbour Safe Corpus]]+Table14[[#This Row],[horizon Corpus]]+Table14[[#This Row],[skyhighCorpus]]</f>
        <v>261341.05597180541</v>
      </c>
    </row>
    <row r="47" spans="3:28">
      <c r="C47" s="6">
        <v>25</v>
      </c>
      <c r="D47" s="2">
        <v>54</v>
      </c>
      <c r="E47" s="3">
        <f t="shared" ca="1" si="9"/>
        <v>163688.43838058715</v>
      </c>
      <c r="F47" s="3">
        <f t="shared" ca="1" si="10"/>
        <v>43894.684665593755</v>
      </c>
      <c r="G47" s="3">
        <f t="shared" ca="1" si="11"/>
        <v>2551.6097</v>
      </c>
      <c r="H47" s="3">
        <f t="shared" ca="1" si="3"/>
        <v>117242.14401499339</v>
      </c>
      <c r="I47" s="3">
        <f t="shared" ca="1" si="4"/>
        <v>7034.5286408996035</v>
      </c>
      <c r="J47" s="3">
        <f t="shared" ca="1" si="5"/>
        <v>2813.8114563598415</v>
      </c>
      <c r="K47" s="4">
        <f t="shared" ca="1" si="0"/>
        <v>7.031800822668105E-2</v>
      </c>
      <c r="L47" s="3">
        <f t="shared" ca="1" si="6"/>
        <v>5573.7054740228841</v>
      </c>
      <c r="M47" s="3">
        <f t="shared" ca="1" si="7"/>
        <v>86244.879553706385</v>
      </c>
      <c r="N47" s="3">
        <f t="shared" ca="1" si="1"/>
        <v>2110.3585922698808</v>
      </c>
      <c r="O47" s="4">
        <f t="shared" ca="1" si="8"/>
        <v>0.11064619200062779</v>
      </c>
      <c r="P47" s="3">
        <f t="shared" ca="1" si="12"/>
        <v>9994.0595704100688</v>
      </c>
      <c r="Q47" s="3">
        <f t="shared" ca="1" si="13"/>
        <v>101373.71718526894</v>
      </c>
      <c r="R47" s="3">
        <f t="shared" ca="1" si="2"/>
        <v>2110.3585922698808</v>
      </c>
      <c r="S47" s="4">
        <f t="shared" ca="1" si="14"/>
        <v>0.27063826407281999</v>
      </c>
      <c r="T47" s="3">
        <f t="shared" ca="1" si="15"/>
        <v>25783.592024023303</v>
      </c>
      <c r="U47" s="3">
        <f t="shared" ca="1" si="16"/>
        <v>122108.34494218596</v>
      </c>
      <c r="V47" s="3">
        <f ca="1">Table14[[#This Row],[Harboursafe return value]]+Table14[[#This Row],[Horizon return value]]+Table14[[#This Row],[Skyhigh return value]]</f>
        <v>41351.357068456258</v>
      </c>
      <c r="W47" s="3">
        <f ca="1">Table14[[#This Row],[Harbour Safe Corpus]]+Table14[[#This Row],[horizon Corpus]]+Table14[[#This Row],[skyhighCorpus]]</f>
        <v>309726.94168116129</v>
      </c>
    </row>
    <row r="48" spans="3:28">
      <c r="C48" s="6">
        <v>26</v>
      </c>
      <c r="D48" s="2">
        <v>55</v>
      </c>
      <c r="E48" s="3">
        <f t="shared" ca="1" si="9"/>
        <v>169451.61764943259</v>
      </c>
      <c r="F48" s="3">
        <f t="shared" ca="1" si="10"/>
        <v>45796.533824312755</v>
      </c>
      <c r="G48" s="3">
        <f t="shared" ca="1" si="11"/>
        <v>2551.6097</v>
      </c>
      <c r="H48" s="3">
        <f t="shared" ca="1" si="3"/>
        <v>121103.47412511983</v>
      </c>
      <c r="I48" s="3">
        <f t="shared" ca="1" si="4"/>
        <v>7266.2084475071897</v>
      </c>
      <c r="J48" s="3">
        <f t="shared" ca="1" si="5"/>
        <v>2906.4833790028761</v>
      </c>
      <c r="K48" s="4">
        <f t="shared" ca="1" si="0"/>
        <v>6.5854873411747075E-2</v>
      </c>
      <c r="L48" s="3">
        <f t="shared" ca="1" si="6"/>
        <v>5775.3486729194983</v>
      </c>
      <c r="M48" s="3">
        <f t="shared" ca="1" si="7"/>
        <v>94926.711605628763</v>
      </c>
      <c r="N48" s="3">
        <f t="shared" ca="1" si="1"/>
        <v>2179.8625342521568</v>
      </c>
      <c r="O48" s="4">
        <f t="shared" ca="1" si="8"/>
        <v>7.4857548643451371E-2</v>
      </c>
      <c r="P48" s="3">
        <f t="shared" ca="1" si="12"/>
        <v>7670.1775482106605</v>
      </c>
      <c r="Q48" s="3">
        <f t="shared" ca="1" si="13"/>
        <v>111223.75726773175</v>
      </c>
      <c r="R48" s="3">
        <f t="shared" ca="1" si="2"/>
        <v>2179.8625342521568</v>
      </c>
      <c r="S48" s="4">
        <f t="shared" ca="1" si="14"/>
        <v>2.8870550858708918E-2</v>
      </c>
      <c r="T48" s="3">
        <f t="shared" ca="1" si="15"/>
        <v>3556.8020990062118</v>
      </c>
      <c r="U48" s="3">
        <f t="shared" ca="1" si="16"/>
        <v>127845.00957544432</v>
      </c>
      <c r="V48" s="3">
        <f ca="1">Table14[[#This Row],[Harboursafe return value]]+Table14[[#This Row],[Horizon return value]]+Table14[[#This Row],[Skyhigh return value]]</f>
        <v>17002.32832013637</v>
      </c>
      <c r="W48" s="3">
        <f ca="1">Table14[[#This Row],[Harbour Safe Corpus]]+Table14[[#This Row],[horizon Corpus]]+Table14[[#This Row],[skyhighCorpus]]</f>
        <v>333995.47844880482</v>
      </c>
    </row>
    <row r="49" spans="1:29">
      <c r="C49" s="6">
        <v>27</v>
      </c>
      <c r="D49" s="2">
        <v>56</v>
      </c>
      <c r="E49" s="3">
        <f t="shared" ca="1" si="9"/>
        <v>177255.91287980226</v>
      </c>
      <c r="F49" s="3">
        <f t="shared" ca="1" si="10"/>
        <v>48371.951250334751</v>
      </c>
      <c r="G49" s="3">
        <f t="shared" ca="1" si="11"/>
        <v>2551.6097</v>
      </c>
      <c r="H49" s="3">
        <f t="shared" ca="1" si="3"/>
        <v>126332.35192946751</v>
      </c>
      <c r="I49" s="3">
        <f t="shared" ca="1" si="4"/>
        <v>7579.9411157680497</v>
      </c>
      <c r="J49" s="3">
        <f t="shared" ca="1" si="5"/>
        <v>3031.9764463072202</v>
      </c>
      <c r="K49" s="4">
        <f t="shared" ca="1" si="0"/>
        <v>0.11328254532464579</v>
      </c>
      <c r="L49" s="3">
        <f t="shared" ca="1" si="6"/>
        <v>10925.27451458525</v>
      </c>
      <c r="M49" s="3">
        <f t="shared" ca="1" si="7"/>
        <v>108883.96256652124</v>
      </c>
      <c r="N49" s="3">
        <f t="shared" ca="1" si="1"/>
        <v>2273.982334730415</v>
      </c>
      <c r="O49" s="4">
        <f t="shared" ca="1" si="8"/>
        <v>-1.1058237035495661E-2</v>
      </c>
      <c r="P49" s="3">
        <f t="shared" ca="1" si="12"/>
        <v>-1242.5117896810004</v>
      </c>
      <c r="Q49" s="3">
        <f t="shared" ca="1" si="13"/>
        <v>112255.22781278116</v>
      </c>
      <c r="R49" s="3">
        <f t="shared" ca="1" si="2"/>
        <v>2273.982334730415</v>
      </c>
      <c r="S49" s="4">
        <f t="shared" ca="1" si="14"/>
        <v>-6.0922660328881217E-3</v>
      </c>
      <c r="T49" s="3">
        <f t="shared" ca="1" si="15"/>
        <v>-785.79266197936886</v>
      </c>
      <c r="U49" s="3">
        <f t="shared" ca="1" si="16"/>
        <v>129333.19924819536</v>
      </c>
      <c r="V49" s="3">
        <f ca="1">Table14[[#This Row],[Harboursafe return value]]+Table14[[#This Row],[Horizon return value]]+Table14[[#This Row],[Skyhigh return value]]</f>
        <v>8896.97006292488</v>
      </c>
      <c r="W49" s="3">
        <f ca="1">Table14[[#This Row],[Harbour Safe Corpus]]+Table14[[#This Row],[horizon Corpus]]+Table14[[#This Row],[skyhighCorpus]]</f>
        <v>350472.38962749776</v>
      </c>
    </row>
    <row r="50" spans="1:29">
      <c r="C50" s="6">
        <v>28</v>
      </c>
      <c r="D50" s="2">
        <v>57</v>
      </c>
      <c r="E50" s="3">
        <f t="shared" ca="1" si="9"/>
        <v>184673.35745639331</v>
      </c>
      <c r="F50" s="3">
        <f t="shared" ca="1" si="10"/>
        <v>51100.10940799339</v>
      </c>
      <c r="G50" s="3">
        <f t="shared" ca="1" si="11"/>
        <v>2551.6097</v>
      </c>
      <c r="H50" s="3">
        <f t="shared" ca="1" si="3"/>
        <v>131021.63834839992</v>
      </c>
      <c r="I50" s="3">
        <f t="shared" ca="1" si="4"/>
        <v>7861.2983009039954</v>
      </c>
      <c r="J50" s="3">
        <f t="shared" ca="1" si="5"/>
        <v>3144.5193203615981</v>
      </c>
      <c r="K50" s="4">
        <f t="shared" ca="1" si="0"/>
        <v>-2.1340226324722482E-2</v>
      </c>
      <c r="L50" s="3">
        <f t="shared" ca="1" si="6"/>
        <v>-2357.1607812916632</v>
      </c>
      <c r="M50" s="3">
        <f t="shared" ca="1" si="7"/>
        <v>109671.32110559117</v>
      </c>
      <c r="N50" s="3">
        <f t="shared" ca="1" si="1"/>
        <v>2358.3894902711986</v>
      </c>
      <c r="O50" s="4">
        <f t="shared" ca="1" si="8"/>
        <v>2.8717641354475437E-2</v>
      </c>
      <c r="P50" s="3">
        <f t="shared" ca="1" si="12"/>
        <v>3257.5690642702716</v>
      </c>
      <c r="Q50" s="3">
        <f t="shared" ca="1" si="13"/>
        <v>117871.18636732263</v>
      </c>
      <c r="R50" s="3">
        <f t="shared" ca="1" si="2"/>
        <v>2358.3894902711986</v>
      </c>
      <c r="S50" s="4">
        <f t="shared" ca="1" si="14"/>
        <v>0.2667903566829955</v>
      </c>
      <c r="T50" s="3">
        <f t="shared" ca="1" si="15"/>
        <v>34819.448145032402</v>
      </c>
      <c r="U50" s="3">
        <f t="shared" ca="1" si="16"/>
        <v>166511.03688349895</v>
      </c>
      <c r="V50" s="3">
        <f ca="1">Table14[[#This Row],[Harboursafe return value]]+Table14[[#This Row],[Horizon return value]]+Table14[[#This Row],[Skyhigh return value]]</f>
        <v>35719.856428011008</v>
      </c>
      <c r="W50" s="3">
        <f ca="1">Table14[[#This Row],[Harbour Safe Corpus]]+Table14[[#This Row],[horizon Corpus]]+Table14[[#This Row],[skyhighCorpus]]</f>
        <v>394053.54435641272</v>
      </c>
    </row>
    <row r="51" spans="1:29">
      <c r="C51" s="6">
        <v>29</v>
      </c>
      <c r="D51" s="2">
        <v>58</v>
      </c>
      <c r="E51" s="3">
        <f t="shared" ca="1" si="9"/>
        <v>189721.54704491518</v>
      </c>
      <c r="F51" s="3">
        <f t="shared" ca="1" si="10"/>
        <v>53068.90334751692</v>
      </c>
      <c r="G51" s="3">
        <f t="shared" ca="1" si="11"/>
        <v>2551.6097</v>
      </c>
      <c r="H51" s="3">
        <f t="shared" ca="1" si="3"/>
        <v>134101.03399739825</v>
      </c>
      <c r="I51" s="3">
        <f t="shared" ca="1" si="4"/>
        <v>8046.062039843895</v>
      </c>
      <c r="J51" s="3">
        <f t="shared" ca="1" si="5"/>
        <v>3218.4248159375584</v>
      </c>
      <c r="K51" s="4">
        <f t="shared" ca="1" si="0"/>
        <v>9.4794603516338921E-2</v>
      </c>
      <c r="L51" s="3">
        <f t="shared" ca="1" si="6"/>
        <v>10548.79405350458</v>
      </c>
      <c r="M51" s="3">
        <f t="shared" ca="1" si="7"/>
        <v>123438.5399750333</v>
      </c>
      <c r="N51" s="3">
        <f t="shared" ca="1" si="1"/>
        <v>2413.8186119531683</v>
      </c>
      <c r="O51" s="4">
        <f t="shared" ca="1" si="8"/>
        <v>0.10367369167836253</v>
      </c>
      <c r="P51" s="3">
        <f t="shared" ca="1" si="12"/>
        <v>12345.265776480179</v>
      </c>
      <c r="Q51" s="3">
        <f t="shared" ca="1" si="13"/>
        <v>132630.27075575598</v>
      </c>
      <c r="R51" s="3">
        <f t="shared" ca="1" si="2"/>
        <v>2413.8186119531683</v>
      </c>
      <c r="S51" s="4">
        <f t="shared" ca="1" si="14"/>
        <v>0.28437068302156732</v>
      </c>
      <c r="T51" s="3">
        <f t="shared" ca="1" si="15"/>
        <v>47694.066912875627</v>
      </c>
      <c r="U51" s="3">
        <f t="shared" ca="1" si="16"/>
        <v>216618.92240832775</v>
      </c>
      <c r="V51" s="3">
        <f ca="1">Table14[[#This Row],[Harboursafe return value]]+Table14[[#This Row],[Horizon return value]]+Table14[[#This Row],[Skyhigh return value]]</f>
        <v>70588.12674286039</v>
      </c>
      <c r="W51" s="3">
        <f ca="1">Table14[[#This Row],[Harbour Safe Corpus]]+Table14[[#This Row],[horizon Corpus]]+Table14[[#This Row],[skyhighCorpus]]</f>
        <v>472687.73313911702</v>
      </c>
    </row>
    <row r="52" spans="1:29">
      <c r="C52" s="6">
        <v>30</v>
      </c>
      <c r="D52" s="2">
        <v>59</v>
      </c>
      <c r="E52" s="3">
        <f t="shared" ca="1" si="9"/>
        <v>196847.90054471613</v>
      </c>
      <c r="F52" s="3">
        <f t="shared" ca="1" si="10"/>
        <v>55848.181212439289</v>
      </c>
      <c r="G52" s="3">
        <f t="shared" ca="1" si="11"/>
        <v>2551.6097</v>
      </c>
      <c r="H52" s="3">
        <f t="shared" ca="1" si="3"/>
        <v>138448.10963227684</v>
      </c>
      <c r="I52" s="3">
        <f t="shared" ca="1" si="4"/>
        <v>8306.8865779366097</v>
      </c>
      <c r="J52" s="3">
        <f t="shared" ca="1" si="5"/>
        <v>3322.7546311746441</v>
      </c>
      <c r="K52" s="4">
        <f t="shared" ca="1" si="0"/>
        <v>-2.5541858701848046E-2</v>
      </c>
      <c r="L52" s="3">
        <f t="shared" ca="1" si="6"/>
        <v>-3195.2844110499091</v>
      </c>
      <c r="M52" s="3">
        <f t="shared" ca="1" si="7"/>
        <v>123566.01019515803</v>
      </c>
      <c r="N52" s="3">
        <f t="shared" ca="1" si="1"/>
        <v>2492.065973380983</v>
      </c>
      <c r="O52" s="4">
        <f t="shared" ca="1" si="8"/>
        <v>4.8966596740302244E-2</v>
      </c>
      <c r="P52" s="3">
        <f t="shared" ca="1" si="12"/>
        <v>6555.4669784385924</v>
      </c>
      <c r="Q52" s="3">
        <f t="shared" ca="1" si="13"/>
        <v>141677.80370757554</v>
      </c>
      <c r="R52" s="3">
        <f t="shared" ca="1" si="2"/>
        <v>2492.065973380983</v>
      </c>
      <c r="S52" s="4">
        <f t="shared" ca="1" si="14"/>
        <v>0.13587634698475307</v>
      </c>
      <c r="T52" s="3">
        <f t="shared" ca="1" si="15"/>
        <v>29602.694275071248</v>
      </c>
      <c r="U52" s="3">
        <f t="shared" ca="1" si="16"/>
        <v>248713.68265677997</v>
      </c>
      <c r="V52" s="3">
        <f ca="1">Table14[[#This Row],[Harboursafe return value]]+Table14[[#This Row],[Horizon return value]]+Table14[[#This Row],[Skyhigh return value]]</f>
        <v>32962.876842459933</v>
      </c>
      <c r="W52" s="3">
        <f ca="1">Table14[[#This Row],[Harbour Safe Corpus]]+Table14[[#This Row],[horizon Corpus]]+Table14[[#This Row],[skyhighCorpus]]</f>
        <v>513957.4965595135</v>
      </c>
    </row>
    <row r="53" spans="1:29">
      <c r="C53" s="6">
        <v>31</v>
      </c>
      <c r="D53" s="2">
        <v>60</v>
      </c>
      <c r="E53" s="3">
        <f t="shared" ca="1" si="9"/>
        <v>201360.35363496962</v>
      </c>
      <c r="F53" s="3">
        <f t="shared" ca="1" si="10"/>
        <v>57608.037917638154</v>
      </c>
      <c r="G53" s="3">
        <f t="shared" ca="1" si="11"/>
        <v>2551.6097</v>
      </c>
      <c r="H53" s="3">
        <f t="shared" ca="1" si="3"/>
        <v>141200.70601733148</v>
      </c>
      <c r="I53" s="3">
        <f t="shared" ca="1" si="4"/>
        <v>8472.0423610398884</v>
      </c>
      <c r="J53" s="3">
        <f t="shared" ca="1" si="5"/>
        <v>3388.8169444159557</v>
      </c>
      <c r="K53" s="4">
        <f t="shared" ca="1" si="0"/>
        <v>3.0153545436373323E-2</v>
      </c>
      <c r="L53" s="3">
        <f t="shared" ca="1" si="6"/>
        <v>3777.0457256655659</v>
      </c>
      <c r="M53" s="3">
        <f t="shared" ca="1" si="7"/>
        <v>130731.87286523955</v>
      </c>
      <c r="N53" s="3">
        <f t="shared" ca="1" si="1"/>
        <v>2541.6127083119663</v>
      </c>
      <c r="O53" s="4">
        <f t="shared" ca="1" si="8"/>
        <v>-0.14433863680212464</v>
      </c>
      <c r="P53" s="3">
        <f t="shared" ca="1" si="12"/>
        <v>-20633.007509068804</v>
      </c>
      <c r="Q53" s="3">
        <f t="shared" ca="1" si="13"/>
        <v>123586.4089068187</v>
      </c>
      <c r="R53" s="3">
        <f t="shared" ca="1" si="2"/>
        <v>2541.6127083119663</v>
      </c>
      <c r="S53" s="4">
        <f t="shared" ca="1" si="14"/>
        <v>0.16174587562861595</v>
      </c>
      <c r="T53" s="3">
        <f t="shared" ca="1" si="15"/>
        <v>40433.960068645953</v>
      </c>
      <c r="U53" s="3">
        <f t="shared" ca="1" si="16"/>
        <v>291689.25543373788</v>
      </c>
      <c r="V53" s="3">
        <f ca="1">Table14[[#This Row],[Harboursafe return value]]+Table14[[#This Row],[Horizon return value]]+Table14[[#This Row],[Skyhigh return value]]</f>
        <v>23577.998285242713</v>
      </c>
      <c r="W53" s="3">
        <f ca="1">Table14[[#This Row],[Harbour Safe Corpus]]+Table14[[#This Row],[horizon Corpus]]+Table14[[#This Row],[skyhighCorpus]]</f>
        <v>546007.53720579611</v>
      </c>
    </row>
    <row r="54" spans="1:29">
      <c r="C54" s="6">
        <v>32</v>
      </c>
      <c r="D54" s="2">
        <v>61</v>
      </c>
      <c r="E54" s="3">
        <f t="shared" ca="1" si="9"/>
        <v>207753.0152191956</v>
      </c>
      <c r="F54" s="3">
        <f t="shared" ca="1" si="10"/>
        <v>60101.175935486288</v>
      </c>
      <c r="G54" s="3">
        <f t="shared" ca="1" si="11"/>
        <v>2551.6097</v>
      </c>
      <c r="H54" s="3">
        <f t="shared" ca="1" si="3"/>
        <v>145100.2295837093</v>
      </c>
      <c r="I54" s="3">
        <f t="shared" ca="1" si="4"/>
        <v>8706.0137750225567</v>
      </c>
      <c r="J54" s="3">
        <f t="shared" ca="1" si="5"/>
        <v>3482.4055100090227</v>
      </c>
      <c r="K54" s="4">
        <f t="shared" ca="1" si="0"/>
        <v>8.7507939963769238E-2</v>
      </c>
      <c r="L54" s="3">
        <f t="shared" ca="1" si="6"/>
        <v>11592.445948192179</v>
      </c>
      <c r="M54" s="3">
        <f t="shared" ca="1" si="7"/>
        <v>145806.72432344075</v>
      </c>
      <c r="N54" s="3">
        <f t="shared" ca="1" si="1"/>
        <v>2611.804132506767</v>
      </c>
      <c r="O54" s="4">
        <f t="shared" ca="1" si="8"/>
        <v>8.2732399944808299E-2</v>
      </c>
      <c r="P54" s="3">
        <f t="shared" ca="1" si="12"/>
        <v>10332.64062145557</v>
      </c>
      <c r="Q54" s="3">
        <f t="shared" ca="1" si="13"/>
        <v>136530.85366078105</v>
      </c>
      <c r="R54" s="3">
        <f t="shared" ca="1" si="2"/>
        <v>2611.804132506767</v>
      </c>
      <c r="S54" s="4">
        <f t="shared" ca="1" si="14"/>
        <v>-2.2436888694269352E-2</v>
      </c>
      <c r="T54" s="3">
        <f t="shared" ca="1" si="15"/>
        <v>-6573.8997367872225</v>
      </c>
      <c r="U54" s="3">
        <f t="shared" ca="1" si="16"/>
        <v>287727.15982945741</v>
      </c>
      <c r="V54" s="3">
        <f ca="1">Table14[[#This Row],[Harboursafe return value]]+Table14[[#This Row],[Horizon return value]]+Table14[[#This Row],[Skyhigh return value]]</f>
        <v>15351.186832860527</v>
      </c>
      <c r="W54" s="3">
        <f ca="1">Table14[[#This Row],[Harbour Safe Corpus]]+Table14[[#This Row],[horizon Corpus]]+Table14[[#This Row],[skyhighCorpus]]</f>
        <v>570064.73781367927</v>
      </c>
    </row>
    <row r="55" spans="1:29">
      <c r="C55" s="6">
        <v>33</v>
      </c>
      <c r="D55" s="2">
        <v>62</v>
      </c>
      <c r="E55" s="3">
        <f t="shared" ca="1" si="9"/>
        <v>214282.00725359772</v>
      </c>
      <c r="F55" s="3">
        <f t="shared" ca="1" si="10"/>
        <v>62647.482828903114</v>
      </c>
      <c r="G55" s="3">
        <f t="shared" ca="1" si="11"/>
        <v>2551.6097</v>
      </c>
      <c r="H55" s="3">
        <f t="shared" ca="1" si="3"/>
        <v>149082.91472469459</v>
      </c>
      <c r="I55" s="3">
        <f t="shared" ca="1" si="4"/>
        <v>8944.9748834816746</v>
      </c>
      <c r="J55" s="3">
        <f t="shared" ca="1" si="5"/>
        <v>3577.98995339267</v>
      </c>
      <c r="K55" s="4">
        <f t="shared" ca="1" si="0"/>
        <v>0.18580330004840859</v>
      </c>
      <c r="L55" s="3">
        <f t="shared" ca="1" si="6"/>
        <v>27423.771718984059</v>
      </c>
      <c r="M55" s="3">
        <f t="shared" ca="1" si="7"/>
        <v>176808.48599581749</v>
      </c>
      <c r="N55" s="3">
        <f t="shared" ca="1" si="1"/>
        <v>2683.4924650445023</v>
      </c>
      <c r="O55" s="4">
        <f t="shared" ca="1" si="8"/>
        <v>-8.711502434661092E-2</v>
      </c>
      <c r="P55" s="3">
        <f t="shared" ca="1" si="12"/>
        <v>-12010.774896435663</v>
      </c>
      <c r="Q55" s="3">
        <f t="shared" ca="1" si="13"/>
        <v>127203.5712293899</v>
      </c>
      <c r="R55" s="3">
        <f t="shared" ca="1" si="2"/>
        <v>2683.4924650445023</v>
      </c>
      <c r="S55" s="4">
        <f t="shared" ca="1" si="14"/>
        <v>-2.1888179188328583E-2</v>
      </c>
      <c r="T55" s="3">
        <f t="shared" ca="1" si="15"/>
        <v>-6327.1920136587332</v>
      </c>
      <c r="U55" s="3">
        <f t="shared" ca="1" si="16"/>
        <v>284083.4602808432</v>
      </c>
      <c r="V55" s="3">
        <f ca="1">Table14[[#This Row],[Harboursafe return value]]+Table14[[#This Row],[Horizon return value]]+Table14[[#This Row],[Skyhigh return value]]</f>
        <v>9085.8048088896612</v>
      </c>
      <c r="W55" s="3">
        <f ca="1">Table14[[#This Row],[Harbour Safe Corpus]]+Table14[[#This Row],[horizon Corpus]]+Table14[[#This Row],[skyhighCorpus]]</f>
        <v>588095.51750605064</v>
      </c>
    </row>
    <row r="56" spans="1:29">
      <c r="C56" s="6">
        <v>34</v>
      </c>
      <c r="D56" s="2">
        <v>63</v>
      </c>
      <c r="E56" s="3">
        <f t="shared" ca="1" si="9"/>
        <v>221502.81295726268</v>
      </c>
      <c r="F56" s="3">
        <f t="shared" ca="1" si="10"/>
        <v>65463.597053332443</v>
      </c>
      <c r="G56" s="3">
        <f t="shared" ca="1" si="11"/>
        <v>2551.6097</v>
      </c>
      <c r="H56" s="3">
        <f t="shared" ca="1" si="3"/>
        <v>153487.60620393025</v>
      </c>
      <c r="I56" s="3">
        <f t="shared" ca="1" si="4"/>
        <v>9209.2563722358154</v>
      </c>
      <c r="J56" s="3">
        <f t="shared" ca="1" si="5"/>
        <v>3683.7025488943264</v>
      </c>
      <c r="K56" s="4">
        <f t="shared" ca="1" si="0"/>
        <v>-2.6515356664092431E-2</v>
      </c>
      <c r="L56" s="3">
        <f t="shared" ca="1" si="6"/>
        <v>-4736.9774108814727</v>
      </c>
      <c r="M56" s="3">
        <f t="shared" ca="1" si="7"/>
        <v>175755.21113383037</v>
      </c>
      <c r="N56" s="3">
        <f t="shared" ca="1" si="1"/>
        <v>2762.7769116707445</v>
      </c>
      <c r="O56" s="4">
        <f t="shared" ca="1" si="8"/>
        <v>-3.1618809297988146E-2</v>
      </c>
      <c r="P56" s="3">
        <f t="shared" ca="1" si="12"/>
        <v>-4065.7033188766318</v>
      </c>
      <c r="Q56" s="3">
        <f t="shared" ca="1" si="13"/>
        <v>125900.64482218401</v>
      </c>
      <c r="R56" s="3">
        <f t="shared" ca="1" si="2"/>
        <v>2762.7769116707445</v>
      </c>
      <c r="S56" s="4">
        <f t="shared" ca="1" si="14"/>
        <v>0.27665128664086891</v>
      </c>
      <c r="T56" s="3">
        <f t="shared" ca="1" si="15"/>
        <v>78974.21769374315</v>
      </c>
      <c r="U56" s="3">
        <f t="shared" ca="1" si="16"/>
        <v>365820.45488625707</v>
      </c>
      <c r="V56" s="3">
        <f ca="1">Table14[[#This Row],[Harboursafe return value]]+Table14[[#This Row],[Horizon return value]]+Table14[[#This Row],[Skyhigh return value]]</f>
        <v>70171.53696398504</v>
      </c>
      <c r="W56" s="3">
        <f ca="1">Table14[[#This Row],[Harbour Safe Corpus]]+Table14[[#This Row],[horizon Corpus]]+Table14[[#This Row],[skyhighCorpus]]</f>
        <v>667476.31084227143</v>
      </c>
    </row>
    <row r="57" spans="1:29">
      <c r="C57" s="6">
        <v>35</v>
      </c>
      <c r="D57" s="2">
        <v>64</v>
      </c>
      <c r="E57" s="3">
        <f t="shared" ca="1" si="9"/>
        <v>233187.13961325443</v>
      </c>
      <c r="F57" s="3">
        <f t="shared" ca="1" si="10"/>
        <v>70020.484449169235</v>
      </c>
      <c r="G57" s="3">
        <f t="shared" ca="1" si="11"/>
        <v>2551.6097</v>
      </c>
      <c r="H57" s="3">
        <f t="shared" ca="1" si="3"/>
        <v>160615.04546408521</v>
      </c>
      <c r="I57" s="3">
        <f t="shared" ca="1" si="4"/>
        <v>9636.9027278451122</v>
      </c>
      <c r="J57" s="3">
        <f t="shared" ca="1" si="5"/>
        <v>3854.7610911380452</v>
      </c>
      <c r="K57" s="4">
        <f t="shared" ca="1" si="0"/>
        <v>5.4873957364487927E-2</v>
      </c>
      <c r="L57" s="3">
        <f t="shared" ca="1" si="6"/>
        <v>9750.146960227079</v>
      </c>
      <c r="M57" s="3">
        <f t="shared" ca="1" si="7"/>
        <v>189360.11918519548</v>
      </c>
      <c r="N57" s="3">
        <f t="shared" ca="1" si="1"/>
        <v>2891.0708183535335</v>
      </c>
      <c r="O57" s="4">
        <f t="shared" ca="1" si="8"/>
        <v>-4.7542399883498634E-2</v>
      </c>
      <c r="P57" s="3">
        <f t="shared" ca="1" si="12"/>
        <v>-6054.3430241954429</v>
      </c>
      <c r="Q57" s="3">
        <f t="shared" ca="1" si="13"/>
        <v>122737.37261634209</v>
      </c>
      <c r="R57" s="3">
        <f t="shared" ca="1" si="2"/>
        <v>2891.0708183535335</v>
      </c>
      <c r="S57" s="4">
        <f t="shared" ca="1" si="14"/>
        <v>0.35641768031182058</v>
      </c>
      <c r="T57" s="3">
        <f t="shared" ca="1" si="15"/>
        <v>130900.09231852213</v>
      </c>
      <c r="U57" s="3">
        <f t="shared" ca="1" si="16"/>
        <v>499611.61802313273</v>
      </c>
      <c r="V57" s="3">
        <f ca="1">Table14[[#This Row],[Harboursafe return value]]+Table14[[#This Row],[Horizon return value]]+Table14[[#This Row],[Skyhigh return value]]</f>
        <v>134595.89625455378</v>
      </c>
      <c r="W57" s="3">
        <f ca="1">Table14[[#This Row],[Harbour Safe Corpus]]+Table14[[#This Row],[horizon Corpus]]+Table14[[#This Row],[skyhighCorpus]]</f>
        <v>811709.10982467025</v>
      </c>
    </row>
    <row r="58" spans="1:29">
      <c r="C58" s="7">
        <v>36</v>
      </c>
      <c r="D58" s="8">
        <v>65</v>
      </c>
      <c r="E58" s="9">
        <f t="shared" ca="1" si="9"/>
        <v>242082.68257058095</v>
      </c>
      <c r="F58" s="9">
        <f t="shared" ca="1" si="10"/>
        <v>73489.74620252657</v>
      </c>
      <c r="G58" s="9">
        <f t="shared" ca="1" si="11"/>
        <v>2551.6097</v>
      </c>
      <c r="H58" s="9">
        <f t="shared" ca="1" si="3"/>
        <v>166041.32666805436</v>
      </c>
      <c r="I58" s="9">
        <f t="shared" ca="1" si="4"/>
        <v>9962.4796000832612</v>
      </c>
      <c r="J58" s="9">
        <f t="shared" ca="1" si="5"/>
        <v>3984.9918400333045</v>
      </c>
      <c r="K58" s="10">
        <f t="shared" ca="1" si="0"/>
        <v>0.11016605195807327</v>
      </c>
      <c r="L58" s="9">
        <f t="shared" ca="1" si="6"/>
        <v>21080.562137993995</v>
      </c>
      <c r="M58" s="9">
        <f t="shared" ca="1" si="7"/>
        <v>214425.67316322276</v>
      </c>
      <c r="N58" s="9">
        <f t="shared" ca="1" si="1"/>
        <v>2988.7438800249784</v>
      </c>
      <c r="O58" s="10">
        <f t="shared" ca="1" si="8"/>
        <v>-9.2034667867311876E-2</v>
      </c>
      <c r="P58" s="9">
        <f t="shared" ca="1" si="12"/>
        <v>-11433.627348820824</v>
      </c>
      <c r="Q58" s="9">
        <f t="shared" ca="1" si="13"/>
        <v>114292.48914754625</v>
      </c>
      <c r="R58" s="9">
        <f t="shared" ca="1" si="2"/>
        <v>2988.7438800249784</v>
      </c>
      <c r="S58" s="10">
        <f t="shared" ca="1" si="14"/>
        <v>-0.1633304075434156</v>
      </c>
      <c r="T58" s="9">
        <f t="shared" ca="1" si="15"/>
        <v>-81845.845563127237</v>
      </c>
      <c r="U58" s="9">
        <f t="shared" ca="1" si="16"/>
        <v>420754.51634003047</v>
      </c>
      <c r="V58" s="9">
        <f ca="1">Table14[[#This Row],[Harboursafe return value]]+Table14[[#This Row],[Horizon return value]]+Table14[[#This Row],[Skyhigh return value]]</f>
        <v>-72198.910773954063</v>
      </c>
      <c r="W58" s="3">
        <f ca="1">Table14[[#This Row],[Harbour Safe Corpus]]+Table14[[#This Row],[horizon Corpus]]+Table14[[#This Row],[skyhighCorpus]]</f>
        <v>749472.67865079944</v>
      </c>
    </row>
    <row r="61" spans="1:29" ht="15.95" thickBot="1"/>
    <row r="62" spans="1:29">
      <c r="A62" s="79" t="s">
        <v>62</v>
      </c>
      <c r="B62" s="80"/>
      <c r="C62" s="81"/>
      <c r="AA62" s="79" t="s">
        <v>63</v>
      </c>
      <c r="AB62" s="80"/>
      <c r="AC62" s="81"/>
    </row>
    <row r="63" spans="1:29" ht="15.95" thickBot="1">
      <c r="A63" s="82"/>
      <c r="B63" s="83"/>
      <c r="C63" s="84"/>
      <c r="AA63" s="82"/>
      <c r="AB63" s="83"/>
      <c r="AC63" s="84"/>
    </row>
    <row r="65" spans="3:35">
      <c r="C65" s="16" t="s">
        <v>33</v>
      </c>
      <c r="D65" s="16" t="s">
        <v>34</v>
      </c>
      <c r="E65" s="16" t="s">
        <v>35</v>
      </c>
      <c r="F65" s="16" t="s">
        <v>36</v>
      </c>
      <c r="G65" s="16" t="s">
        <v>37</v>
      </c>
      <c r="H65" s="16" t="s">
        <v>38</v>
      </c>
      <c r="I65" s="16" t="s">
        <v>39</v>
      </c>
      <c r="J65" s="16" t="s">
        <v>40</v>
      </c>
      <c r="K65" s="16" t="s">
        <v>41</v>
      </c>
      <c r="L65" s="16" t="s">
        <v>42</v>
      </c>
      <c r="M65" s="16" t="s">
        <v>43</v>
      </c>
      <c r="N65" s="16" t="s">
        <v>44</v>
      </c>
      <c r="O65" s="16" t="s">
        <v>45</v>
      </c>
      <c r="P65" s="16" t="s">
        <v>46</v>
      </c>
      <c r="Q65" s="16" t="s">
        <v>47</v>
      </c>
      <c r="R65" s="16" t="s">
        <v>48</v>
      </c>
      <c r="S65" s="16" t="s">
        <v>49</v>
      </c>
      <c r="T65" s="16" t="s">
        <v>50</v>
      </c>
      <c r="U65" s="16" t="s">
        <v>51</v>
      </c>
      <c r="V65" s="16" t="s">
        <v>52</v>
      </c>
      <c r="W65" s="16" t="s">
        <v>53</v>
      </c>
      <c r="AA65" s="65"/>
      <c r="AB65" s="65" t="s">
        <v>64</v>
      </c>
    </row>
    <row r="66" spans="3:35">
      <c r="C66" s="13">
        <v>1</v>
      </c>
      <c r="D66" s="13">
        <v>65</v>
      </c>
      <c r="E66" s="14">
        <f ca="1">E58</f>
        <v>242082.68257058095</v>
      </c>
      <c r="F66" s="14">
        <f ca="1">F58</f>
        <v>73489.74620252657</v>
      </c>
      <c r="G66" s="14">
        <f t="shared" ref="G66:V66" ca="1" si="17">G58</f>
        <v>2551.6097</v>
      </c>
      <c r="H66" s="14">
        <f t="shared" ca="1" si="17"/>
        <v>166041.32666805436</v>
      </c>
      <c r="I66" s="14">
        <f t="shared" ca="1" si="17"/>
        <v>9962.4796000832612</v>
      </c>
      <c r="J66" s="14">
        <f t="shared" ca="1" si="17"/>
        <v>3984.9918400333045</v>
      </c>
      <c r="K66" s="15">
        <f t="shared" ca="1" si="17"/>
        <v>0.11016605195807327</v>
      </c>
      <c r="L66" s="14">
        <f t="shared" ca="1" si="17"/>
        <v>21080.562137993995</v>
      </c>
      <c r="M66" s="14">
        <f t="shared" ca="1" si="17"/>
        <v>214425.67316322276</v>
      </c>
      <c r="N66" s="14">
        <f t="shared" ca="1" si="17"/>
        <v>2988.7438800249784</v>
      </c>
      <c r="O66" s="15">
        <f t="shared" ca="1" si="17"/>
        <v>-9.2034667867311876E-2</v>
      </c>
      <c r="P66" s="14">
        <f t="shared" ca="1" si="17"/>
        <v>-11433.627348820824</v>
      </c>
      <c r="Q66" s="14">
        <f t="shared" ca="1" si="17"/>
        <v>114292.48914754625</v>
      </c>
      <c r="R66" s="14">
        <f t="shared" ca="1" si="17"/>
        <v>2988.7438800249784</v>
      </c>
      <c r="S66" s="15">
        <f t="shared" ca="1" si="17"/>
        <v>-0.1633304075434156</v>
      </c>
      <c r="T66" s="14">
        <f t="shared" ca="1" si="17"/>
        <v>-81845.845563127237</v>
      </c>
      <c r="U66" s="14">
        <f t="shared" ca="1" si="17"/>
        <v>420754.51634003047</v>
      </c>
      <c r="V66" s="14">
        <f t="shared" ca="1" si="17"/>
        <v>-72198.910773954063</v>
      </c>
      <c r="W66" s="14">
        <f ca="1">W58</f>
        <v>749472.67865079944</v>
      </c>
      <c r="AA66" s="13">
        <v>1</v>
      </c>
      <c r="AB66" s="40">
        <f ca="1">'INFLATION &amp; Lifestyle'!M2</f>
        <v>2642917.1615059702</v>
      </c>
      <c r="AE66" s="39" t="s">
        <v>65</v>
      </c>
      <c r="AF66" s="40">
        <f ca="1">MIN(AB66:AB5065)</f>
        <v>1837788.6937652801</v>
      </c>
    </row>
    <row r="67" spans="3:35">
      <c r="C67" s="13">
        <v>2</v>
      </c>
      <c r="D67" s="13">
        <f t="dataTable" ref="D67:W5065" dt2D="0" dtr="0" r1="G62" ca="1"/>
        <v>65</v>
      </c>
      <c r="E67" s="14">
        <v>232481.84428906921</v>
      </c>
      <c r="F67" s="14">
        <v>69745.419272736995</v>
      </c>
      <c r="G67" s="14">
        <v>2551.6097</v>
      </c>
      <c r="H67" s="14">
        <v>160184.81531633221</v>
      </c>
      <c r="I67" s="14">
        <v>9611.0889189799327</v>
      </c>
      <c r="J67" s="14">
        <v>3844.4355675919733</v>
      </c>
      <c r="K67" s="15">
        <v>7.5584283570284183E-2</v>
      </c>
      <c r="L67" s="14">
        <v>10968.532732613101</v>
      </c>
      <c r="M67" s="14">
        <v>158007.33050507435</v>
      </c>
      <c r="N67" s="14">
        <v>2883.3266756939797</v>
      </c>
      <c r="O67" s="15">
        <v>9.3370691585876422E-2</v>
      </c>
      <c r="P67" s="14">
        <v>6769.1302123778132</v>
      </c>
      <c r="Q67" s="14">
        <v>80708.170375928166</v>
      </c>
      <c r="R67" s="14">
        <v>2883.3266756939797</v>
      </c>
      <c r="S67" s="15">
        <v>0.15328152384558957</v>
      </c>
      <c r="T67" s="38">
        <v>102065.96699313517</v>
      </c>
      <c r="U67" s="38">
        <v>769380.23149296455</v>
      </c>
      <c r="V67" s="38">
        <v>119803.62993812608</v>
      </c>
      <c r="W67" s="38">
        <v>1008095.7323739671</v>
      </c>
      <c r="AA67" s="13">
        <v>2</v>
      </c>
      <c r="AB67" s="40">
        <f t="dataTable" ref="AB67:AB5065" dt2D="0" dtr="0" r1="X64" ca="1"/>
        <v>2863653.5448924312</v>
      </c>
      <c r="AE67" s="39" t="s">
        <v>66</v>
      </c>
      <c r="AF67" s="40">
        <f ca="1">MAX(AB66:AB5065)</f>
        <v>3849737.1119959881</v>
      </c>
    </row>
    <row r="68" spans="3:35">
      <c r="C68" s="13">
        <v>3</v>
      </c>
      <c r="D68" s="13">
        <v>65</v>
      </c>
      <c r="E68" s="14">
        <v>226967.82744449069</v>
      </c>
      <c r="F68" s="14">
        <v>67594.952703351373</v>
      </c>
      <c r="G68" s="14">
        <v>2551.6097</v>
      </c>
      <c r="H68" s="14">
        <v>156821.2650411393</v>
      </c>
      <c r="I68" s="14">
        <v>9409.2759024683583</v>
      </c>
      <c r="J68" s="14">
        <v>3763.7103609873434</v>
      </c>
      <c r="K68" s="15">
        <v>3.9130757990153357E-2</v>
      </c>
      <c r="L68" s="14">
        <v>4499.8672562872143</v>
      </c>
      <c r="M68" s="14">
        <v>121377.3802622576</v>
      </c>
      <c r="N68" s="14">
        <v>2822.7827707405072</v>
      </c>
      <c r="O68" s="15">
        <v>-4.5337337571501907E-2</v>
      </c>
      <c r="P68" s="14">
        <v>-11540.126248912102</v>
      </c>
      <c r="Q68" s="14">
        <v>244410.39043714589</v>
      </c>
      <c r="R68" s="14">
        <v>2822.7827707405072</v>
      </c>
      <c r="S68" s="15">
        <v>-3.0960610102876637E-2</v>
      </c>
      <c r="T68" s="38">
        <v>-6881.1574342314752</v>
      </c>
      <c r="U68" s="38">
        <v>216785.46120171956</v>
      </c>
      <c r="V68" s="38">
        <v>-13921.416426856362</v>
      </c>
      <c r="W68" s="38">
        <v>582573.23190112307</v>
      </c>
      <c r="AA68" s="13">
        <v>3</v>
      </c>
      <c r="AB68" s="40">
        <v>2766304.0323490729</v>
      </c>
      <c r="AE68" s="39" t="s">
        <v>67</v>
      </c>
      <c r="AF68" s="40">
        <f ca="1">AVERAGE(AB66:AB5065)</f>
        <v>2690555.7609624653</v>
      </c>
    </row>
    <row r="69" spans="3:35">
      <c r="C69" s="13">
        <v>4</v>
      </c>
      <c r="D69" s="13">
        <v>65</v>
      </c>
      <c r="E69" s="14">
        <v>222654.69486213298</v>
      </c>
      <c r="F69" s="14">
        <v>65912.83099623186</v>
      </c>
      <c r="G69" s="14">
        <v>2551.6097</v>
      </c>
      <c r="H69" s="14">
        <v>154190.25416590113</v>
      </c>
      <c r="I69" s="14">
        <v>9251.4152499540669</v>
      </c>
      <c r="J69" s="14">
        <v>3700.5660999816268</v>
      </c>
      <c r="K69" s="15">
        <v>4.2169234862891751E-2</v>
      </c>
      <c r="L69" s="14">
        <v>8884.4731038618156</v>
      </c>
      <c r="M69" s="14">
        <v>221420.89102797644</v>
      </c>
      <c r="N69" s="14">
        <v>2775.4245749862198</v>
      </c>
      <c r="O69" s="15">
        <v>5.0267546318732849E-2</v>
      </c>
      <c r="P69" s="14">
        <v>17746.608782439795</v>
      </c>
      <c r="Q69" s="14">
        <v>372177.38925379392</v>
      </c>
      <c r="R69" s="14">
        <v>2775.4245749862198</v>
      </c>
      <c r="S69" s="15">
        <v>0.32169737468531701</v>
      </c>
      <c r="T69" s="38">
        <v>35738.765591225951</v>
      </c>
      <c r="U69" s="38">
        <v>148220.84296698082</v>
      </c>
      <c r="V69" s="38">
        <v>62369.847477527561</v>
      </c>
      <c r="W69" s="38">
        <v>741819.12324875128</v>
      </c>
      <c r="AA69" s="13">
        <v>4</v>
      </c>
      <c r="AB69" s="40">
        <v>2602390.1652278136</v>
      </c>
      <c r="AE69" s="39" t="s">
        <v>68</v>
      </c>
      <c r="AF69" s="39">
        <f ca="1">_xlfn.STDEV.S(AB66:AB5065)</f>
        <v>266330.9221147311</v>
      </c>
    </row>
    <row r="70" spans="3:35">
      <c r="C70" s="13">
        <v>5</v>
      </c>
      <c r="D70" s="13">
        <v>65</v>
      </c>
      <c r="E70" s="14">
        <v>253359.78442160616</v>
      </c>
      <c r="F70" s="14">
        <v>77887.81592442641</v>
      </c>
      <c r="G70" s="14">
        <v>2551.6097</v>
      </c>
      <c r="H70" s="14">
        <v>172920.35879717974</v>
      </c>
      <c r="I70" s="14">
        <v>10375.221527830783</v>
      </c>
      <c r="J70" s="14">
        <v>4150.0886111323134</v>
      </c>
      <c r="K70" s="15">
        <v>1.798548492848618E-2</v>
      </c>
      <c r="L70" s="14">
        <v>3178.4906272216922</v>
      </c>
      <c r="M70" s="14">
        <v>181978.8575949232</v>
      </c>
      <c r="N70" s="14">
        <v>3112.5664583492348</v>
      </c>
      <c r="O70" s="15">
        <v>2.1093356065942086E-2</v>
      </c>
      <c r="P70" s="14">
        <v>5918.1136600169111</v>
      </c>
      <c r="Q70" s="14">
        <v>288042.06196418928</v>
      </c>
      <c r="R70" s="14">
        <v>3112.5664583492348</v>
      </c>
      <c r="S70" s="15">
        <v>0.18865248181828337</v>
      </c>
      <c r="T70" s="38">
        <v>95896.151987606238</v>
      </c>
      <c r="U70" s="38">
        <v>605774.14433681639</v>
      </c>
      <c r="V70" s="38">
        <v>104992.75627484484</v>
      </c>
      <c r="W70" s="38">
        <v>1075795.0638959289</v>
      </c>
      <c r="AA70" s="13">
        <v>5</v>
      </c>
      <c r="AB70" s="40">
        <v>2584653.1587130437</v>
      </c>
      <c r="AE70" s="39"/>
      <c r="AF70" s="39"/>
      <c r="AG70" s="77" t="s">
        <v>69</v>
      </c>
      <c r="AH70" s="78"/>
      <c r="AI70" s="75" t="s">
        <v>70</v>
      </c>
    </row>
    <row r="71" spans="3:35">
      <c r="C71" s="13">
        <v>6</v>
      </c>
      <c r="D71" s="13">
        <v>65</v>
      </c>
      <c r="E71" s="14">
        <v>245449.43044017217</v>
      </c>
      <c r="F71" s="14">
        <v>74802.777871667146</v>
      </c>
      <c r="G71" s="14">
        <v>2551.6097</v>
      </c>
      <c r="H71" s="14">
        <v>168095.04286850503</v>
      </c>
      <c r="I71" s="14">
        <v>10085.702572110302</v>
      </c>
      <c r="J71" s="14">
        <v>4034.281028844121</v>
      </c>
      <c r="K71" s="15">
        <v>1.922702559659736E-2</v>
      </c>
      <c r="L71" s="14">
        <v>2451.7843468135711</v>
      </c>
      <c r="M71" s="14">
        <v>131986.53461817422</v>
      </c>
      <c r="N71" s="14">
        <v>3025.7107716330906</v>
      </c>
      <c r="O71" s="15">
        <v>-6.5662676898671696E-2</v>
      </c>
      <c r="P71" s="14">
        <v>-6415.1118603071309</v>
      </c>
      <c r="Q71" s="14">
        <v>92795.738235757104</v>
      </c>
      <c r="R71" s="14">
        <v>3025.7107716330906</v>
      </c>
      <c r="S71" s="15">
        <v>0.13419229578285344</v>
      </c>
      <c r="T71" s="38">
        <v>93452.992264300774</v>
      </c>
      <c r="U71" s="38">
        <v>791376.85782855586</v>
      </c>
      <c r="V71" s="38">
        <v>89489.66475080722</v>
      </c>
      <c r="W71" s="38">
        <v>1016159.1306824872</v>
      </c>
      <c r="AA71" s="13">
        <v>6</v>
      </c>
      <c r="AB71" s="40">
        <v>2774713.6619331539</v>
      </c>
      <c r="AE71" s="71" t="s">
        <v>71</v>
      </c>
      <c r="AF71" s="40">
        <f ca="1">AF68-_xlfn.CONFIDENCE.T(0.05,AF69,5000)</f>
        <v>2683171.792283243</v>
      </c>
      <c r="AG71" s="73">
        <v>1000000</v>
      </c>
      <c r="AH71" s="74">
        <f ca="1">AF71/AG71</f>
        <v>2.6831717922832432</v>
      </c>
      <c r="AI71" s="94" t="str">
        <f ca="1">_xlfn.CONCAT("$"," ",ROUND(AH71,2)," - ",ROUND(AH72,2)," ","M")</f>
        <v>$ 2.68 - 2.7 M</v>
      </c>
    </row>
    <row r="72" spans="3:35">
      <c r="C72" s="13">
        <v>7</v>
      </c>
      <c r="D72" s="13">
        <v>65</v>
      </c>
      <c r="E72" s="14">
        <v>234411.67484575312</v>
      </c>
      <c r="F72" s="14">
        <v>70498.053189843718</v>
      </c>
      <c r="G72" s="14">
        <v>2551.6097</v>
      </c>
      <c r="H72" s="14">
        <v>161362.0119559094</v>
      </c>
      <c r="I72" s="14">
        <v>9681.720717354563</v>
      </c>
      <c r="J72" s="14">
        <v>3872.6882869418255</v>
      </c>
      <c r="K72" s="15">
        <v>1.120180440072506E-2</v>
      </c>
      <c r="L72" s="14">
        <v>1995.9344150553181</v>
      </c>
      <c r="M72" s="14">
        <v>182112.00243641567</v>
      </c>
      <c r="N72" s="14">
        <v>2904.516215206369</v>
      </c>
      <c r="O72" s="15">
        <v>0.10720183979582421</v>
      </c>
      <c r="P72" s="14">
        <v>13908.7381756257</v>
      </c>
      <c r="Q72" s="14">
        <v>145104.46152707335</v>
      </c>
      <c r="R72" s="14">
        <v>2904.516215206369</v>
      </c>
      <c r="S72" s="15">
        <v>-9.7332695449459106E-4</v>
      </c>
      <c r="T72" s="38">
        <v>-97.402876664244289</v>
      </c>
      <c r="U72" s="38">
        <v>101426.95969127583</v>
      </c>
      <c r="V72" s="38">
        <v>15807.269714016775</v>
      </c>
      <c r="W72" s="38">
        <v>428643.42365476489</v>
      </c>
      <c r="AA72" s="13">
        <v>7</v>
      </c>
      <c r="AB72" s="40">
        <v>2111896.9447770142</v>
      </c>
      <c r="AE72" s="39"/>
      <c r="AF72" s="40">
        <f ca="1">AF68+_xlfn.CONFIDENCE.T(0.05,AF69,5000)</f>
        <v>2697939.7296416876</v>
      </c>
      <c r="AG72" s="73">
        <v>1000000</v>
      </c>
      <c r="AH72" s="74">
        <f ca="1">AF72/AG72</f>
        <v>2.6979397296416874</v>
      </c>
      <c r="AI72" s="94"/>
    </row>
    <row r="73" spans="3:35">
      <c r="C73" s="13">
        <v>8</v>
      </c>
      <c r="D73" s="13">
        <v>65</v>
      </c>
      <c r="E73" s="14">
        <v>224237.88943700737</v>
      </c>
      <c r="F73" s="14">
        <v>66530.276880432881</v>
      </c>
      <c r="G73" s="14">
        <v>2551.6097</v>
      </c>
      <c r="H73" s="14">
        <v>155156.00285657449</v>
      </c>
      <c r="I73" s="14">
        <v>9309.3601713944681</v>
      </c>
      <c r="J73" s="14">
        <v>3723.7440685577876</v>
      </c>
      <c r="K73" s="15">
        <v>5.0505871564567331E-2</v>
      </c>
      <c r="L73" s="14">
        <v>7167.8137736439076</v>
      </c>
      <c r="M73" s="14">
        <v>150950.09132910037</v>
      </c>
      <c r="N73" s="14">
        <v>2792.8080514183403</v>
      </c>
      <c r="O73" s="15">
        <v>-3.5053928926566766E-2</v>
      </c>
      <c r="P73" s="14">
        <v>-3832.3760138666298</v>
      </c>
      <c r="Q73" s="14">
        <v>106892.03007103935</v>
      </c>
      <c r="R73" s="14">
        <v>2792.8080514183403</v>
      </c>
      <c r="S73" s="15">
        <v>0.12099168675117727</v>
      </c>
      <c r="T73" s="38">
        <v>39963.243286839839</v>
      </c>
      <c r="U73" s="38">
        <v>371657.07815195329</v>
      </c>
      <c r="V73" s="38">
        <v>43298.681046617115</v>
      </c>
      <c r="W73" s="38">
        <v>629499.19955209293</v>
      </c>
      <c r="AA73" s="13">
        <v>8</v>
      </c>
      <c r="AB73" s="40">
        <v>2966971.680239161</v>
      </c>
      <c r="AE73" s="39"/>
      <c r="AF73" s="39"/>
    </row>
    <row r="74" spans="3:35">
      <c r="C74" s="13">
        <v>9</v>
      </c>
      <c r="D74" s="13">
        <v>65</v>
      </c>
      <c r="E74" s="14">
        <v>237140.73515320662</v>
      </c>
      <c r="F74" s="14">
        <v>71562.386709750586</v>
      </c>
      <c r="G74" s="14">
        <v>2551.6097</v>
      </c>
      <c r="H74" s="14">
        <v>163026.73874345605</v>
      </c>
      <c r="I74" s="14">
        <v>9781.6043246073623</v>
      </c>
      <c r="J74" s="14">
        <v>3912.6417298429451</v>
      </c>
      <c r="K74" s="15">
        <v>0.1183031281092442</v>
      </c>
      <c r="L74" s="14">
        <v>13468.975910299965</v>
      </c>
      <c r="M74" s="14">
        <v>129276.68959606352</v>
      </c>
      <c r="N74" s="14">
        <v>2934.4812973822086</v>
      </c>
      <c r="O74" s="15">
        <v>0.13918469477822212</v>
      </c>
      <c r="P74" s="14">
        <v>17501.613050163891</v>
      </c>
      <c r="Q74" s="14">
        <v>144712.65820301464</v>
      </c>
      <c r="R74" s="14">
        <v>2934.4812973822086</v>
      </c>
      <c r="S74" s="15">
        <v>0.1279104946025218</v>
      </c>
      <c r="T74" s="38">
        <v>214160.04046733087</v>
      </c>
      <c r="U74" s="38">
        <v>1889923.3670847851</v>
      </c>
      <c r="V74" s="38">
        <v>245130.62942779472</v>
      </c>
      <c r="W74" s="38">
        <v>2163912.7148838635</v>
      </c>
      <c r="AA74" s="13">
        <v>9</v>
      </c>
      <c r="AB74" s="40">
        <v>2419945.6637925967</v>
      </c>
      <c r="AE74" s="39" t="s">
        <v>72</v>
      </c>
      <c r="AF74" s="72">
        <f ca="1">_xlfn.PERCENTILE.EXC($AB$66:$AB$5065,0.25)</f>
        <v>2507079.3686103579</v>
      </c>
    </row>
    <row r="75" spans="3:35">
      <c r="C75" s="13">
        <v>10</v>
      </c>
      <c r="D75" s="13">
        <v>65</v>
      </c>
      <c r="E75" s="14">
        <v>218640.76695443733</v>
      </c>
      <c r="F75" s="14">
        <v>64347.39911223056</v>
      </c>
      <c r="G75" s="14">
        <v>2551.6097</v>
      </c>
      <c r="H75" s="14">
        <v>151741.75814220679</v>
      </c>
      <c r="I75" s="14">
        <v>9104.5054885324062</v>
      </c>
      <c r="J75" s="14">
        <v>3641.8021954129626</v>
      </c>
      <c r="K75" s="15">
        <v>6.8955965568419639E-2</v>
      </c>
      <c r="L75" s="14">
        <v>10840.071400271318</v>
      </c>
      <c r="M75" s="14">
        <v>169863.78027413107</v>
      </c>
      <c r="N75" s="14">
        <v>2731.3516465597218</v>
      </c>
      <c r="O75" s="15">
        <v>3.345446152145818E-2</v>
      </c>
      <c r="P75" s="14">
        <v>4182.2894363630676</v>
      </c>
      <c r="Q75" s="14">
        <v>130562.36531747933</v>
      </c>
      <c r="R75" s="14">
        <v>2731.3516465597218</v>
      </c>
      <c r="S75" s="15">
        <v>9.6246263422053405E-2</v>
      </c>
      <c r="T75" s="38">
        <v>29814.98571148092</v>
      </c>
      <c r="U75" s="38">
        <v>340958.77292738709</v>
      </c>
      <c r="V75" s="38">
        <v>44837.346548115303</v>
      </c>
      <c r="W75" s="38">
        <v>641384.9185189975</v>
      </c>
      <c r="AA75" s="13">
        <v>10</v>
      </c>
      <c r="AB75" s="40">
        <v>2486420.5799158812</v>
      </c>
      <c r="AE75" s="39" t="s">
        <v>73</v>
      </c>
      <c r="AF75" s="72">
        <f ca="1">_xlfn.PERCENTILE.EXC($AB$66:$AB$5065,0.5)</f>
        <v>2675702.6430938244</v>
      </c>
    </row>
    <row r="76" spans="3:35">
      <c r="C76" s="13">
        <v>11</v>
      </c>
      <c r="D76" s="13">
        <v>65</v>
      </c>
      <c r="E76" s="14">
        <v>227707.33201144618</v>
      </c>
      <c r="F76" s="14">
        <v>67883.359484464017</v>
      </c>
      <c r="G76" s="14">
        <v>2551.6097</v>
      </c>
      <c r="H76" s="14">
        <v>157272.36282698216</v>
      </c>
      <c r="I76" s="14">
        <v>9436.3417696189299</v>
      </c>
      <c r="J76" s="14">
        <v>3774.536707847572</v>
      </c>
      <c r="K76" s="15">
        <v>1.5049635213857791E-2</v>
      </c>
      <c r="L76" s="14">
        <v>2024.2907554666353</v>
      </c>
      <c r="M76" s="14">
        <v>138419.188477221</v>
      </c>
      <c r="N76" s="14">
        <v>2830.902530885679</v>
      </c>
      <c r="O76" s="15">
        <v>7.7907176830655483E-2</v>
      </c>
      <c r="P76" s="14">
        <v>8689.6736381883511</v>
      </c>
      <c r="Q76" s="14">
        <v>121643.9329017292</v>
      </c>
      <c r="R76" s="14">
        <v>2830.902530885679</v>
      </c>
      <c r="S76" s="15">
        <v>-8.1721012364731296E-2</v>
      </c>
      <c r="T76" s="38">
        <v>-25515.072472016986</v>
      </c>
      <c r="U76" s="38">
        <v>288122.0673615993</v>
      </c>
      <c r="V76" s="38">
        <v>-14801.108078361998</v>
      </c>
      <c r="W76" s="38">
        <v>548185.18874054949</v>
      </c>
      <c r="AA76" s="13">
        <v>11</v>
      </c>
      <c r="AB76" s="40">
        <v>2432905.8809280666</v>
      </c>
      <c r="AE76" s="39" t="s">
        <v>72</v>
      </c>
      <c r="AF76" s="72">
        <f ca="1">_xlfn.PERCENTILE.EXC($AB$66:$AB$5065,0.75)</f>
        <v>2865255.2882213313</v>
      </c>
    </row>
    <row r="77" spans="3:35">
      <c r="C77" s="13">
        <v>12</v>
      </c>
      <c r="D77" s="13">
        <v>65</v>
      </c>
      <c r="E77" s="14">
        <v>241775.72884819185</v>
      </c>
      <c r="F77" s="14">
        <v>73370.034250794823</v>
      </c>
      <c r="G77" s="14">
        <v>2551.6097</v>
      </c>
      <c r="H77" s="14">
        <v>165854.08489739703</v>
      </c>
      <c r="I77" s="14">
        <v>9951.2450938438215</v>
      </c>
      <c r="J77" s="14">
        <v>3980.4980375375289</v>
      </c>
      <c r="K77" s="15">
        <v>3.9731322513847506E-3</v>
      </c>
      <c r="L77" s="14">
        <v>459.28007753864614</v>
      </c>
      <c r="M77" s="14">
        <v>118046.00272956587</v>
      </c>
      <c r="N77" s="14">
        <v>2985.3735281531463</v>
      </c>
      <c r="O77" s="15">
        <v>0.33702303446758353</v>
      </c>
      <c r="P77" s="14">
        <v>30388.773616832041</v>
      </c>
      <c r="Q77" s="14">
        <v>122049.6996671019</v>
      </c>
      <c r="R77" s="14">
        <v>2985.3735281531463</v>
      </c>
      <c r="S77" s="15">
        <v>0.1094073862371447</v>
      </c>
      <c r="T77" s="38">
        <v>257760.88538971008</v>
      </c>
      <c r="U77" s="38">
        <v>2615226.9141272753</v>
      </c>
      <c r="V77" s="38">
        <v>288608.93908408075</v>
      </c>
      <c r="W77" s="38">
        <v>2855322.6165239429</v>
      </c>
      <c r="AA77" s="13">
        <v>12</v>
      </c>
      <c r="AB77" s="40">
        <v>2632043.6892822725</v>
      </c>
    </row>
    <row r="78" spans="3:35">
      <c r="C78" s="13">
        <v>13</v>
      </c>
      <c r="D78" s="13">
        <v>65</v>
      </c>
      <c r="E78" s="14">
        <v>236557.9335982351</v>
      </c>
      <c r="F78" s="14">
        <v>71335.094103311683</v>
      </c>
      <c r="G78" s="14">
        <v>2551.6097</v>
      </c>
      <c r="H78" s="14">
        <v>162671.22979492342</v>
      </c>
      <c r="I78" s="14">
        <v>9760.2737876954052</v>
      </c>
      <c r="J78" s="14">
        <v>3904.1095150781621</v>
      </c>
      <c r="K78" s="15">
        <v>-6.8488759552949655E-3</v>
      </c>
      <c r="L78" s="14">
        <v>-1103.5386384275769</v>
      </c>
      <c r="M78" s="14">
        <v>161975.48726456132</v>
      </c>
      <c r="N78" s="14">
        <v>2928.0821363086216</v>
      </c>
      <c r="O78" s="15">
        <v>5.1263049140963315E-3</v>
      </c>
      <c r="P78" s="14">
        <v>470.12225989452958</v>
      </c>
      <c r="Q78" s="14">
        <v>93641.985584541166</v>
      </c>
      <c r="R78" s="14">
        <v>2928.0821363086216</v>
      </c>
      <c r="S78" s="15">
        <v>0.2509777183470997</v>
      </c>
      <c r="T78" s="38">
        <v>62076.995749333786</v>
      </c>
      <c r="U78" s="38">
        <v>310881.70179031219</v>
      </c>
      <c r="V78" s="38">
        <v>61443.57937080074</v>
      </c>
      <c r="W78" s="38">
        <v>566499.17463941465</v>
      </c>
      <c r="AA78" s="13">
        <v>13</v>
      </c>
      <c r="AB78" s="40">
        <v>2651013.2483584401</v>
      </c>
    </row>
    <row r="79" spans="3:35">
      <c r="C79" s="13">
        <v>14</v>
      </c>
      <c r="D79" s="13">
        <v>65</v>
      </c>
      <c r="E79" s="14">
        <v>235655.69090544927</v>
      </c>
      <c r="F79" s="14">
        <v>70983.219453125217</v>
      </c>
      <c r="G79" s="14">
        <v>2551.6097</v>
      </c>
      <c r="H79" s="14">
        <v>162120.86175232407</v>
      </c>
      <c r="I79" s="14">
        <v>9727.2517051394443</v>
      </c>
      <c r="J79" s="14">
        <v>3890.9006820557779</v>
      </c>
      <c r="K79" s="15">
        <v>-2.0467607670811828E-2</v>
      </c>
      <c r="L79" s="14">
        <v>-4124.8466512395407</v>
      </c>
      <c r="M79" s="14">
        <v>199351.0765022923</v>
      </c>
      <c r="N79" s="14">
        <v>2918.1755115418332</v>
      </c>
      <c r="O79" s="15">
        <v>0.2129457274203499</v>
      </c>
      <c r="P79" s="14">
        <v>34621.696394804865</v>
      </c>
      <c r="Q79" s="14">
        <v>198665.38640682318</v>
      </c>
      <c r="R79" s="14">
        <v>2918.1755115418332</v>
      </c>
      <c r="S79" s="15">
        <v>0.14606007529551146</v>
      </c>
      <c r="T79" s="38">
        <v>87045.102709938641</v>
      </c>
      <c r="U79" s="38">
        <v>684458.30409893452</v>
      </c>
      <c r="V79" s="38">
        <v>117541.95245350397</v>
      </c>
      <c r="W79" s="38">
        <v>1082474.7670080499</v>
      </c>
      <c r="AA79" s="13">
        <v>14</v>
      </c>
      <c r="AB79" s="40">
        <v>2809245.8775460133</v>
      </c>
    </row>
    <row r="80" spans="3:35">
      <c r="C80" s="13">
        <v>15</v>
      </c>
      <c r="D80" s="13">
        <v>65</v>
      </c>
      <c r="E80" s="14">
        <v>227116.01494810276</v>
      </c>
      <c r="F80" s="14">
        <v>67652.745829760082</v>
      </c>
      <c r="G80" s="14">
        <v>2551.6097</v>
      </c>
      <c r="H80" s="14">
        <v>156911.65941834266</v>
      </c>
      <c r="I80" s="14">
        <v>9414.69956510056</v>
      </c>
      <c r="J80" s="14">
        <v>3765.8798260402241</v>
      </c>
      <c r="K80" s="15">
        <v>8.8275023908875108E-2</v>
      </c>
      <c r="L80" s="14">
        <v>13884.837605093686</v>
      </c>
      <c r="M80" s="14">
        <v>173058.44695397577</v>
      </c>
      <c r="N80" s="14">
        <v>2824.4098695301677</v>
      </c>
      <c r="O80" s="15">
        <v>0.13309514435590863</v>
      </c>
      <c r="P80" s="14">
        <v>13101.785601850748</v>
      </c>
      <c r="Q80" s="14">
        <v>112953.23612483482</v>
      </c>
      <c r="R80" s="14">
        <v>2824.4098695301677</v>
      </c>
      <c r="S80" s="15">
        <v>0.3930856374314497</v>
      </c>
      <c r="T80" s="38">
        <v>136740.96454594666</v>
      </c>
      <c r="U80" s="38">
        <v>486018.75276545575</v>
      </c>
      <c r="V80" s="38">
        <v>163727.58775289109</v>
      </c>
      <c r="W80" s="38">
        <v>772030.43584426632</v>
      </c>
      <c r="AA80" s="13">
        <v>15</v>
      </c>
      <c r="AB80" s="40">
        <v>2415933.1423147256</v>
      </c>
    </row>
    <row r="81" spans="3:28">
      <c r="C81" s="13">
        <v>16</v>
      </c>
      <c r="D81" s="13">
        <v>65</v>
      </c>
      <c r="E81" s="14">
        <v>248413.42569533412</v>
      </c>
      <c r="F81" s="14">
        <v>75958.736021180317</v>
      </c>
      <c r="G81" s="14">
        <v>2551.6097</v>
      </c>
      <c r="H81" s="14">
        <v>169903.07997415381</v>
      </c>
      <c r="I81" s="14">
        <v>10194.184798449229</v>
      </c>
      <c r="J81" s="14">
        <v>4077.6739193796916</v>
      </c>
      <c r="K81" s="15">
        <v>8.7761757944287089E-2</v>
      </c>
      <c r="L81" s="14">
        <v>17396.765017707046</v>
      </c>
      <c r="M81" s="14">
        <v>217662.77318733159</v>
      </c>
      <c r="N81" s="14">
        <v>3058.2554395347684</v>
      </c>
      <c r="O81" s="15">
        <v>-0.10968837579060492</v>
      </c>
      <c r="P81" s="14">
        <v>-8170.5576803129143</v>
      </c>
      <c r="Q81" s="14">
        <v>67847.390039036807</v>
      </c>
      <c r="R81" s="14">
        <v>3058.2554395347684</v>
      </c>
      <c r="S81" s="15">
        <v>0.20299168540636703</v>
      </c>
      <c r="T81" s="38">
        <v>36625.119533669436</v>
      </c>
      <c r="U81" s="38">
        <v>218580.94532409904</v>
      </c>
      <c r="V81" s="38">
        <v>45851.326871063568</v>
      </c>
      <c r="W81" s="38">
        <v>504091.10855046741</v>
      </c>
      <c r="AA81" s="13">
        <v>16</v>
      </c>
      <c r="AB81" s="40">
        <v>2259987.0163264428</v>
      </c>
    </row>
    <row r="82" spans="3:28">
      <c r="C82" s="13">
        <v>17</v>
      </c>
      <c r="D82" s="13">
        <v>65</v>
      </c>
      <c r="E82" s="14">
        <v>233758.41493725966</v>
      </c>
      <c r="F82" s="14">
        <v>70243.281825531274</v>
      </c>
      <c r="G82" s="14">
        <v>2551.6097</v>
      </c>
      <c r="H82" s="14">
        <v>160963.52341172838</v>
      </c>
      <c r="I82" s="14">
        <v>9657.8114047037034</v>
      </c>
      <c r="J82" s="14">
        <v>3863.1245618814814</v>
      </c>
      <c r="K82" s="15">
        <v>-1.3391337109617013E-2</v>
      </c>
      <c r="L82" s="14">
        <v>-1691.8776721116919</v>
      </c>
      <c r="M82" s="14">
        <v>126580.8899912749</v>
      </c>
      <c r="N82" s="14">
        <v>2897.3434214111107</v>
      </c>
      <c r="O82" s="15">
        <v>-2.3704216800473285E-2</v>
      </c>
      <c r="P82" s="14">
        <v>-4491.565841149134</v>
      </c>
      <c r="Q82" s="14">
        <v>186440.93817484711</v>
      </c>
      <c r="R82" s="14">
        <v>2897.3434214111107</v>
      </c>
      <c r="S82" s="15">
        <v>0.22532685022854437</v>
      </c>
      <c r="T82" s="38">
        <v>58414.928456712732</v>
      </c>
      <c r="U82" s="38">
        <v>319108.90714021662</v>
      </c>
      <c r="V82" s="38">
        <v>52231.484943451906</v>
      </c>
      <c r="W82" s="38">
        <v>632130.73530633864</v>
      </c>
      <c r="AA82" s="13">
        <v>17</v>
      </c>
      <c r="AB82" s="40">
        <v>2668459.4220024152</v>
      </c>
    </row>
    <row r="83" spans="3:28">
      <c r="C83" s="13">
        <v>18</v>
      </c>
      <c r="D83" s="13">
        <v>65</v>
      </c>
      <c r="E83" s="14">
        <v>225118.84248069493</v>
      </c>
      <c r="F83" s="14">
        <v>66873.848567471025</v>
      </c>
      <c r="G83" s="14">
        <v>2551.6097</v>
      </c>
      <c r="H83" s="14">
        <v>155693.38421322391</v>
      </c>
      <c r="I83" s="14">
        <v>9341.6030527934345</v>
      </c>
      <c r="J83" s="14">
        <v>3736.6412211173738</v>
      </c>
      <c r="K83" s="15">
        <v>4.2079503623026204E-2</v>
      </c>
      <c r="L83" s="14">
        <v>6743.4627605367923</v>
      </c>
      <c r="M83" s="14">
        <v>168867.06634564846</v>
      </c>
      <c r="N83" s="14">
        <v>2802.4809158380303</v>
      </c>
      <c r="O83" s="15">
        <v>1.0635166161970334E-2</v>
      </c>
      <c r="P83" s="14">
        <v>1754.325894504929</v>
      </c>
      <c r="Q83" s="14">
        <v>168110.76007362033</v>
      </c>
      <c r="R83" s="14">
        <v>2802.4809158380303</v>
      </c>
      <c r="S83" s="15">
        <v>7.3429601804332528E-2</v>
      </c>
      <c r="T83" s="38">
        <v>38049.154427358248</v>
      </c>
      <c r="U83" s="38">
        <v>557622.26961159857</v>
      </c>
      <c r="V83" s="38">
        <v>46546.943082399972</v>
      </c>
      <c r="W83" s="38">
        <v>894600.09603086743</v>
      </c>
      <c r="AA83" s="13">
        <v>18</v>
      </c>
      <c r="AB83" s="40">
        <v>2427584.8160543717</v>
      </c>
    </row>
    <row r="84" spans="3:28">
      <c r="C84" s="13">
        <v>19</v>
      </c>
      <c r="D84" s="13">
        <v>65</v>
      </c>
      <c r="E84" s="14">
        <v>240384.93142014995</v>
      </c>
      <c r="F84" s="14">
        <v>72827.623253858474</v>
      </c>
      <c r="G84" s="14">
        <v>2551.6097</v>
      </c>
      <c r="H84" s="14">
        <v>165005.69846629148</v>
      </c>
      <c r="I84" s="14">
        <v>9900.3419079774885</v>
      </c>
      <c r="J84" s="14">
        <v>3960.1367631909957</v>
      </c>
      <c r="K84" s="15">
        <v>-3.380928490516804E-2</v>
      </c>
      <c r="L84" s="14">
        <v>-5882.3460825525517</v>
      </c>
      <c r="M84" s="14">
        <v>170083.83584897447</v>
      </c>
      <c r="N84" s="14">
        <v>2970.1025723932466</v>
      </c>
      <c r="O84" s="15">
        <v>-7.5250690432813266E-2</v>
      </c>
      <c r="P84" s="14">
        <v>-21162.583877406258</v>
      </c>
      <c r="Q84" s="14">
        <v>261550.2376217565</v>
      </c>
      <c r="R84" s="14">
        <v>2970.1025723932466</v>
      </c>
      <c r="S84" s="15">
        <v>-0.10770925156582352</v>
      </c>
      <c r="T84" s="38">
        <v>-10946.925581621228</v>
      </c>
      <c r="U84" s="38">
        <v>92172.158273554087</v>
      </c>
      <c r="V84" s="38">
        <v>-37991.855541580037</v>
      </c>
      <c r="W84" s="38">
        <v>523806.23174428509</v>
      </c>
      <c r="AA84" s="13">
        <v>19</v>
      </c>
      <c r="AB84" s="40">
        <v>2429000.368786748</v>
      </c>
    </row>
    <row r="85" spans="3:28">
      <c r="C85" s="13">
        <v>20</v>
      </c>
      <c r="D85" s="13">
        <v>65</v>
      </c>
      <c r="E85" s="14">
        <v>237088.35978656285</v>
      </c>
      <c r="F85" s="14">
        <v>71541.960316759505</v>
      </c>
      <c r="G85" s="14">
        <v>2551.6097</v>
      </c>
      <c r="H85" s="14">
        <v>162994.78976980335</v>
      </c>
      <c r="I85" s="14">
        <v>9779.6873861882013</v>
      </c>
      <c r="J85" s="14">
        <v>3911.8749544752809</v>
      </c>
      <c r="K85" s="15">
        <v>-1.8173750105282084E-2</v>
      </c>
      <c r="L85" s="14">
        <v>-2398.8448361297019</v>
      </c>
      <c r="M85" s="14">
        <v>131552.13066204416</v>
      </c>
      <c r="N85" s="14">
        <v>2933.9062158564602</v>
      </c>
      <c r="O85" s="15">
        <v>0.15525510434038098</v>
      </c>
      <c r="P85" s="14">
        <v>30217.38255843435</v>
      </c>
      <c r="Q85" s="14">
        <v>226314.86125723671</v>
      </c>
      <c r="R85" s="14">
        <v>2933.9062158564602</v>
      </c>
      <c r="S85" s="15">
        <v>-0.11070117649757268</v>
      </c>
      <c r="T85" s="38">
        <v>-19811.902275233715</v>
      </c>
      <c r="U85" s="38">
        <v>160622.45571540709</v>
      </c>
      <c r="V85" s="38">
        <v>8006.6354470709339</v>
      </c>
      <c r="W85" s="38">
        <v>518489.44763468794</v>
      </c>
      <c r="AA85" s="13">
        <v>20</v>
      </c>
      <c r="AB85" s="40">
        <v>2604019.5308687412</v>
      </c>
    </row>
    <row r="86" spans="3:28">
      <c r="C86" s="13">
        <v>21</v>
      </c>
      <c r="D86" s="13">
        <v>65</v>
      </c>
      <c r="E86" s="14">
        <v>226308.16589232063</v>
      </c>
      <c r="F86" s="14">
        <v>67337.684698005047</v>
      </c>
      <c r="G86" s="14">
        <v>2551.6097</v>
      </c>
      <c r="H86" s="14">
        <v>156418.87149431559</v>
      </c>
      <c r="I86" s="14">
        <v>9385.1322896589354</v>
      </c>
      <c r="J86" s="14">
        <v>3754.0529158635745</v>
      </c>
      <c r="K86" s="15">
        <v>5.4501438165350274E-2</v>
      </c>
      <c r="L86" s="14">
        <v>9082.6738790055024</v>
      </c>
      <c r="M86" s="14">
        <v>177609.86930036635</v>
      </c>
      <c r="N86" s="14">
        <v>2815.5396868976804</v>
      </c>
      <c r="O86" s="15">
        <v>5.9674274802763022E-2</v>
      </c>
      <c r="P86" s="14">
        <v>7913.6098778790902</v>
      </c>
      <c r="Q86" s="14">
        <v>141934.80324487071</v>
      </c>
      <c r="R86" s="14">
        <v>2815.5396868976804</v>
      </c>
      <c r="S86" s="15">
        <v>3.3759516394615968E-2</v>
      </c>
      <c r="T86" s="38">
        <v>3054.3205325793283</v>
      </c>
      <c r="U86" s="38">
        <v>94934.966138740128</v>
      </c>
      <c r="V86" s="38">
        <v>20050.604289463921</v>
      </c>
      <c r="W86" s="38">
        <v>414479.63868397719</v>
      </c>
      <c r="AA86" s="13">
        <v>21</v>
      </c>
      <c r="AB86" s="40">
        <v>2921716.9734287951</v>
      </c>
    </row>
    <row r="87" spans="3:28">
      <c r="C87" s="13">
        <v>22</v>
      </c>
      <c r="D87" s="13">
        <v>65</v>
      </c>
      <c r="E87" s="14">
        <v>247135.64110484617</v>
      </c>
      <c r="F87" s="14">
        <v>75460.400030890014</v>
      </c>
      <c r="G87" s="14">
        <v>2551.6097</v>
      </c>
      <c r="H87" s="14">
        <v>169123.63137395616</v>
      </c>
      <c r="I87" s="14">
        <v>10147.417882437368</v>
      </c>
      <c r="J87" s="14">
        <v>4058.9671529749476</v>
      </c>
      <c r="K87" s="15">
        <v>4.9090842853329181E-2</v>
      </c>
      <c r="L87" s="14">
        <v>7818.3326782530157</v>
      </c>
      <c r="M87" s="14">
        <v>169110.3634799365</v>
      </c>
      <c r="N87" s="14">
        <v>3044.2253647312104</v>
      </c>
      <c r="O87" s="15">
        <v>2.5079179758461759E-2</v>
      </c>
      <c r="P87" s="14">
        <v>5717.2282294321212</v>
      </c>
      <c r="Q87" s="14">
        <v>235206.45484833381</v>
      </c>
      <c r="R87" s="14">
        <v>3044.2253647312104</v>
      </c>
      <c r="S87" s="15">
        <v>9.9525806327998012E-3</v>
      </c>
      <c r="T87" s="38">
        <v>880.61529614974245</v>
      </c>
      <c r="U87" s="38">
        <v>90883.829377240007</v>
      </c>
      <c r="V87" s="38">
        <v>14416.176203834879</v>
      </c>
      <c r="W87" s="38">
        <v>495200.64770551038</v>
      </c>
      <c r="AA87" s="13">
        <v>22</v>
      </c>
      <c r="AB87" s="40">
        <v>2481190.9007921843</v>
      </c>
    </row>
    <row r="88" spans="3:28">
      <c r="C88" s="13">
        <v>23</v>
      </c>
      <c r="D88" s="13">
        <v>65</v>
      </c>
      <c r="E88" s="14">
        <v>235064.0513440395</v>
      </c>
      <c r="F88" s="14">
        <v>70752.480024175398</v>
      </c>
      <c r="G88" s="14">
        <v>2551.6097</v>
      </c>
      <c r="H88" s="14">
        <v>161759.9616198641</v>
      </c>
      <c r="I88" s="14">
        <v>9705.5976971918462</v>
      </c>
      <c r="J88" s="14">
        <v>3882.2390788767389</v>
      </c>
      <c r="K88" s="15">
        <v>0.1230047246041262</v>
      </c>
      <c r="L88" s="14">
        <v>18714.143551121899</v>
      </c>
      <c r="M88" s="14">
        <v>172796.92765954978</v>
      </c>
      <c r="N88" s="14">
        <v>2911.6793091575537</v>
      </c>
      <c r="O88" s="15">
        <v>-1.8768645910143725E-2</v>
      </c>
      <c r="P88" s="14">
        <v>-4853.6919124164797</v>
      </c>
      <c r="Q88" s="14">
        <v>255208.54564928287</v>
      </c>
      <c r="R88" s="14">
        <v>2911.6793091575537</v>
      </c>
      <c r="S88" s="15">
        <v>9.8426523084434642E-2</v>
      </c>
      <c r="T88" s="38">
        <v>38511.7325393297</v>
      </c>
      <c r="U88" s="38">
        <v>431241.5025581115</v>
      </c>
      <c r="V88" s="38">
        <v>52372.184178035117</v>
      </c>
      <c r="W88" s="38">
        <v>859246.97586694406</v>
      </c>
      <c r="AA88" s="13">
        <v>23</v>
      </c>
      <c r="AB88" s="40">
        <v>2493381.1580977226</v>
      </c>
    </row>
    <row r="89" spans="3:28">
      <c r="C89" s="13">
        <v>24</v>
      </c>
      <c r="D89" s="13">
        <v>65</v>
      </c>
      <c r="E89" s="14">
        <v>231460.40800667618</v>
      </c>
      <c r="F89" s="14">
        <v>69347.059122603707</v>
      </c>
      <c r="G89" s="14">
        <v>2551.6097</v>
      </c>
      <c r="H89" s="14">
        <v>159561.73918407247</v>
      </c>
      <c r="I89" s="14">
        <v>9573.7043510443473</v>
      </c>
      <c r="J89" s="14">
        <v>3829.4817404177393</v>
      </c>
      <c r="K89" s="15">
        <v>1.1952293311796421E-2</v>
      </c>
      <c r="L89" s="14">
        <v>1442.4089877473468</v>
      </c>
      <c r="M89" s="14">
        <v>124037.67117044347</v>
      </c>
      <c r="N89" s="14">
        <v>2872.111305313304</v>
      </c>
      <c r="O89" s="15">
        <v>5.3469912075309226E-2</v>
      </c>
      <c r="P89" s="14">
        <v>12889.521531250663</v>
      </c>
      <c r="Q89" s="14">
        <v>255386.78396308681</v>
      </c>
      <c r="R89" s="14">
        <v>2872.111305313304</v>
      </c>
      <c r="S89" s="15">
        <v>0.18661474423060728</v>
      </c>
      <c r="T89" s="38">
        <v>16517.205781181365</v>
      </c>
      <c r="U89" s="38">
        <v>106462.91188659323</v>
      </c>
      <c r="V89" s="38">
        <v>30849.136300179372</v>
      </c>
      <c r="W89" s="38">
        <v>485887.36702012352</v>
      </c>
      <c r="AA89" s="13">
        <v>24</v>
      </c>
      <c r="AB89" s="40">
        <v>2550816.8200454037</v>
      </c>
    </row>
    <row r="90" spans="3:28">
      <c r="C90" s="13">
        <v>25</v>
      </c>
      <c r="D90" s="13">
        <v>65</v>
      </c>
      <c r="E90" s="14">
        <v>228829.81287708797</v>
      </c>
      <c r="F90" s="14">
        <v>68321.127022064305</v>
      </c>
      <c r="G90" s="14">
        <v>2551.6097</v>
      </c>
      <c r="H90" s="14">
        <v>157957.07615502368</v>
      </c>
      <c r="I90" s="14">
        <v>9477.42456930142</v>
      </c>
      <c r="J90" s="14">
        <v>3790.969827720568</v>
      </c>
      <c r="K90" s="15">
        <v>0.12229741314497958</v>
      </c>
      <c r="L90" s="14">
        <v>17831.004187305123</v>
      </c>
      <c r="M90" s="14">
        <v>165526.8272176148</v>
      </c>
      <c r="N90" s="14">
        <v>2843.227370790426</v>
      </c>
      <c r="O90" s="15">
        <v>9.1064599046287095E-2</v>
      </c>
      <c r="P90" s="14">
        <v>10626.643216564305</v>
      </c>
      <c r="Q90" s="14">
        <v>128741.71767438223</v>
      </c>
      <c r="R90" s="14">
        <v>2843.227370790426</v>
      </c>
      <c r="S90" s="15">
        <v>-1.459748481684775E-2</v>
      </c>
      <c r="T90" s="38">
        <v>-3893.3821546411727</v>
      </c>
      <c r="U90" s="38">
        <v>264244.19003256445</v>
      </c>
      <c r="V90" s="38">
        <v>24564.265249228258</v>
      </c>
      <c r="W90" s="38">
        <v>558512.73492456146</v>
      </c>
      <c r="AA90" s="13">
        <v>25</v>
      </c>
      <c r="AB90" s="40">
        <v>2173226.6857088679</v>
      </c>
    </row>
    <row r="91" spans="3:28">
      <c r="C91" s="13">
        <v>26</v>
      </c>
      <c r="D91" s="13">
        <v>65</v>
      </c>
      <c r="E91" s="14">
        <v>228735.1738142955</v>
      </c>
      <c r="F91" s="14">
        <v>68284.217787575239</v>
      </c>
      <c r="G91" s="14">
        <v>2551.6097</v>
      </c>
      <c r="H91" s="14">
        <v>157899.34632672026</v>
      </c>
      <c r="I91" s="14">
        <v>9473.960779603216</v>
      </c>
      <c r="J91" s="14">
        <v>3789.5843118412868</v>
      </c>
      <c r="K91" s="15">
        <v>7.2378872400286079E-2</v>
      </c>
      <c r="L91" s="14">
        <v>11868.071208946112</v>
      </c>
      <c r="M91" s="14">
        <v>177734.34862524233</v>
      </c>
      <c r="N91" s="14">
        <v>2842.1882338809646</v>
      </c>
      <c r="O91" s="15">
        <v>0.19801617760137724</v>
      </c>
      <c r="P91" s="14">
        <v>29224.397395722641</v>
      </c>
      <c r="Q91" s="14">
        <v>178231.3996426228</v>
      </c>
      <c r="R91" s="14">
        <v>2842.1882338809646</v>
      </c>
      <c r="S91" s="15">
        <v>9.4440623816311728E-2</v>
      </c>
      <c r="T91" s="38">
        <v>24216.950671374812</v>
      </c>
      <c r="U91" s="38">
        <v>282063.18995123904</v>
      </c>
      <c r="V91" s="38">
        <v>65309.419276043569</v>
      </c>
      <c r="W91" s="38">
        <v>638028.9382191042</v>
      </c>
      <c r="AA91" s="13">
        <v>26</v>
      </c>
      <c r="AB91" s="40">
        <v>2650411.1999386633</v>
      </c>
    </row>
    <row r="92" spans="3:28">
      <c r="C92" s="13">
        <v>27</v>
      </c>
      <c r="D92" s="13">
        <v>65</v>
      </c>
      <c r="E92" s="14">
        <v>230616.87062485321</v>
      </c>
      <c r="F92" s="14">
        <v>69018.079543692758</v>
      </c>
      <c r="G92" s="14">
        <v>2551.6097</v>
      </c>
      <c r="H92" s="14">
        <v>159047.18138116045</v>
      </c>
      <c r="I92" s="14">
        <v>9542.8308828696263</v>
      </c>
      <c r="J92" s="14">
        <v>3817.1323531478506</v>
      </c>
      <c r="K92" s="15">
        <v>3.1999601071664566E-2</v>
      </c>
      <c r="L92" s="14">
        <v>6086.3220534286756</v>
      </c>
      <c r="M92" s="14">
        <v>198194.82352913587</v>
      </c>
      <c r="N92" s="14">
        <v>2862.8492648608876</v>
      </c>
      <c r="O92" s="15">
        <v>0.18280092060482997</v>
      </c>
      <c r="P92" s="14">
        <v>36012.117480359921</v>
      </c>
      <c r="Q92" s="14">
        <v>234445.3808409943</v>
      </c>
      <c r="R92" s="14">
        <v>2862.8492648608876</v>
      </c>
      <c r="S92" s="15">
        <v>-3.2116134660934506E-2</v>
      </c>
      <c r="T92" s="38">
        <v>-7830.306344136392</v>
      </c>
      <c r="U92" s="38">
        <v>237413.34621686346</v>
      </c>
      <c r="V92" s="38">
        <v>34268.133189652202</v>
      </c>
      <c r="W92" s="38">
        <v>670053.55058699369</v>
      </c>
      <c r="AA92" s="13">
        <v>27</v>
      </c>
      <c r="AB92" s="40">
        <v>2423870.5725315926</v>
      </c>
    </row>
    <row r="93" spans="3:28">
      <c r="C93" s="13">
        <v>28</v>
      </c>
      <c r="D93" s="13">
        <v>65</v>
      </c>
      <c r="E93" s="14">
        <v>241477.79731227356</v>
      </c>
      <c r="F93" s="14">
        <v>73253.840951786697</v>
      </c>
      <c r="G93" s="14">
        <v>2551.6097</v>
      </c>
      <c r="H93" s="14">
        <v>165672.34666048686</v>
      </c>
      <c r="I93" s="14">
        <v>9940.3407996292117</v>
      </c>
      <c r="J93" s="14">
        <v>3976.1363198516847</v>
      </c>
      <c r="K93" s="15">
        <v>4.6219357995039331E-2</v>
      </c>
      <c r="L93" s="14">
        <v>6354.8354255561435</v>
      </c>
      <c r="M93" s="14">
        <v>145835.84379980084</v>
      </c>
      <c r="N93" s="14">
        <v>2982.1022398887635</v>
      </c>
      <c r="O93" s="15">
        <v>0.16668243614609951</v>
      </c>
      <c r="P93" s="14">
        <v>35241.306096014909</v>
      </c>
      <c r="Q93" s="14">
        <v>248160.18915096537</v>
      </c>
      <c r="R93" s="14">
        <v>2982.1022398887635</v>
      </c>
      <c r="S93" s="15">
        <v>0.35933167156631479</v>
      </c>
      <c r="T93" s="38">
        <v>238943.35923248899</v>
      </c>
      <c r="U93" s="38">
        <v>905400.45186762419</v>
      </c>
      <c r="V93" s="38">
        <v>280539.50075406005</v>
      </c>
      <c r="W93" s="38">
        <v>1299396.4848183903</v>
      </c>
      <c r="AA93" s="13">
        <v>28</v>
      </c>
      <c r="AB93" s="40">
        <v>3116678.3257224136</v>
      </c>
    </row>
    <row r="94" spans="3:28">
      <c r="C94" s="13">
        <v>29</v>
      </c>
      <c r="D94" s="13">
        <v>65</v>
      </c>
      <c r="E94" s="14">
        <v>220165.66601852517</v>
      </c>
      <c r="F94" s="14">
        <v>64942.109747224815</v>
      </c>
      <c r="G94" s="14">
        <v>2551.6097</v>
      </c>
      <c r="H94" s="14">
        <v>152671.94657130036</v>
      </c>
      <c r="I94" s="14">
        <v>9160.3167942780219</v>
      </c>
      <c r="J94" s="14">
        <v>3664.126717711209</v>
      </c>
      <c r="K94" s="15">
        <v>8.0505579466948959E-2</v>
      </c>
      <c r="L94" s="14">
        <v>14674.982928492067</v>
      </c>
      <c r="M94" s="14">
        <v>198792.33664435687</v>
      </c>
      <c r="N94" s="14">
        <v>2748.0950382834067</v>
      </c>
      <c r="O94" s="15">
        <v>0.1483598337277795</v>
      </c>
      <c r="P94" s="14">
        <v>22325.172921980797</v>
      </c>
      <c r="Q94" s="14">
        <v>174179.12029693194</v>
      </c>
      <c r="R94" s="14">
        <v>2748.0950382834067</v>
      </c>
      <c r="S94" s="15">
        <v>0.45713850502043701</v>
      </c>
      <c r="T94" s="38">
        <v>208347.14300084347</v>
      </c>
      <c r="U94" s="38">
        <v>665484.90482694132</v>
      </c>
      <c r="V94" s="38">
        <v>245347.29885131633</v>
      </c>
      <c r="W94" s="38">
        <v>1038456.3617682301</v>
      </c>
      <c r="AA94" s="13">
        <v>29</v>
      </c>
      <c r="AB94" s="40">
        <v>2423976.7239419222</v>
      </c>
    </row>
    <row r="95" spans="3:28">
      <c r="C95" s="13">
        <v>30</v>
      </c>
      <c r="D95" s="13">
        <v>65</v>
      </c>
      <c r="E95" s="14">
        <v>257660.59942513474</v>
      </c>
      <c r="F95" s="14">
        <v>79565.133775802547</v>
      </c>
      <c r="G95" s="14">
        <v>2551.6097</v>
      </c>
      <c r="H95" s="14">
        <v>175543.85594933221</v>
      </c>
      <c r="I95" s="14">
        <v>10532.631356959932</v>
      </c>
      <c r="J95" s="14">
        <v>4213.052542783973</v>
      </c>
      <c r="K95" s="15">
        <v>7.3517157525977317E-2</v>
      </c>
      <c r="L95" s="14">
        <v>15107.193247678424</v>
      </c>
      <c r="M95" s="14">
        <v>222705.79451313274</v>
      </c>
      <c r="N95" s="14">
        <v>3159.7894070879793</v>
      </c>
      <c r="O95" s="15">
        <v>3.3095951185325552E-2</v>
      </c>
      <c r="P95" s="14">
        <v>9059.8136222729863</v>
      </c>
      <c r="Q95" s="14">
        <v>284383.57420056558</v>
      </c>
      <c r="R95" s="14">
        <v>3159.7894070879793</v>
      </c>
      <c r="S95" s="15">
        <v>5.9430679943615693E-2</v>
      </c>
      <c r="T95" s="38">
        <v>9264.6296395794998</v>
      </c>
      <c r="U95" s="38">
        <v>166734.2036866752</v>
      </c>
      <c r="V95" s="38">
        <v>33431.636509530908</v>
      </c>
      <c r="W95" s="38">
        <v>673823.57240037352</v>
      </c>
      <c r="AA95" s="13">
        <v>30</v>
      </c>
      <c r="AB95" s="40">
        <v>3062625.0154170799</v>
      </c>
    </row>
    <row r="96" spans="3:28">
      <c r="C96" s="13">
        <v>31</v>
      </c>
      <c r="D96" s="13">
        <v>65</v>
      </c>
      <c r="E96" s="14">
        <v>231302.50393886067</v>
      </c>
      <c r="F96" s="14">
        <v>69285.476536155664</v>
      </c>
      <c r="G96" s="14">
        <v>2551.6097</v>
      </c>
      <c r="H96" s="14">
        <v>159465.41770270499</v>
      </c>
      <c r="I96" s="14">
        <v>9567.9250621622996</v>
      </c>
      <c r="J96" s="14">
        <v>3827.1700248649199</v>
      </c>
      <c r="K96" s="15">
        <v>4.3420788082233167E-2</v>
      </c>
      <c r="L96" s="14">
        <v>7857.3746702442113</v>
      </c>
      <c r="M96" s="14">
        <v>190729.78188008576</v>
      </c>
      <c r="N96" s="14">
        <v>2870.3775186486896</v>
      </c>
      <c r="O96" s="15">
        <v>-1.7471747963919079E-2</v>
      </c>
      <c r="P96" s="14">
        <v>-2462.5449603861643</v>
      </c>
      <c r="Q96" s="14">
        <v>139917.03960132544</v>
      </c>
      <c r="R96" s="14">
        <v>2870.3775186486896</v>
      </c>
      <c r="S96" s="15">
        <v>0.17572624376502505</v>
      </c>
      <c r="T96" s="38">
        <v>75289.196554249575</v>
      </c>
      <c r="U96" s="38">
        <v>505170.33021707757</v>
      </c>
      <c r="V96" s="38">
        <v>80684.026264107626</v>
      </c>
      <c r="W96" s="38">
        <v>835817.15169848874</v>
      </c>
      <c r="AA96" s="13">
        <v>31</v>
      </c>
      <c r="AB96" s="40">
        <v>2422599.8166899518</v>
      </c>
    </row>
    <row r="97" spans="3:28">
      <c r="C97" s="13">
        <v>32</v>
      </c>
      <c r="D97" s="13">
        <v>65</v>
      </c>
      <c r="E97" s="14">
        <v>240777.85592009022</v>
      </c>
      <c r="F97" s="14">
        <v>72980.863808835187</v>
      </c>
      <c r="G97" s="14">
        <v>2551.6097</v>
      </c>
      <c r="H97" s="14">
        <v>165245.38241125504</v>
      </c>
      <c r="I97" s="14">
        <v>9914.7229446753026</v>
      </c>
      <c r="J97" s="14">
        <v>3965.8891778701213</v>
      </c>
      <c r="K97" s="15">
        <v>6.3274296013875381E-2</v>
      </c>
      <c r="L97" s="14">
        <v>8185.0992395725671</v>
      </c>
      <c r="M97" s="14">
        <v>139527.03721466337</v>
      </c>
      <c r="N97" s="14">
        <v>2974.4168834025909</v>
      </c>
      <c r="O97" s="15">
        <v>9.5392751058545153E-2</v>
      </c>
      <c r="P97" s="14">
        <v>18140.062669153758</v>
      </c>
      <c r="Q97" s="14">
        <v>209789.12793811757</v>
      </c>
      <c r="R97" s="14">
        <v>2974.4168834025909</v>
      </c>
      <c r="S97" s="15">
        <v>-0.20610282578672029</v>
      </c>
      <c r="T97" s="38">
        <v>-27050.519170512853</v>
      </c>
      <c r="U97" s="38">
        <v>105684.37628012504</v>
      </c>
      <c r="V97" s="38">
        <v>-725.3572617865284</v>
      </c>
      <c r="W97" s="38">
        <v>455000.541432906</v>
      </c>
      <c r="AA97" s="13">
        <v>32</v>
      </c>
      <c r="AB97" s="40">
        <v>2733228.4097078242</v>
      </c>
    </row>
    <row r="98" spans="3:28">
      <c r="C98" s="13">
        <v>33</v>
      </c>
      <c r="D98" s="13">
        <v>65</v>
      </c>
      <c r="E98" s="14">
        <v>239544.03253809508</v>
      </c>
      <c r="F98" s="14">
        <v>72499.672689857078</v>
      </c>
      <c r="G98" s="14">
        <v>2551.6097</v>
      </c>
      <c r="H98" s="14">
        <v>164492.750148238</v>
      </c>
      <c r="I98" s="14">
        <v>9869.5650088942803</v>
      </c>
      <c r="J98" s="14">
        <v>3947.8260035577123</v>
      </c>
      <c r="K98" s="15">
        <v>8.6535562366851421E-2</v>
      </c>
      <c r="L98" s="14">
        <v>15387.849530911415</v>
      </c>
      <c r="M98" s="14">
        <v>195182.86994836165</v>
      </c>
      <c r="N98" s="14">
        <v>2960.869502668284</v>
      </c>
      <c r="O98" s="15">
        <v>3.2225405524790113E-2</v>
      </c>
      <c r="P98" s="14">
        <v>6453.4831180375713</v>
      </c>
      <c r="Q98" s="14">
        <v>208194.64424170813</v>
      </c>
      <c r="R98" s="14">
        <v>2960.869502668284</v>
      </c>
      <c r="S98" s="15">
        <v>-7.5966060832317009E-2</v>
      </c>
      <c r="T98" s="38">
        <v>-43984.484679047564</v>
      </c>
      <c r="U98" s="38">
        <v>536497.73319931107</v>
      </c>
      <c r="V98" s="38">
        <v>-22143.152030098579</v>
      </c>
      <c r="W98" s="38">
        <v>939875.24738938082</v>
      </c>
      <c r="AA98" s="13">
        <v>33</v>
      </c>
      <c r="AB98" s="40">
        <v>2968488.7749426421</v>
      </c>
    </row>
    <row r="99" spans="3:28">
      <c r="C99" s="13">
        <v>34</v>
      </c>
      <c r="D99" s="13">
        <v>65</v>
      </c>
      <c r="E99" s="14">
        <v>241653.14509505147</v>
      </c>
      <c r="F99" s="14">
        <v>73322.226587070079</v>
      </c>
      <c r="G99" s="14">
        <v>2551.6097</v>
      </c>
      <c r="H99" s="14">
        <v>165779.3088079814</v>
      </c>
      <c r="I99" s="14">
        <v>9946.7585284788838</v>
      </c>
      <c r="J99" s="14">
        <v>3978.7034113915538</v>
      </c>
      <c r="K99" s="15">
        <v>2.9514025393860874E-2</v>
      </c>
      <c r="L99" s="14">
        <v>3517.2342745913638</v>
      </c>
      <c r="M99" s="14">
        <v>124678.20786697743</v>
      </c>
      <c r="N99" s="14">
        <v>2984.0275585436652</v>
      </c>
      <c r="O99" s="15">
        <v>7.9056856789941954E-2</v>
      </c>
      <c r="P99" s="14">
        <v>20628.505088441711</v>
      </c>
      <c r="Q99" s="14">
        <v>283053.04168800078</v>
      </c>
      <c r="R99" s="14">
        <v>2984.0275585436652</v>
      </c>
      <c r="S99" s="15">
        <v>2.6322456398463867E-2</v>
      </c>
      <c r="T99" s="38">
        <v>18021.447175628477</v>
      </c>
      <c r="U99" s="38">
        <v>704155.00438928045</v>
      </c>
      <c r="V99" s="38">
        <v>42167.186538661554</v>
      </c>
      <c r="W99" s="38">
        <v>1111886.2539442587</v>
      </c>
      <c r="AA99" s="13">
        <v>34</v>
      </c>
      <c r="AB99" s="40">
        <v>3176481.4738983791</v>
      </c>
    </row>
    <row r="100" spans="3:28">
      <c r="C100" s="13">
        <v>35</v>
      </c>
      <c r="D100" s="13">
        <v>65</v>
      </c>
      <c r="E100" s="14">
        <v>218371.55674775955</v>
      </c>
      <c r="F100" s="14">
        <v>64242.407131626227</v>
      </c>
      <c r="G100" s="14">
        <v>2551.6097</v>
      </c>
      <c r="H100" s="14">
        <v>151577.5399161333</v>
      </c>
      <c r="I100" s="14">
        <v>9094.6523949679977</v>
      </c>
      <c r="J100" s="14">
        <v>3637.8609579871991</v>
      </c>
      <c r="K100" s="15">
        <v>0.10652276024352264</v>
      </c>
      <c r="L100" s="14">
        <v>12348.016439117506</v>
      </c>
      <c r="M100" s="14">
        <v>130085.99004925598</v>
      </c>
      <c r="N100" s="14">
        <v>2728.3957184903993</v>
      </c>
      <c r="O100" s="15">
        <v>8.8335936296434547E-2</v>
      </c>
      <c r="P100" s="14">
        <v>11405.320371976088</v>
      </c>
      <c r="Q100" s="14">
        <v>141882.54799186735</v>
      </c>
      <c r="R100" s="14">
        <v>2728.3957184903993</v>
      </c>
      <c r="S100" s="15">
        <v>0.44124865042494399</v>
      </c>
      <c r="T100" s="38">
        <v>22898.038048932984</v>
      </c>
      <c r="U100" s="38">
        <v>76155.965275692521</v>
      </c>
      <c r="V100" s="38">
        <v>46651.374860026575</v>
      </c>
      <c r="W100" s="38">
        <v>348124.50331681583</v>
      </c>
      <c r="AA100" s="13">
        <v>35</v>
      </c>
      <c r="AB100" s="40">
        <v>2641342.02210424</v>
      </c>
    </row>
    <row r="101" spans="3:28">
      <c r="C101" s="13">
        <v>36</v>
      </c>
      <c r="D101" s="13">
        <v>65</v>
      </c>
      <c r="E101" s="14">
        <v>241164.06237800609</v>
      </c>
      <c r="F101" s="14">
        <v>73131.484327422368</v>
      </c>
      <c r="G101" s="14">
        <v>2551.6097</v>
      </c>
      <c r="H101" s="14">
        <v>165480.96835058372</v>
      </c>
      <c r="I101" s="14">
        <v>9928.8581010350226</v>
      </c>
      <c r="J101" s="14">
        <v>3971.5432404140092</v>
      </c>
      <c r="K101" s="15">
        <v>-3.2378717100445951E-2</v>
      </c>
      <c r="L101" s="14">
        <v>-5948.6374077603259</v>
      </c>
      <c r="M101" s="14">
        <v>179757.73652372215</v>
      </c>
      <c r="N101" s="14">
        <v>2978.6574303105067</v>
      </c>
      <c r="O101" s="15">
        <v>-8.7783660463155555E-2</v>
      </c>
      <c r="P101" s="14">
        <v>-13769.877719224032</v>
      </c>
      <c r="Q101" s="14">
        <v>144580.96311074568</v>
      </c>
      <c r="R101" s="14">
        <v>2978.6574303105067</v>
      </c>
      <c r="S101" s="15">
        <v>0.15377602041596369</v>
      </c>
      <c r="T101" s="38">
        <v>56176.077164007133</v>
      </c>
      <c r="U101" s="38">
        <v>422976.4407989828</v>
      </c>
      <c r="V101" s="38">
        <v>36457.56203702277</v>
      </c>
      <c r="W101" s="38">
        <v>747315.1404334507</v>
      </c>
      <c r="AA101" s="13">
        <v>36</v>
      </c>
      <c r="AB101" s="40">
        <v>2804742.5229611732</v>
      </c>
    </row>
    <row r="102" spans="3:28">
      <c r="C102" s="13">
        <v>37</v>
      </c>
      <c r="D102" s="13">
        <v>65</v>
      </c>
      <c r="E102" s="14">
        <v>233569.31943659854</v>
      </c>
      <c r="F102" s="14">
        <v>70169.534580273437</v>
      </c>
      <c r="G102" s="14">
        <v>2551.6097</v>
      </c>
      <c r="H102" s="14">
        <v>160848.1751563251</v>
      </c>
      <c r="I102" s="14">
        <v>9650.8905093795056</v>
      </c>
      <c r="J102" s="14">
        <v>3860.3562037518022</v>
      </c>
      <c r="K102" s="15">
        <v>-6.0726339967980235E-2</v>
      </c>
      <c r="L102" s="14">
        <v>-7612.6741283588399</v>
      </c>
      <c r="M102" s="14">
        <v>119677.83578954366</v>
      </c>
      <c r="N102" s="14">
        <v>2895.2671528138517</v>
      </c>
      <c r="O102" s="15">
        <v>7.3173165072006427E-2</v>
      </c>
      <c r="P102" s="14">
        <v>22969.782378255419</v>
      </c>
      <c r="Q102" s="14">
        <v>338327.33574085566</v>
      </c>
      <c r="R102" s="14">
        <v>2895.2671528138517</v>
      </c>
      <c r="S102" s="15">
        <v>-0.14632788272857861</v>
      </c>
      <c r="T102" s="38">
        <v>-26612.229127994622</v>
      </c>
      <c r="U102" s="38">
        <v>156702.51433721761</v>
      </c>
      <c r="V102" s="38">
        <v>-11255.120878098043</v>
      </c>
      <c r="W102" s="38">
        <v>614707.68586761691</v>
      </c>
      <c r="AA102" s="13">
        <v>37</v>
      </c>
      <c r="AB102" s="40">
        <v>2458588.3002718156</v>
      </c>
    </row>
    <row r="103" spans="3:28">
      <c r="C103" s="13">
        <v>38</v>
      </c>
      <c r="D103" s="13">
        <v>65</v>
      </c>
      <c r="E103" s="14">
        <v>233279.09248439185</v>
      </c>
      <c r="F103" s="14">
        <v>70056.346068912826</v>
      </c>
      <c r="G103" s="14">
        <v>2551.6097</v>
      </c>
      <c r="H103" s="14">
        <v>160671.13671547902</v>
      </c>
      <c r="I103" s="14">
        <v>9640.2682029287407</v>
      </c>
      <c r="J103" s="14">
        <v>3856.1072811714967</v>
      </c>
      <c r="K103" s="15">
        <v>-1.5940208723794716E-2</v>
      </c>
      <c r="L103" s="14">
        <v>-2109.3917640556824</v>
      </c>
      <c r="M103" s="14">
        <v>132150.16396701976</v>
      </c>
      <c r="N103" s="14">
        <v>2892.080460878622</v>
      </c>
      <c r="O103" s="15">
        <v>3.5347313009479048E-3</v>
      </c>
      <c r="P103" s="14">
        <v>721.92162887338964</v>
      </c>
      <c r="Q103" s="14">
        <v>206404.59752092374</v>
      </c>
      <c r="R103" s="14">
        <v>2892.080460878622</v>
      </c>
      <c r="S103" s="15">
        <v>-0.19073473571394128</v>
      </c>
      <c r="T103" s="38">
        <v>-15519.145876007135</v>
      </c>
      <c r="U103" s="38">
        <v>67291.968303428672</v>
      </c>
      <c r="V103" s="38">
        <v>-16906.616011189428</v>
      </c>
      <c r="W103" s="38">
        <v>405846.72979137214</v>
      </c>
      <c r="AA103" s="13">
        <v>38</v>
      </c>
      <c r="AB103" s="40">
        <v>2827330.7149459943</v>
      </c>
    </row>
    <row r="104" spans="3:28">
      <c r="C104" s="13">
        <v>39</v>
      </c>
      <c r="D104" s="13">
        <v>65</v>
      </c>
      <c r="E104" s="14">
        <v>224635.54331984097</v>
      </c>
      <c r="F104" s="14">
        <v>66685.361894737987</v>
      </c>
      <c r="G104" s="14">
        <v>2551.6097</v>
      </c>
      <c r="H104" s="14">
        <v>155398.57172510299</v>
      </c>
      <c r="I104" s="14">
        <v>9323.9143035061788</v>
      </c>
      <c r="J104" s="14">
        <v>3729.5657214024718</v>
      </c>
      <c r="K104" s="15">
        <v>6.2033011574983213E-3</v>
      </c>
      <c r="L104" s="14">
        <v>811.50300446552228</v>
      </c>
      <c r="M104" s="14">
        <v>133494.21391056036</v>
      </c>
      <c r="N104" s="14">
        <v>2797.1742910518537</v>
      </c>
      <c r="O104" s="15">
        <v>9.9926425275040573E-3</v>
      </c>
      <c r="P104" s="14">
        <v>2934.0140599278084</v>
      </c>
      <c r="Q104" s="14">
        <v>297950.0354178893</v>
      </c>
      <c r="R104" s="14">
        <v>2797.1742910518537</v>
      </c>
      <c r="S104" s="15">
        <v>0.35255759805843856</v>
      </c>
      <c r="T104" s="38">
        <v>100272.90468513666</v>
      </c>
      <c r="U104" s="38">
        <v>386087.15961756365</v>
      </c>
      <c r="V104" s="38">
        <v>104018.42174952998</v>
      </c>
      <c r="W104" s="38">
        <v>817531.40894601331</v>
      </c>
      <c r="AA104" s="13">
        <v>39</v>
      </c>
      <c r="AB104" s="40">
        <v>2653492.4360308088</v>
      </c>
    </row>
    <row r="105" spans="3:28">
      <c r="C105" s="13">
        <v>40</v>
      </c>
      <c r="D105" s="13">
        <v>65</v>
      </c>
      <c r="E105" s="14">
        <v>236329.5914509595</v>
      </c>
      <c r="F105" s="14">
        <v>71246.040665874199</v>
      </c>
      <c r="G105" s="14">
        <v>2551.6097</v>
      </c>
      <c r="H105" s="14">
        <v>162531.9410850853</v>
      </c>
      <c r="I105" s="14">
        <v>9751.9164651051178</v>
      </c>
      <c r="J105" s="14">
        <v>3900.7665860420475</v>
      </c>
      <c r="K105" s="15">
        <v>0.11315372874141816</v>
      </c>
      <c r="L105" s="14">
        <v>16792.366125411194</v>
      </c>
      <c r="M105" s="14">
        <v>167145.86712554324</v>
      </c>
      <c r="N105" s="14">
        <v>2925.5749395315352</v>
      </c>
      <c r="O105" s="15">
        <v>0.20237141568880004</v>
      </c>
      <c r="P105" s="14">
        <v>22164.321701370151</v>
      </c>
      <c r="Q105" s="14">
        <v>133150.09504308188</v>
      </c>
      <c r="R105" s="14">
        <v>2925.5749395315352</v>
      </c>
      <c r="S105" s="15">
        <v>0.3463671572576198</v>
      </c>
      <c r="T105" s="38">
        <v>136963.69176928603</v>
      </c>
      <c r="U105" s="38">
        <v>533855.69040821481</v>
      </c>
      <c r="V105" s="38">
        <v>175920.37959606736</v>
      </c>
      <c r="W105" s="38">
        <v>834151.6525768399</v>
      </c>
      <c r="AA105" s="13">
        <v>40</v>
      </c>
      <c r="AB105" s="40">
        <v>2862868.3570792535</v>
      </c>
    </row>
    <row r="106" spans="3:28">
      <c r="C106" s="13">
        <v>41</v>
      </c>
      <c r="D106" s="13">
        <v>65</v>
      </c>
      <c r="E106" s="14">
        <v>250311.74476813068</v>
      </c>
      <c r="F106" s="14">
        <v>76699.080459570963</v>
      </c>
      <c r="G106" s="14">
        <v>2551.6097</v>
      </c>
      <c r="H106" s="14">
        <v>171061.05460855973</v>
      </c>
      <c r="I106" s="14">
        <v>10263.663276513584</v>
      </c>
      <c r="J106" s="14">
        <v>4105.4653106054338</v>
      </c>
      <c r="K106" s="15">
        <v>-2.763016883088644E-3</v>
      </c>
      <c r="L106" s="14">
        <v>-447.4012129563651</v>
      </c>
      <c r="M106" s="14">
        <v>163530.22437178684</v>
      </c>
      <c r="N106" s="14">
        <v>3079.0989829540749</v>
      </c>
      <c r="O106" s="15">
        <v>6.7880882326724831E-2</v>
      </c>
      <c r="P106" s="14">
        <v>7981.6198093400553</v>
      </c>
      <c r="Q106" s="14">
        <v>127103.90446508405</v>
      </c>
      <c r="R106" s="14">
        <v>3079.0989829540749</v>
      </c>
      <c r="S106" s="15">
        <v>0.19970730753262772</v>
      </c>
      <c r="T106" s="38">
        <v>88300.746478405534</v>
      </c>
      <c r="U106" s="38">
        <v>531991.09940995777</v>
      </c>
      <c r="V106" s="38">
        <v>95834.96507478923</v>
      </c>
      <c r="W106" s="38">
        <v>822625.22824682866</v>
      </c>
      <c r="AA106" s="13">
        <v>41</v>
      </c>
      <c r="AB106" s="40">
        <v>2661877.1485105092</v>
      </c>
    </row>
    <row r="107" spans="3:28">
      <c r="C107" s="13">
        <v>42</v>
      </c>
      <c r="D107" s="13">
        <v>65</v>
      </c>
      <c r="E107" s="14">
        <v>221765.67598040964</v>
      </c>
      <c r="F107" s="14">
        <v>65566.11363235976</v>
      </c>
      <c r="G107" s="14">
        <v>2551.6097</v>
      </c>
      <c r="H107" s="14">
        <v>153647.95264804989</v>
      </c>
      <c r="I107" s="14">
        <v>9218.8771588829932</v>
      </c>
      <c r="J107" s="14">
        <v>3687.5508635531974</v>
      </c>
      <c r="K107" s="15">
        <v>2.998445545910142E-2</v>
      </c>
      <c r="L107" s="14">
        <v>5377.0753823053756</v>
      </c>
      <c r="M107" s="14">
        <v>186549.61633525899</v>
      </c>
      <c r="N107" s="14">
        <v>2765.6631476648977</v>
      </c>
      <c r="O107" s="15">
        <v>-0.12974357173466863</v>
      </c>
      <c r="P107" s="14">
        <v>-20038.421202711532</v>
      </c>
      <c r="Q107" s="14">
        <v>135790.76123689633</v>
      </c>
      <c r="R107" s="14">
        <v>2765.6631476648977</v>
      </c>
      <c r="S107" s="15">
        <v>-5.3393938277263644E-2</v>
      </c>
      <c r="T107" s="38">
        <v>-1299.3076046588776</v>
      </c>
      <c r="U107" s="38">
        <v>24417.889378067794</v>
      </c>
      <c r="V107" s="38">
        <v>-15960.653425065035</v>
      </c>
      <c r="W107" s="38">
        <v>346758.26695022313</v>
      </c>
      <c r="AA107" s="13">
        <v>42</v>
      </c>
      <c r="AB107" s="40">
        <v>2990391.2246430931</v>
      </c>
    </row>
    <row r="108" spans="3:28">
      <c r="C108" s="13">
        <v>43</v>
      </c>
      <c r="D108" s="13">
        <v>65</v>
      </c>
      <c r="E108" s="14">
        <v>224358.069679648</v>
      </c>
      <c r="F108" s="14">
        <v>66577.147175062724</v>
      </c>
      <c r="G108" s="14">
        <v>2551.6097</v>
      </c>
      <c r="H108" s="14">
        <v>155229.31280458529</v>
      </c>
      <c r="I108" s="14">
        <v>9313.7587682751164</v>
      </c>
      <c r="J108" s="14">
        <v>3725.5035073100466</v>
      </c>
      <c r="K108" s="15">
        <v>0.10629827115087198</v>
      </c>
      <c r="L108" s="14">
        <v>13774.253043094885</v>
      </c>
      <c r="M108" s="14">
        <v>145218.16255184376</v>
      </c>
      <c r="N108" s="14">
        <v>2794.1276304825346</v>
      </c>
      <c r="O108" s="15">
        <v>0.22295790412177249</v>
      </c>
      <c r="P108" s="14">
        <v>94973.735901765132</v>
      </c>
      <c r="Q108" s="14">
        <v>522342.40308251663</v>
      </c>
      <c r="R108" s="14">
        <v>2794.1276304825346</v>
      </c>
      <c r="S108" s="15">
        <v>0.38016733666073654</v>
      </c>
      <c r="T108" s="38">
        <v>43169.561378563485</v>
      </c>
      <c r="U108" s="38">
        <v>158120.72944103062</v>
      </c>
      <c r="V108" s="38">
        <v>151917.55032342349</v>
      </c>
      <c r="W108" s="38">
        <v>825681.29507539107</v>
      </c>
      <c r="AA108" s="13">
        <v>43</v>
      </c>
      <c r="AB108" s="40">
        <v>2934783.2223253455</v>
      </c>
    </row>
    <row r="109" spans="3:28">
      <c r="C109" s="13">
        <v>44</v>
      </c>
      <c r="D109" s="13">
        <v>65</v>
      </c>
      <c r="E109" s="14">
        <v>229218.36902699005</v>
      </c>
      <c r="F109" s="14">
        <v>68472.663920526131</v>
      </c>
      <c r="G109" s="14">
        <v>2551.6097</v>
      </c>
      <c r="H109" s="14">
        <v>158194.09540646392</v>
      </c>
      <c r="I109" s="14">
        <v>9491.6457243878358</v>
      </c>
      <c r="J109" s="14">
        <v>3796.6582897551343</v>
      </c>
      <c r="K109" s="15">
        <v>5.1582123583542472E-2</v>
      </c>
      <c r="L109" s="14">
        <v>10449.965906294799</v>
      </c>
      <c r="M109" s="14">
        <v>214937.19950699655</v>
      </c>
      <c r="N109" s="14">
        <v>2847.4937173163507</v>
      </c>
      <c r="O109" s="15">
        <v>0.25674000170312994</v>
      </c>
      <c r="P109" s="14">
        <v>35713.50210309626</v>
      </c>
      <c r="Q109" s="14">
        <v>176241.01879187234</v>
      </c>
      <c r="R109" s="14">
        <v>2847.4937173163507</v>
      </c>
      <c r="S109" s="15">
        <v>-0.26017854525175471</v>
      </c>
      <c r="T109" s="38">
        <v>-291067.4962893484</v>
      </c>
      <c r="U109" s="38">
        <v>829078.38043480215</v>
      </c>
      <c r="V109" s="38">
        <v>-244904.02827995736</v>
      </c>
      <c r="W109" s="38">
        <v>1220256.598733671</v>
      </c>
      <c r="AA109" s="13">
        <v>44</v>
      </c>
      <c r="AB109" s="40">
        <v>2597625.6364340116</v>
      </c>
    </row>
    <row r="110" spans="3:28">
      <c r="C110" s="13">
        <v>45</v>
      </c>
      <c r="D110" s="13">
        <v>65</v>
      </c>
      <c r="E110" s="14">
        <v>230171.15762610087</v>
      </c>
      <c r="F110" s="14">
        <v>68844.251474179342</v>
      </c>
      <c r="G110" s="14">
        <v>2551.6097</v>
      </c>
      <c r="H110" s="14">
        <v>158775.29645192155</v>
      </c>
      <c r="I110" s="14">
        <v>9526.5177871152919</v>
      </c>
      <c r="J110" s="14">
        <v>3810.6071148461169</v>
      </c>
      <c r="K110" s="15">
        <v>-5.248315021218166E-2</v>
      </c>
      <c r="L110" s="14">
        <v>-6457.2899379438304</v>
      </c>
      <c r="M110" s="14">
        <v>118483.50047264936</v>
      </c>
      <c r="N110" s="14">
        <v>2857.9553361345875</v>
      </c>
      <c r="O110" s="15">
        <v>9.1020812059938783E-2</v>
      </c>
      <c r="P110" s="14">
        <v>15019.450984892243</v>
      </c>
      <c r="Q110" s="14">
        <v>181459.60186685785</v>
      </c>
      <c r="R110" s="14">
        <v>2857.9553361345875</v>
      </c>
      <c r="S110" s="15">
        <v>0.39939391692530285</v>
      </c>
      <c r="T110" s="38">
        <v>61448.182682979277</v>
      </c>
      <c r="U110" s="38">
        <v>216730.73718073999</v>
      </c>
      <c r="V110" s="38">
        <v>70010.343729927685</v>
      </c>
      <c r="W110" s="38">
        <v>516673.83952024719</v>
      </c>
      <c r="AA110" s="13">
        <v>45</v>
      </c>
      <c r="AB110" s="40">
        <v>2536276.7793078595</v>
      </c>
    </row>
    <row r="111" spans="3:28">
      <c r="C111" s="13">
        <v>46</v>
      </c>
      <c r="D111" s="13">
        <v>65</v>
      </c>
      <c r="E111" s="14">
        <v>240061.81673476257</v>
      </c>
      <c r="F111" s="14">
        <v>72701.608526557407</v>
      </c>
      <c r="G111" s="14">
        <v>2551.6097</v>
      </c>
      <c r="H111" s="14">
        <v>164808.59850820518</v>
      </c>
      <c r="I111" s="14">
        <v>9888.5159104923096</v>
      </c>
      <c r="J111" s="14">
        <v>3955.4063641969242</v>
      </c>
      <c r="K111" s="15">
        <v>5.1998033633702173E-2</v>
      </c>
      <c r="L111" s="14">
        <v>7173.6320175445026</v>
      </c>
      <c r="M111" s="14">
        <v>147111.01398439918</v>
      </c>
      <c r="N111" s="14">
        <v>2966.5547731476927</v>
      </c>
      <c r="O111" s="15">
        <v>8.4758118822025996E-2</v>
      </c>
      <c r="P111" s="14">
        <v>50178.310825842593</v>
      </c>
      <c r="Q111" s="14">
        <v>643679.33852618118</v>
      </c>
      <c r="R111" s="14">
        <v>2966.5547731476927</v>
      </c>
      <c r="S111" s="15">
        <v>2.6963312529597189E-3</v>
      </c>
      <c r="T111" s="38">
        <v>668.01791935259405</v>
      </c>
      <c r="U111" s="38">
        <v>249901.98195443137</v>
      </c>
      <c r="V111" s="38">
        <v>58019.960762739684</v>
      </c>
      <c r="W111" s="38">
        <v>1040692.3344650117</v>
      </c>
      <c r="AA111" s="13">
        <v>46</v>
      </c>
      <c r="AB111" s="40">
        <v>2377554.6636999226</v>
      </c>
    </row>
    <row r="112" spans="3:28">
      <c r="C112" s="13">
        <v>47</v>
      </c>
      <c r="D112" s="13">
        <v>65</v>
      </c>
      <c r="E112" s="14">
        <v>225255.44638302654</v>
      </c>
      <c r="F112" s="14">
        <v>66927.124089380348</v>
      </c>
      <c r="G112" s="14">
        <v>2551.6097</v>
      </c>
      <c r="H112" s="14">
        <v>155776.7125936462</v>
      </c>
      <c r="I112" s="14">
        <v>9346.602755618771</v>
      </c>
      <c r="J112" s="14">
        <v>3738.6411022475086</v>
      </c>
      <c r="K112" s="15">
        <v>0.15166888428309619</v>
      </c>
      <c r="L112" s="14">
        <v>25274.190755905624</v>
      </c>
      <c r="M112" s="14">
        <v>193784.09072034076</v>
      </c>
      <c r="N112" s="14">
        <v>2803.9808266856312</v>
      </c>
      <c r="O112" s="15">
        <v>-5.0776734722091085E-2</v>
      </c>
      <c r="P112" s="14">
        <v>-6573.0809836735516</v>
      </c>
      <c r="Q112" s="14">
        <v>124279.55291135512</v>
      </c>
      <c r="R112" s="14">
        <v>2803.9808266856312</v>
      </c>
      <c r="S112" s="15">
        <v>0.10662440964435987</v>
      </c>
      <c r="T112" s="38">
        <v>8023.9653318160781</v>
      </c>
      <c r="U112" s="38">
        <v>84680.443517514155</v>
      </c>
      <c r="V112" s="38">
        <v>26725.075104048148</v>
      </c>
      <c r="W112" s="38">
        <v>402744.08714921004</v>
      </c>
      <c r="AA112" s="13">
        <v>47</v>
      </c>
      <c r="AB112" s="40">
        <v>2589137.7095687529</v>
      </c>
    </row>
    <row r="113" spans="3:28">
      <c r="C113" s="13">
        <v>48</v>
      </c>
      <c r="D113" s="13">
        <v>65</v>
      </c>
      <c r="E113" s="14">
        <v>232900.48034782856</v>
      </c>
      <c r="F113" s="14">
        <v>69908.687335653143</v>
      </c>
      <c r="G113" s="14">
        <v>2551.6097</v>
      </c>
      <c r="H113" s="14">
        <v>160440.18331217542</v>
      </c>
      <c r="I113" s="14">
        <v>9626.4109987305255</v>
      </c>
      <c r="J113" s="14">
        <v>3850.5643994922102</v>
      </c>
      <c r="K113" s="15">
        <v>6.8174303149769161E-2</v>
      </c>
      <c r="L113" s="14">
        <v>9963.6228033881671</v>
      </c>
      <c r="M113" s="14">
        <v>158038.14809109832</v>
      </c>
      <c r="N113" s="14">
        <v>2887.9232996191577</v>
      </c>
      <c r="O113" s="15">
        <v>0.15869537531526401</v>
      </c>
      <c r="P113" s="14">
        <v>22402.110926106165</v>
      </c>
      <c r="Q113" s="14">
        <v>165010.30550710333</v>
      </c>
      <c r="R113" s="14">
        <v>2887.9232996191577</v>
      </c>
      <c r="S113" s="15">
        <v>0.21637806170998247</v>
      </c>
      <c r="T113" s="38">
        <v>106831.29568997632</v>
      </c>
      <c r="U113" s="38">
        <v>602000.42913268832</v>
      </c>
      <c r="V113" s="38">
        <v>139197.02941947067</v>
      </c>
      <c r="W113" s="38">
        <v>925048.88273088995</v>
      </c>
      <c r="AA113" s="13">
        <v>48</v>
      </c>
      <c r="AB113" s="40">
        <v>2946343.303035995</v>
      </c>
    </row>
    <row r="114" spans="3:28">
      <c r="C114" s="13">
        <v>49</v>
      </c>
      <c r="D114" s="13">
        <v>65</v>
      </c>
      <c r="E114" s="14">
        <v>235254.72777204096</v>
      </c>
      <c r="F114" s="14">
        <v>70826.843831095975</v>
      </c>
      <c r="G114" s="14">
        <v>2551.6097</v>
      </c>
      <c r="H114" s="14">
        <v>161876.27424094497</v>
      </c>
      <c r="I114" s="14">
        <v>9712.5764544566973</v>
      </c>
      <c r="J114" s="14">
        <v>3885.0305817826793</v>
      </c>
      <c r="K114" s="15">
        <v>5.3024930774330667E-2</v>
      </c>
      <c r="L114" s="14">
        <v>8635.3617494770224</v>
      </c>
      <c r="M114" s="14">
        <v>173432.62523850077</v>
      </c>
      <c r="N114" s="14">
        <v>2913.772936337009</v>
      </c>
      <c r="O114" s="15">
        <v>0.28800898329063379</v>
      </c>
      <c r="P114" s="14">
        <v>40534.09404569093</v>
      </c>
      <c r="Q114" s="14">
        <v>182729.97268893136</v>
      </c>
      <c r="R114" s="14">
        <v>2913.772936337009</v>
      </c>
      <c r="S114" s="15">
        <v>-0.13283454212985935</v>
      </c>
      <c r="T114" s="38">
        <v>-53248.71422457914</v>
      </c>
      <c r="U114" s="38">
        <v>349073.13831937918</v>
      </c>
      <c r="V114" s="38">
        <v>-4079.2584294111875</v>
      </c>
      <c r="W114" s="38">
        <v>705235.73624681134</v>
      </c>
      <c r="AA114" s="13">
        <v>49</v>
      </c>
      <c r="AB114" s="40">
        <v>2239417.8397652945</v>
      </c>
    </row>
    <row r="115" spans="3:28">
      <c r="C115" s="13">
        <v>50</v>
      </c>
      <c r="D115" s="13">
        <v>65</v>
      </c>
      <c r="E115" s="14">
        <v>234146.75622141606</v>
      </c>
      <c r="F115" s="14">
        <v>70394.734926352263</v>
      </c>
      <c r="G115" s="14">
        <v>2551.6097</v>
      </c>
      <c r="H115" s="14">
        <v>161200.41159506378</v>
      </c>
      <c r="I115" s="14">
        <v>9672.0246957038271</v>
      </c>
      <c r="J115" s="14">
        <v>3868.8098782815309</v>
      </c>
      <c r="K115" s="15">
        <v>7.4019482944885737E-2</v>
      </c>
      <c r="L115" s="14">
        <v>10447.799991679876</v>
      </c>
      <c r="M115" s="14">
        <v>153531.52908185823</v>
      </c>
      <c r="N115" s="14">
        <v>2901.6074087111479</v>
      </c>
      <c r="O115" s="15">
        <v>-0.1003700003066143</v>
      </c>
      <c r="P115" s="14">
        <v>-19295.711582873744</v>
      </c>
      <c r="Q115" s="14">
        <v>174400.89787946158</v>
      </c>
      <c r="R115" s="14">
        <v>2901.6074087111479</v>
      </c>
      <c r="S115" s="15">
        <v>0.19391234660743117</v>
      </c>
      <c r="T115" s="38">
        <v>26432.221769785017</v>
      </c>
      <c r="U115" s="38">
        <v>164193.17917103818</v>
      </c>
      <c r="V115" s="38">
        <v>17584.310178591149</v>
      </c>
      <c r="W115" s="38">
        <v>492125.60613235796</v>
      </c>
      <c r="AA115" s="13">
        <v>50</v>
      </c>
      <c r="AB115" s="40">
        <v>2910378.8531105709</v>
      </c>
    </row>
    <row r="116" spans="3:28">
      <c r="C116" s="13">
        <v>51</v>
      </c>
      <c r="D116" s="13">
        <v>65</v>
      </c>
      <c r="E116" s="14">
        <v>235354.24049927987</v>
      </c>
      <c r="F116" s="14">
        <v>70865.653794719154</v>
      </c>
      <c r="G116" s="14">
        <v>2551.6097</v>
      </c>
      <c r="H116" s="14">
        <v>161936.97700456073</v>
      </c>
      <c r="I116" s="14">
        <v>9716.218620273643</v>
      </c>
      <c r="J116" s="14">
        <v>3886.4874481094575</v>
      </c>
      <c r="K116" s="15">
        <v>9.7197339307787137E-2</v>
      </c>
      <c r="L116" s="14">
        <v>17858.69681539703</v>
      </c>
      <c r="M116" s="14">
        <v>203538.41874535516</v>
      </c>
      <c r="N116" s="14">
        <v>2914.8655860820927</v>
      </c>
      <c r="O116" s="15">
        <v>0.18205288952920343</v>
      </c>
      <c r="P116" s="14">
        <v>72836.531672332596</v>
      </c>
      <c r="Q116" s="14">
        <v>474378.42267249676</v>
      </c>
      <c r="R116" s="14">
        <v>2914.8655860820927</v>
      </c>
      <c r="S116" s="15">
        <v>0.42824022528446359</v>
      </c>
      <c r="T116" s="38">
        <v>269460.56917937467</v>
      </c>
      <c r="U116" s="38">
        <v>900145.60197281814</v>
      </c>
      <c r="V116" s="38">
        <v>360155.79766710429</v>
      </c>
      <c r="W116" s="38">
        <v>1578062.44339067</v>
      </c>
      <c r="AA116" s="13">
        <v>51</v>
      </c>
      <c r="AB116" s="40">
        <v>2540242.4718612079</v>
      </c>
    </row>
    <row r="117" spans="3:28">
      <c r="C117" s="13">
        <v>52</v>
      </c>
      <c r="D117" s="13">
        <v>65</v>
      </c>
      <c r="E117" s="14">
        <v>232287.40522760418</v>
      </c>
      <c r="F117" s="14">
        <v>69669.588038765622</v>
      </c>
      <c r="G117" s="14">
        <v>2551.6097</v>
      </c>
      <c r="H117" s="14">
        <v>160066.20748883855</v>
      </c>
      <c r="I117" s="14">
        <v>9603.9724493303129</v>
      </c>
      <c r="J117" s="14">
        <v>3841.5889797321252</v>
      </c>
      <c r="K117" s="15">
        <v>4.6611637535674218E-2</v>
      </c>
      <c r="L117" s="14">
        <v>5939.0075033669145</v>
      </c>
      <c r="M117" s="14">
        <v>135274.49534790209</v>
      </c>
      <c r="N117" s="14">
        <v>2881.1917347990939</v>
      </c>
      <c r="O117" s="15">
        <v>3.949850143873411E-3</v>
      </c>
      <c r="P117" s="14">
        <v>368.85628217762701</v>
      </c>
      <c r="Q117" s="14">
        <v>95194.332269588267</v>
      </c>
      <c r="R117" s="14">
        <v>2881.1917347990939</v>
      </c>
      <c r="S117" s="15">
        <v>0.24069581480739111</v>
      </c>
      <c r="T117" s="38">
        <v>1130862.9982653514</v>
      </c>
      <c r="U117" s="38">
        <v>5830611.2866461715</v>
      </c>
      <c r="V117" s="38">
        <v>1137170.862050896</v>
      </c>
      <c r="W117" s="38">
        <v>6061080.1142636621</v>
      </c>
      <c r="AA117" s="13">
        <v>52</v>
      </c>
      <c r="AB117" s="40">
        <v>2840802.4771719868</v>
      </c>
    </row>
    <row r="118" spans="3:28">
      <c r="C118" s="13">
        <v>53</v>
      </c>
      <c r="D118" s="13">
        <v>65</v>
      </c>
      <c r="E118" s="14">
        <v>220199.77675278811</v>
      </c>
      <c r="F118" s="14">
        <v>64955.412933587359</v>
      </c>
      <c r="G118" s="14">
        <v>2551.6097</v>
      </c>
      <c r="H118" s="14">
        <v>152692.75411920075</v>
      </c>
      <c r="I118" s="14">
        <v>9161.5652471520443</v>
      </c>
      <c r="J118" s="14">
        <v>3664.6260988608178</v>
      </c>
      <c r="K118" s="15">
        <v>5.5372097861308742E-2</v>
      </c>
      <c r="L118" s="14">
        <v>8824.7018406720035</v>
      </c>
      <c r="M118" s="14">
        <v>170027.92878928961</v>
      </c>
      <c r="N118" s="14">
        <v>2748.469574145613</v>
      </c>
      <c r="O118" s="15">
        <v>-5.8162918554200707E-2</v>
      </c>
      <c r="P118" s="14">
        <v>-19759.103844833204</v>
      </c>
      <c r="Q118" s="14">
        <v>321335.08200384502</v>
      </c>
      <c r="R118" s="14">
        <v>2748.469574145613</v>
      </c>
      <c r="S118" s="15">
        <v>-1.8152970565859156E-2</v>
      </c>
      <c r="T118" s="38">
        <v>-2016.0035438609846</v>
      </c>
      <c r="U118" s="38">
        <v>110414.63033485934</v>
      </c>
      <c r="V118" s="38">
        <v>-12950.405548022185</v>
      </c>
      <c r="W118" s="38">
        <v>601777.64112799393</v>
      </c>
      <c r="AA118" s="13">
        <v>53</v>
      </c>
      <c r="AB118" s="40">
        <v>2952184.2835335829</v>
      </c>
    </row>
    <row r="119" spans="3:28">
      <c r="C119" s="13">
        <v>54</v>
      </c>
      <c r="D119" s="13">
        <v>65</v>
      </c>
      <c r="E119" s="14">
        <v>240176.75409682858</v>
      </c>
      <c r="F119" s="14">
        <v>72746.434097763151</v>
      </c>
      <c r="G119" s="14">
        <v>2551.6097</v>
      </c>
      <c r="H119" s="14">
        <v>164878.71029906542</v>
      </c>
      <c r="I119" s="14">
        <v>9892.7226179439258</v>
      </c>
      <c r="J119" s="14">
        <v>3957.0890471775706</v>
      </c>
      <c r="K119" s="15">
        <v>7.3145558892534698E-2</v>
      </c>
      <c r="L119" s="14">
        <v>15341.185052053732</v>
      </c>
      <c r="M119" s="14">
        <v>227054.74677050693</v>
      </c>
      <c r="N119" s="14">
        <v>2967.8167853831778</v>
      </c>
      <c r="O119" s="15">
        <v>-1.6319142731215236E-2</v>
      </c>
      <c r="P119" s="14">
        <v>-3118.7004409181914</v>
      </c>
      <c r="Q119" s="14">
        <v>189472.08729493554</v>
      </c>
      <c r="R119" s="14">
        <v>2967.8167853831778</v>
      </c>
      <c r="S119" s="15">
        <v>-0.17201374991827656</v>
      </c>
      <c r="T119" s="38">
        <v>-44077.497110666445</v>
      </c>
      <c r="U119" s="38">
        <v>213650.44486426839</v>
      </c>
      <c r="V119" s="38">
        <v>-31855.012499530905</v>
      </c>
      <c r="W119" s="38">
        <v>630177.27892971085</v>
      </c>
      <c r="AA119" s="13">
        <v>54</v>
      </c>
      <c r="AB119" s="40">
        <v>2584068.6840760205</v>
      </c>
    </row>
    <row r="120" spans="3:28">
      <c r="C120" s="13">
        <v>55</v>
      </c>
      <c r="D120" s="13">
        <v>65</v>
      </c>
      <c r="E120" s="14">
        <v>220170.62108462697</v>
      </c>
      <c r="F120" s="14">
        <v>64944.042223004522</v>
      </c>
      <c r="G120" s="14">
        <v>2551.6097</v>
      </c>
      <c r="H120" s="14">
        <v>152674.96916162243</v>
      </c>
      <c r="I120" s="14">
        <v>9160.4981496973451</v>
      </c>
      <c r="J120" s="14">
        <v>3664.1992598789384</v>
      </c>
      <c r="K120" s="15">
        <v>7.0611136650450962E-3</v>
      </c>
      <c r="L120" s="14">
        <v>846.14341133638231</v>
      </c>
      <c r="M120" s="14">
        <v>122509.68202873737</v>
      </c>
      <c r="N120" s="14">
        <v>2748.1494449092033</v>
      </c>
      <c r="O120" s="15">
        <v>0.125038033620263</v>
      </c>
      <c r="P120" s="14">
        <v>21340.700607552411</v>
      </c>
      <c r="Q120" s="14">
        <v>193388.44948873154</v>
      </c>
      <c r="R120" s="14">
        <v>2748.1494449092033</v>
      </c>
      <c r="S120" s="15">
        <v>0.18263487431391956</v>
      </c>
      <c r="T120" s="38">
        <v>14322.922638343598</v>
      </c>
      <c r="U120" s="38">
        <v>94120.80711864779</v>
      </c>
      <c r="V120" s="38">
        <v>36509.766657232394</v>
      </c>
      <c r="W120" s="38">
        <v>410018.93863611668</v>
      </c>
      <c r="AA120" s="13">
        <v>55</v>
      </c>
      <c r="AB120" s="40">
        <v>3019507.7092059003</v>
      </c>
    </row>
    <row r="121" spans="3:28">
      <c r="C121" s="13">
        <v>56</v>
      </c>
      <c r="D121" s="13">
        <v>65</v>
      </c>
      <c r="E121" s="14">
        <v>247799.59762004003</v>
      </c>
      <c r="F121" s="14">
        <v>75719.343071815616</v>
      </c>
      <c r="G121" s="14">
        <v>2551.6097</v>
      </c>
      <c r="H121" s="14">
        <v>169528.64484822442</v>
      </c>
      <c r="I121" s="14">
        <v>10171.718690893465</v>
      </c>
      <c r="J121" s="14">
        <v>4068.6874763573865</v>
      </c>
      <c r="K121" s="15">
        <v>7.4334567431870391E-2</v>
      </c>
      <c r="L121" s="14">
        <v>9633.6680417965108</v>
      </c>
      <c r="M121" s="14">
        <v>141266.77551295882</v>
      </c>
      <c r="N121" s="14">
        <v>3051.5156072680397</v>
      </c>
      <c r="O121" s="15">
        <v>-1.9706764214922928E-2</v>
      </c>
      <c r="P121" s="14">
        <v>-3248.1953220812179</v>
      </c>
      <c r="Q121" s="14">
        <v>163103.97876462401</v>
      </c>
      <c r="R121" s="14">
        <v>3051.5156072680397</v>
      </c>
      <c r="S121" s="15">
        <v>0.10937368376810934</v>
      </c>
      <c r="T121" s="38">
        <v>108162.61267161049</v>
      </c>
      <c r="U121" s="38">
        <v>1098615.587198908</v>
      </c>
      <c r="V121" s="38">
        <v>114548.08539132579</v>
      </c>
      <c r="W121" s="38">
        <v>1402986.3414764907</v>
      </c>
      <c r="AA121" s="13">
        <v>56</v>
      </c>
      <c r="AB121" s="40">
        <v>2672924.9632332735</v>
      </c>
    </row>
    <row r="122" spans="3:28">
      <c r="C122" s="13">
        <v>57</v>
      </c>
      <c r="D122" s="13">
        <v>65</v>
      </c>
      <c r="E122" s="14">
        <v>243012.51054403349</v>
      </c>
      <c r="F122" s="14">
        <v>73852.379112173061</v>
      </c>
      <c r="G122" s="14">
        <v>2551.6097</v>
      </c>
      <c r="H122" s="14">
        <v>166608.52173186044</v>
      </c>
      <c r="I122" s="14">
        <v>9996.5113039116259</v>
      </c>
      <c r="J122" s="14">
        <v>3998.6045215646504</v>
      </c>
      <c r="K122" s="15">
        <v>0.10067016757379216</v>
      </c>
      <c r="L122" s="14">
        <v>16383.291302252994</v>
      </c>
      <c r="M122" s="14">
        <v>181124.86068247654</v>
      </c>
      <c r="N122" s="14">
        <v>2998.9533911734875</v>
      </c>
      <c r="O122" s="15">
        <v>-9.0028589224196237E-2</v>
      </c>
      <c r="P122" s="14">
        <v>-14910.820370574378</v>
      </c>
      <c r="Q122" s="14">
        <v>152211.82668751007</v>
      </c>
      <c r="R122" s="14">
        <v>2998.9533911734875</v>
      </c>
      <c r="S122" s="15">
        <v>-2.0431286832619688E-2</v>
      </c>
      <c r="T122" s="38">
        <v>-17069.588216729629</v>
      </c>
      <c r="U122" s="38">
        <v>819893.08551435068</v>
      </c>
      <c r="V122" s="38">
        <v>-15597.117285051014</v>
      </c>
      <c r="W122" s="38">
        <v>1153229.7728843372</v>
      </c>
      <c r="AA122" s="13">
        <v>57</v>
      </c>
      <c r="AB122" s="40">
        <v>2910640.7853302304</v>
      </c>
    </row>
    <row r="123" spans="3:28">
      <c r="C123" s="13">
        <v>58</v>
      </c>
      <c r="D123" s="13">
        <v>65</v>
      </c>
      <c r="E123" s="14">
        <v>235522.71580001427</v>
      </c>
      <c r="F123" s="14">
        <v>70931.359162005567</v>
      </c>
      <c r="G123" s="14">
        <v>2551.6097</v>
      </c>
      <c r="H123" s="14">
        <v>162039.7469380087</v>
      </c>
      <c r="I123" s="14">
        <v>9722.3848162805207</v>
      </c>
      <c r="J123" s="14">
        <v>3888.9539265122085</v>
      </c>
      <c r="K123" s="15">
        <v>0.10149371743213284</v>
      </c>
      <c r="L123" s="14">
        <v>15775.423659664635</v>
      </c>
      <c r="M123" s="14">
        <v>173152.41466216065</v>
      </c>
      <c r="N123" s="14">
        <v>2916.7154448841561</v>
      </c>
      <c r="O123" s="15">
        <v>0.13450754044135993</v>
      </c>
      <c r="P123" s="14">
        <v>27196.278476762131</v>
      </c>
      <c r="Q123" s="14">
        <v>230846.11474028017</v>
      </c>
      <c r="R123" s="14">
        <v>2916.7154448841561</v>
      </c>
      <c r="S123" s="15">
        <v>4.8950348228592282E-2</v>
      </c>
      <c r="T123" s="38">
        <v>41838.982949948753</v>
      </c>
      <c r="U123" s="38">
        <v>898020.22751613101</v>
      </c>
      <c r="V123" s="38">
        <v>84810.68508637551</v>
      </c>
      <c r="W123" s="38">
        <v>1302018.7569185719</v>
      </c>
      <c r="AA123" s="13">
        <v>58</v>
      </c>
      <c r="AB123" s="40">
        <v>2326663.2011854667</v>
      </c>
    </row>
    <row r="124" spans="3:28">
      <c r="C124" s="13">
        <v>59</v>
      </c>
      <c r="D124" s="13">
        <v>65</v>
      </c>
      <c r="E124" s="14">
        <v>230773.40107487861</v>
      </c>
      <c r="F124" s="14">
        <v>69079.126419202657</v>
      </c>
      <c r="G124" s="14">
        <v>2551.6097</v>
      </c>
      <c r="H124" s="14">
        <v>159142.66495567595</v>
      </c>
      <c r="I124" s="14">
        <v>9548.5598973405558</v>
      </c>
      <c r="J124" s="14">
        <v>3819.4239589362223</v>
      </c>
      <c r="K124" s="15">
        <v>6.2203391203823045E-2</v>
      </c>
      <c r="L124" s="14">
        <v>9485.6230463465799</v>
      </c>
      <c r="M124" s="14">
        <v>163888.99916166312</v>
      </c>
      <c r="N124" s="14">
        <v>2864.5679692021668</v>
      </c>
      <c r="O124" s="15">
        <v>0.19885431210641466</v>
      </c>
      <c r="P124" s="14">
        <v>31374.350008147183</v>
      </c>
      <c r="Q124" s="14">
        <v>190582.19176570495</v>
      </c>
      <c r="R124" s="14">
        <v>2864.5679692021668</v>
      </c>
      <c r="S124" s="15">
        <v>0.13789315611955325</v>
      </c>
      <c r="T124" s="38">
        <v>185020.78697041006</v>
      </c>
      <c r="U124" s="38">
        <v>1528222.2506378463</v>
      </c>
      <c r="V124" s="38">
        <v>225880.76002490381</v>
      </c>
      <c r="W124" s="38">
        <v>1882693.4415652144</v>
      </c>
      <c r="AA124" s="13">
        <v>59</v>
      </c>
      <c r="AB124" s="40">
        <v>2597908.8150801989</v>
      </c>
    </row>
    <row r="125" spans="3:28">
      <c r="C125" s="13">
        <v>60</v>
      </c>
      <c r="D125" s="13">
        <v>65</v>
      </c>
      <c r="E125" s="14">
        <v>234617.82659502886</v>
      </c>
      <c r="F125" s="14">
        <v>70578.452372061263</v>
      </c>
      <c r="G125" s="14">
        <v>2551.6097</v>
      </c>
      <c r="H125" s="14">
        <v>161487.7645229676</v>
      </c>
      <c r="I125" s="14">
        <v>9689.2658713780547</v>
      </c>
      <c r="J125" s="14">
        <v>3875.7063485512222</v>
      </c>
      <c r="K125" s="15">
        <v>-7.3296670313863055E-2</v>
      </c>
      <c r="L125" s="14">
        <v>-12721.928885849284</v>
      </c>
      <c r="M125" s="14">
        <v>162783.5479113388</v>
      </c>
      <c r="N125" s="14">
        <v>2906.7797614134165</v>
      </c>
      <c r="O125" s="15">
        <v>1.1276755042666745E-2</v>
      </c>
      <c r="P125" s="14">
        <v>1602.5407264915789</v>
      </c>
      <c r="Q125" s="14">
        <v>145166.02526015509</v>
      </c>
      <c r="R125" s="14">
        <v>2906.7797614134165</v>
      </c>
      <c r="S125" s="15">
        <v>-7.3828467830162073E-2</v>
      </c>
      <c r="T125" s="38">
        <v>-28077.130063160417</v>
      </c>
      <c r="U125" s="38">
        <v>353678.47776076786</v>
      </c>
      <c r="V125" s="38">
        <v>-39196.51822251812</v>
      </c>
      <c r="W125" s="38">
        <v>661628.05093226174</v>
      </c>
      <c r="AA125" s="13">
        <v>60</v>
      </c>
      <c r="AB125" s="40">
        <v>2954565.0375534948</v>
      </c>
    </row>
    <row r="126" spans="3:28">
      <c r="C126" s="13">
        <v>61</v>
      </c>
      <c r="D126" s="13">
        <v>65</v>
      </c>
      <c r="E126" s="14">
        <v>233415.31478641092</v>
      </c>
      <c r="F126" s="14">
        <v>70109.472766700259</v>
      </c>
      <c r="G126" s="14">
        <v>2551.6097</v>
      </c>
      <c r="H126" s="14">
        <v>160754.23231971066</v>
      </c>
      <c r="I126" s="14">
        <v>9645.2539391826394</v>
      </c>
      <c r="J126" s="14">
        <v>3858.1015756730558</v>
      </c>
      <c r="K126" s="15">
        <v>2.5327382230261861E-2</v>
      </c>
      <c r="L126" s="14">
        <v>3227.308480656633</v>
      </c>
      <c r="M126" s="14">
        <v>132580.04843288515</v>
      </c>
      <c r="N126" s="14">
        <v>2893.5761817547918</v>
      </c>
      <c r="O126" s="15">
        <v>-6.8345586569939137E-2</v>
      </c>
      <c r="P126" s="14">
        <v>-11951.322630330262</v>
      </c>
      <c r="Q126" s="14">
        <v>164361.51358642403</v>
      </c>
      <c r="R126" s="14">
        <v>2893.5761817547918</v>
      </c>
      <c r="S126" s="15">
        <v>9.4059814328665031E-2</v>
      </c>
      <c r="T126" s="38">
        <v>25380.067129223647</v>
      </c>
      <c r="U126" s="38">
        <v>296655.87104762846</v>
      </c>
      <c r="V126" s="38">
        <v>16656.052979550019</v>
      </c>
      <c r="W126" s="38">
        <v>593597.43306693761</v>
      </c>
      <c r="AA126" s="13">
        <v>61</v>
      </c>
      <c r="AB126" s="40">
        <v>2648939.8477011211</v>
      </c>
    </row>
    <row r="127" spans="3:28">
      <c r="C127" s="13">
        <v>62</v>
      </c>
      <c r="D127" s="13">
        <v>65</v>
      </c>
      <c r="E127" s="14">
        <v>239104.66448684444</v>
      </c>
      <c r="F127" s="14">
        <v>72328.319149869334</v>
      </c>
      <c r="G127" s="14">
        <v>2551.6097</v>
      </c>
      <c r="H127" s="14">
        <v>164224.73563697512</v>
      </c>
      <c r="I127" s="14">
        <v>9853.4841382185077</v>
      </c>
      <c r="J127" s="14">
        <v>3941.3936552874034</v>
      </c>
      <c r="K127" s="15">
        <v>1.2767006230207548E-2</v>
      </c>
      <c r="L127" s="14">
        <v>2132.7147707801664</v>
      </c>
      <c r="M127" s="14">
        <v>171152.34478794699</v>
      </c>
      <c r="N127" s="14">
        <v>2956.0452414655524</v>
      </c>
      <c r="O127" s="15">
        <v>0.17662399193103051</v>
      </c>
      <c r="P127" s="14">
        <v>23461.814623280243</v>
      </c>
      <c r="Q127" s="14">
        <v>157774.64845381622</v>
      </c>
      <c r="R127" s="14">
        <v>2956.0452414655524</v>
      </c>
      <c r="S127" s="15">
        <v>-4.5440861020776449E-2</v>
      </c>
      <c r="T127" s="38">
        <v>-9668.976258097262</v>
      </c>
      <c r="U127" s="38">
        <v>204590.58352753246</v>
      </c>
      <c r="V127" s="38">
        <v>15925.553135963148</v>
      </c>
      <c r="W127" s="38">
        <v>533517.57676929561</v>
      </c>
      <c r="AA127" s="13">
        <v>62</v>
      </c>
      <c r="AB127" s="40">
        <v>2690235.8176590377</v>
      </c>
    </row>
    <row r="128" spans="3:28">
      <c r="C128" s="13">
        <v>63</v>
      </c>
      <c r="D128" s="13">
        <v>65</v>
      </c>
      <c r="E128" s="14">
        <v>233659.15792592967</v>
      </c>
      <c r="F128" s="14">
        <v>70204.571591112574</v>
      </c>
      <c r="G128" s="14">
        <v>2551.6097</v>
      </c>
      <c r="H128" s="14">
        <v>160902.97663481711</v>
      </c>
      <c r="I128" s="14">
        <v>9654.1785980890254</v>
      </c>
      <c r="J128" s="14">
        <v>3861.6714392356103</v>
      </c>
      <c r="K128" s="15">
        <v>3.9873281322054623E-2</v>
      </c>
      <c r="L128" s="14">
        <v>5492.3870773313602</v>
      </c>
      <c r="M128" s="14">
        <v>145169.27466987149</v>
      </c>
      <c r="N128" s="14">
        <v>2896.2535794267073</v>
      </c>
      <c r="O128" s="15">
        <v>2.5731307217889375E-2</v>
      </c>
      <c r="P128" s="14">
        <v>3518.136399776085</v>
      </c>
      <c r="Q128" s="14">
        <v>141692.17338071921</v>
      </c>
      <c r="R128" s="14">
        <v>2896.2535794267073</v>
      </c>
      <c r="S128" s="15">
        <v>8.3429633163576322E-2</v>
      </c>
      <c r="T128" s="38">
        <v>10747.619986053076</v>
      </c>
      <c r="U128" s="38">
        <v>141018.31950577896</v>
      </c>
      <c r="V128" s="38">
        <v>19758.143463160523</v>
      </c>
      <c r="W128" s="38">
        <v>427879.76755636965</v>
      </c>
      <c r="AA128" s="13">
        <v>63</v>
      </c>
      <c r="AB128" s="40">
        <v>2503583.2261322658</v>
      </c>
    </row>
    <row r="129" spans="3:28">
      <c r="C129" s="13">
        <v>64</v>
      </c>
      <c r="D129" s="13">
        <v>65</v>
      </c>
      <c r="E129" s="14">
        <v>235538.93595077554</v>
      </c>
      <c r="F129" s="14">
        <v>70937.685020802455</v>
      </c>
      <c r="G129" s="14">
        <v>2551.6097</v>
      </c>
      <c r="H129" s="14">
        <v>162049.64122997309</v>
      </c>
      <c r="I129" s="14">
        <v>9722.9784737983846</v>
      </c>
      <c r="J129" s="14">
        <v>3889.1913895193538</v>
      </c>
      <c r="K129" s="15">
        <v>0.12723723831169245</v>
      </c>
      <c r="L129" s="14">
        <v>16571.302375291634</v>
      </c>
      <c r="M129" s="14">
        <v>148755.30435688846</v>
      </c>
      <c r="N129" s="14">
        <v>2916.8935421395154</v>
      </c>
      <c r="O129" s="15">
        <v>0.11870523474784941</v>
      </c>
      <c r="P129" s="14">
        <v>18984.592740717195</v>
      </c>
      <c r="Q129" s="14">
        <v>180373.58327461066</v>
      </c>
      <c r="R129" s="14">
        <v>2916.8935421395154</v>
      </c>
      <c r="S129" s="15">
        <v>0.61424158694020525</v>
      </c>
      <c r="T129" s="38">
        <v>207439.47760731468</v>
      </c>
      <c r="U129" s="38">
        <v>546614.35715959291</v>
      </c>
      <c r="V129" s="38">
        <v>242995.37272332353</v>
      </c>
      <c r="W129" s="38">
        <v>875743.244791092</v>
      </c>
      <c r="AA129" s="13">
        <v>64</v>
      </c>
      <c r="AB129" s="40">
        <v>2451848.1498736343</v>
      </c>
    </row>
    <row r="130" spans="3:28">
      <c r="C130" s="13">
        <v>65</v>
      </c>
      <c r="D130" s="13">
        <v>65</v>
      </c>
      <c r="E130" s="14">
        <v>227513.31124329241</v>
      </c>
      <c r="F130" s="14">
        <v>67807.691384884034</v>
      </c>
      <c r="G130" s="14">
        <v>2551.6097</v>
      </c>
      <c r="H130" s="14">
        <v>157154.01015840837</v>
      </c>
      <c r="I130" s="14">
        <v>9429.2406095045026</v>
      </c>
      <c r="J130" s="14">
        <v>3771.6962438018013</v>
      </c>
      <c r="K130" s="15">
        <v>3.1663210327458856E-2</v>
      </c>
      <c r="L130" s="14">
        <v>4608.0180296718027</v>
      </c>
      <c r="M130" s="14">
        <v>152026.10947169029</v>
      </c>
      <c r="N130" s="14">
        <v>2828.7721828513509</v>
      </c>
      <c r="O130" s="15">
        <v>0.10070589055712881</v>
      </c>
      <c r="P130" s="14">
        <v>14836.310703738771</v>
      </c>
      <c r="Q130" s="14">
        <v>163573.86351024726</v>
      </c>
      <c r="R130" s="14">
        <v>2828.7721828513509</v>
      </c>
      <c r="S130" s="15">
        <v>3.8218129606937573E-2</v>
      </c>
      <c r="T130" s="38">
        <v>16811.756641158197</v>
      </c>
      <c r="U130" s="38">
        <v>458115.71383567713</v>
      </c>
      <c r="V130" s="38">
        <v>36256.085374568771</v>
      </c>
      <c r="W130" s="38">
        <v>773715.68681761471</v>
      </c>
      <c r="AA130" s="13">
        <v>65</v>
      </c>
      <c r="AB130" s="40">
        <v>2806272.7641552021</v>
      </c>
    </row>
    <row r="131" spans="3:28">
      <c r="C131" s="13">
        <v>66</v>
      </c>
      <c r="D131" s="13">
        <v>65</v>
      </c>
      <c r="E131" s="14">
        <v>221312.73014411665</v>
      </c>
      <c r="F131" s="14">
        <v>65389.464756205496</v>
      </c>
      <c r="G131" s="14">
        <v>2551.6097</v>
      </c>
      <c r="H131" s="14">
        <v>153371.65568791114</v>
      </c>
      <c r="I131" s="14">
        <v>9202.2993412746691</v>
      </c>
      <c r="J131" s="14">
        <v>3680.919736509868</v>
      </c>
      <c r="K131" s="15">
        <v>1.958379164492197E-2</v>
      </c>
      <c r="L131" s="14">
        <v>2659.8165943843105</v>
      </c>
      <c r="M131" s="14">
        <v>140317.51975290856</v>
      </c>
      <c r="N131" s="14">
        <v>2760.6898023824006</v>
      </c>
      <c r="O131" s="15">
        <v>0.31009669025471065</v>
      </c>
      <c r="P131" s="14">
        <v>51067.698379133712</v>
      </c>
      <c r="Q131" s="14">
        <v>217131.18884110844</v>
      </c>
      <c r="R131" s="14">
        <v>2760.6898023824006</v>
      </c>
      <c r="S131" s="15">
        <v>6.643725412833773E-2</v>
      </c>
      <c r="T131" s="38">
        <v>20982.283375023992</v>
      </c>
      <c r="U131" s="38">
        <v>338183.6785335337</v>
      </c>
      <c r="V131" s="38">
        <v>74709.798348542012</v>
      </c>
      <c r="W131" s="38">
        <v>695632.38712755067</v>
      </c>
      <c r="AA131" s="13">
        <v>66</v>
      </c>
      <c r="AB131" s="40">
        <v>2859233.0795645546</v>
      </c>
    </row>
    <row r="132" spans="3:28">
      <c r="C132" s="13">
        <v>67</v>
      </c>
      <c r="D132" s="13">
        <v>65</v>
      </c>
      <c r="E132" s="14">
        <v>238968.86417020496</v>
      </c>
      <c r="F132" s="14">
        <v>72275.357026379934</v>
      </c>
      <c r="G132" s="14">
        <v>2551.6097</v>
      </c>
      <c r="H132" s="14">
        <v>164141.89744382503</v>
      </c>
      <c r="I132" s="14">
        <v>9848.5138466295011</v>
      </c>
      <c r="J132" s="14">
        <v>3939.4055386518007</v>
      </c>
      <c r="K132" s="15">
        <v>3.5788261133905805E-2</v>
      </c>
      <c r="L132" s="14">
        <v>4874.7028537774004</v>
      </c>
      <c r="M132" s="14">
        <v>143053.95309282112</v>
      </c>
      <c r="N132" s="14">
        <v>2954.5541539888504</v>
      </c>
      <c r="O132" s="15">
        <v>6.3457674778032616E-2</v>
      </c>
      <c r="P132" s="14">
        <v>14250.13629061798</v>
      </c>
      <c r="Q132" s="14">
        <v>240288.68732640869</v>
      </c>
      <c r="R132" s="14">
        <v>2954.5541539888504</v>
      </c>
      <c r="S132" s="15">
        <v>0.64666605843042058</v>
      </c>
      <c r="T132" s="38">
        <v>117830.96421012926</v>
      </c>
      <c r="U132" s="38">
        <v>301521.24392426072</v>
      </c>
      <c r="V132" s="38">
        <v>136955.80335452463</v>
      </c>
      <c r="W132" s="38">
        <v>684863.88434349047</v>
      </c>
      <c r="AA132" s="13">
        <v>67</v>
      </c>
      <c r="AB132" s="40">
        <v>2615247.3908061916</v>
      </c>
    </row>
    <row r="133" spans="3:28">
      <c r="C133" s="13">
        <v>68</v>
      </c>
      <c r="D133" s="13">
        <v>65</v>
      </c>
      <c r="E133" s="14">
        <v>241163.32313849876</v>
      </c>
      <c r="F133" s="14">
        <v>73131.196024014513</v>
      </c>
      <c r="G133" s="14">
        <v>2551.6097</v>
      </c>
      <c r="H133" s="14">
        <v>165480.51741448426</v>
      </c>
      <c r="I133" s="14">
        <v>9928.8310448690554</v>
      </c>
      <c r="J133" s="14">
        <v>3971.5324179476224</v>
      </c>
      <c r="K133" s="15">
        <v>7.670022507017768E-2</v>
      </c>
      <c r="L133" s="14">
        <v>11429.963743996244</v>
      </c>
      <c r="M133" s="14">
        <v>162436.98423922906</v>
      </c>
      <c r="N133" s="14">
        <v>2978.6493134607167</v>
      </c>
      <c r="O133" s="15">
        <v>0.26643987525826274</v>
      </c>
      <c r="P133" s="14">
        <v>38493.136162958261</v>
      </c>
      <c r="Q133" s="14">
        <v>184454.59032225085</v>
      </c>
      <c r="R133" s="14">
        <v>2978.6493134607167</v>
      </c>
      <c r="S133" s="15">
        <v>-5.9419758671846248E-2</v>
      </c>
      <c r="T133" s="38">
        <v>-7775.8981665831889</v>
      </c>
      <c r="U133" s="38">
        <v>124577.27279969971</v>
      </c>
      <c r="V133" s="38">
        <v>42147.201740371318</v>
      </c>
      <c r="W133" s="38">
        <v>471468.84736117965</v>
      </c>
      <c r="AA133" s="13">
        <v>68</v>
      </c>
      <c r="AB133" s="40">
        <v>2628045.4317520466</v>
      </c>
    </row>
    <row r="134" spans="3:28">
      <c r="C134" s="13">
        <v>69</v>
      </c>
      <c r="D134" s="13">
        <v>65</v>
      </c>
      <c r="E134" s="14">
        <v>231115.63087074668</v>
      </c>
      <c r="F134" s="14">
        <v>69212.596039591212</v>
      </c>
      <c r="G134" s="14">
        <v>2551.6097</v>
      </c>
      <c r="H134" s="14">
        <v>159351.42513115547</v>
      </c>
      <c r="I134" s="14">
        <v>9561.0855078693276</v>
      </c>
      <c r="J134" s="14">
        <v>3824.4342031477313</v>
      </c>
      <c r="K134" s="15">
        <v>3.7911563878727697E-2</v>
      </c>
      <c r="L134" s="14">
        <v>4848.8891101344143</v>
      </c>
      <c r="M134" s="14">
        <v>134661.10858684484</v>
      </c>
      <c r="N134" s="14">
        <v>2868.3256523607984</v>
      </c>
      <c r="O134" s="15">
        <v>-2.6567993720059579E-2</v>
      </c>
      <c r="P134" s="14">
        <v>-5525.2494239200523</v>
      </c>
      <c r="Q134" s="14">
        <v>203875.29137337281</v>
      </c>
      <c r="R134" s="14">
        <v>2868.3256523607984</v>
      </c>
      <c r="S134" s="15">
        <v>0.64702699020064836</v>
      </c>
      <c r="T134" s="38">
        <v>165023.80554533153</v>
      </c>
      <c r="U134" s="38">
        <v>421507.3064125051</v>
      </c>
      <c r="V134" s="38">
        <v>164347.44523154589</v>
      </c>
      <c r="W134" s="38">
        <v>760043.70637272275</v>
      </c>
      <c r="AA134" s="13">
        <v>69</v>
      </c>
      <c r="AB134" s="40">
        <v>2398173.9198472793</v>
      </c>
    </row>
    <row r="135" spans="3:28">
      <c r="C135" s="13">
        <v>70</v>
      </c>
      <c r="D135" s="13">
        <v>65</v>
      </c>
      <c r="E135" s="14">
        <v>221149.53639252781</v>
      </c>
      <c r="F135" s="14">
        <v>65325.819193085845</v>
      </c>
      <c r="G135" s="14">
        <v>2551.6097</v>
      </c>
      <c r="H135" s="14">
        <v>153272.10749944198</v>
      </c>
      <c r="I135" s="14">
        <v>9196.3264499665183</v>
      </c>
      <c r="J135" s="14">
        <v>3678.5305799866073</v>
      </c>
      <c r="K135" s="15">
        <v>6.0307582673123299E-2</v>
      </c>
      <c r="L135" s="14">
        <v>8679.6075330593776</v>
      </c>
      <c r="M135" s="14">
        <v>154441.1981482814</v>
      </c>
      <c r="N135" s="14">
        <v>2758.8979349899555</v>
      </c>
      <c r="O135" s="15">
        <v>-6.2253998483448508E-2</v>
      </c>
      <c r="P135" s="14">
        <v>-12379.018107369284</v>
      </c>
      <c r="Q135" s="14">
        <v>187847.3870224756</v>
      </c>
      <c r="R135" s="14">
        <v>2758.8979349899555</v>
      </c>
      <c r="S135" s="15">
        <v>0.35326453787772283</v>
      </c>
      <c r="T135" s="38">
        <v>152909.28846227529</v>
      </c>
      <c r="U135" s="38">
        <v>587135.15156716248</v>
      </c>
      <c r="V135" s="38">
        <v>149209.87788796538</v>
      </c>
      <c r="W135" s="38">
        <v>929423.73673791951</v>
      </c>
      <c r="AA135" s="13">
        <v>70</v>
      </c>
      <c r="AB135" s="40">
        <v>2474436.6796806823</v>
      </c>
    </row>
    <row r="136" spans="3:28">
      <c r="C136" s="13">
        <v>71</v>
      </c>
      <c r="D136" s="13">
        <v>65</v>
      </c>
      <c r="E136" s="14">
        <v>241080.913593762</v>
      </c>
      <c r="F136" s="14">
        <v>73099.05630156718</v>
      </c>
      <c r="G136" s="14">
        <v>2551.6097</v>
      </c>
      <c r="H136" s="14">
        <v>165430.24759219482</v>
      </c>
      <c r="I136" s="14">
        <v>9925.8148555316893</v>
      </c>
      <c r="J136" s="14">
        <v>3970.3259422126757</v>
      </c>
      <c r="K136" s="15">
        <v>-2.7391762014236661E-2</v>
      </c>
      <c r="L136" s="14">
        <v>-4294.2925951001316</v>
      </c>
      <c r="M136" s="14">
        <v>154464.01234723852</v>
      </c>
      <c r="N136" s="14">
        <v>2977.7444566595068</v>
      </c>
      <c r="O136" s="15">
        <v>2.8493601966007739E-2</v>
      </c>
      <c r="P136" s="14">
        <v>4585.8780355982308</v>
      </c>
      <c r="Q136" s="14">
        <v>167018.88225078897</v>
      </c>
      <c r="R136" s="14">
        <v>2977.7444566595068</v>
      </c>
      <c r="S136" s="15">
        <v>-0.1627459594877193</v>
      </c>
      <c r="T136" s="38">
        <v>-41469.27070494122</v>
      </c>
      <c r="U136" s="38">
        <v>214829.43419435245</v>
      </c>
      <c r="V136" s="38">
        <v>-41177.68526444312</v>
      </c>
      <c r="W136" s="38">
        <v>536312.32879237994</v>
      </c>
      <c r="AA136" s="13">
        <v>71</v>
      </c>
      <c r="AB136" s="40">
        <v>2864942.3854491226</v>
      </c>
    </row>
    <row r="137" spans="3:28">
      <c r="C137" s="13">
        <v>72</v>
      </c>
      <c r="D137" s="13">
        <v>65</v>
      </c>
      <c r="E137" s="14">
        <v>249450.20697924885</v>
      </c>
      <c r="F137" s="14">
        <v>76363.080721907056</v>
      </c>
      <c r="G137" s="14">
        <v>2551.6097</v>
      </c>
      <c r="H137" s="14">
        <v>170535.51655734179</v>
      </c>
      <c r="I137" s="14">
        <v>10232.130993440507</v>
      </c>
      <c r="J137" s="14">
        <v>4092.852397376203</v>
      </c>
      <c r="K137" s="15">
        <v>5.1960748834438249E-2</v>
      </c>
      <c r="L137" s="14">
        <v>9611.345286454467</v>
      </c>
      <c r="M137" s="14">
        <v>196630.9580163635</v>
      </c>
      <c r="N137" s="14">
        <v>3069.6392980321521</v>
      </c>
      <c r="O137" s="15">
        <v>9.4578583206191308E-2</v>
      </c>
      <c r="P137" s="14">
        <v>11538.833289332326</v>
      </c>
      <c r="Q137" s="14">
        <v>135076.25541100808</v>
      </c>
      <c r="R137" s="14">
        <v>3069.6392980321521</v>
      </c>
      <c r="S137" s="15">
        <v>0.1909635336922807</v>
      </c>
      <c r="T137" s="38">
        <v>149410.20492359734</v>
      </c>
      <c r="U137" s="38">
        <v>933346.78492313903</v>
      </c>
      <c r="V137" s="38">
        <v>170560.38349938413</v>
      </c>
      <c r="W137" s="38">
        <v>1265053.9983505106</v>
      </c>
      <c r="AA137" s="13">
        <v>72</v>
      </c>
      <c r="AB137" s="40">
        <v>2818971.6146624964</v>
      </c>
    </row>
    <row r="138" spans="3:28">
      <c r="C138" s="13">
        <v>73</v>
      </c>
      <c r="D138" s="13">
        <v>65</v>
      </c>
      <c r="E138" s="14">
        <v>230427.99990760416</v>
      </c>
      <c r="F138" s="14">
        <v>68944.419963965629</v>
      </c>
      <c r="G138" s="14">
        <v>2551.6097</v>
      </c>
      <c r="H138" s="14">
        <v>158931.97024363853</v>
      </c>
      <c r="I138" s="14">
        <v>9535.918214618312</v>
      </c>
      <c r="J138" s="14">
        <v>3814.3672858473251</v>
      </c>
      <c r="K138" s="15">
        <v>1.899884706919357E-2</v>
      </c>
      <c r="L138" s="14">
        <v>2343.2766618951678</v>
      </c>
      <c r="M138" s="14">
        <v>127588.29514084772</v>
      </c>
      <c r="N138" s="14">
        <v>2860.7754643854937</v>
      </c>
      <c r="O138" s="15">
        <v>7.8385462700749156E-3</v>
      </c>
      <c r="P138" s="14">
        <v>1708.1301862994408</v>
      </c>
      <c r="Q138" s="14">
        <v>221052.67284547657</v>
      </c>
      <c r="R138" s="14">
        <v>2860.7754643854937</v>
      </c>
      <c r="S138" s="15">
        <v>0.13190042167785965</v>
      </c>
      <c r="T138" s="38">
        <v>132847.82833787089</v>
      </c>
      <c r="U138" s="38">
        <v>1141460.957777479</v>
      </c>
      <c r="V138" s="38">
        <v>136899.23518606549</v>
      </c>
      <c r="W138" s="38">
        <v>1490101.9257638033</v>
      </c>
      <c r="AA138" s="13">
        <v>73</v>
      </c>
      <c r="AB138" s="40">
        <v>3349211.6935901456</v>
      </c>
    </row>
    <row r="139" spans="3:28">
      <c r="C139" s="13">
        <v>74</v>
      </c>
      <c r="D139" s="13">
        <v>65</v>
      </c>
      <c r="E139" s="14">
        <v>246078.39677224151</v>
      </c>
      <c r="F139" s="14">
        <v>75048.07474117419</v>
      </c>
      <c r="G139" s="14">
        <v>2551.6097</v>
      </c>
      <c r="H139" s="14">
        <v>168478.71233106733</v>
      </c>
      <c r="I139" s="14">
        <v>10108.722739864039</v>
      </c>
      <c r="J139" s="14">
        <v>4043.4890959456156</v>
      </c>
      <c r="K139" s="15">
        <v>-1.5376005651036175E-2</v>
      </c>
      <c r="L139" s="14">
        <v>-2395.9714625177317</v>
      </c>
      <c r="M139" s="14">
        <v>155451.12310776525</v>
      </c>
      <c r="N139" s="14">
        <v>3032.6168219592114</v>
      </c>
      <c r="O139" s="15">
        <v>9.934245187904861E-2</v>
      </c>
      <c r="P139" s="14">
        <v>24104.530430100003</v>
      </c>
      <c r="Q139" s="14">
        <v>268261.62305936869</v>
      </c>
      <c r="R139" s="14">
        <v>3032.6168219592114</v>
      </c>
      <c r="S139" s="15">
        <v>0.14743129558156937</v>
      </c>
      <c r="T139" s="38">
        <v>40241.786325378067</v>
      </c>
      <c r="U139" s="38">
        <v>314710.90415607463</v>
      </c>
      <c r="V139" s="38">
        <v>61950.345292960337</v>
      </c>
      <c r="W139" s="38">
        <v>738423.65032320854</v>
      </c>
      <c r="AA139" s="13">
        <v>74</v>
      </c>
      <c r="AB139" s="40">
        <v>2578255.0370797357</v>
      </c>
    </row>
    <row r="140" spans="3:28">
      <c r="C140" s="13">
        <v>75</v>
      </c>
      <c r="D140" s="13">
        <v>65</v>
      </c>
      <c r="E140" s="14">
        <v>255833.64782358549</v>
      </c>
      <c r="F140" s="14">
        <v>78852.62265119834</v>
      </c>
      <c r="G140" s="14">
        <v>2551.6097</v>
      </c>
      <c r="H140" s="14">
        <v>174429.41547238713</v>
      </c>
      <c r="I140" s="14">
        <v>10465.764928343227</v>
      </c>
      <c r="J140" s="14">
        <v>4186.3059713372913</v>
      </c>
      <c r="K140" s="15">
        <v>-4.6867860801859534E-3</v>
      </c>
      <c r="L140" s="14">
        <v>-778.85515256574979</v>
      </c>
      <c r="M140" s="14">
        <v>167495.37357250336</v>
      </c>
      <c r="N140" s="14">
        <v>3139.729478502968</v>
      </c>
      <c r="O140" s="15">
        <v>1.1017934318178178E-2</v>
      </c>
      <c r="P140" s="14">
        <v>4832.1036920593069</v>
      </c>
      <c r="Q140" s="14">
        <v>444969.08568912162</v>
      </c>
      <c r="R140" s="14">
        <v>3139.729478502968</v>
      </c>
      <c r="S140" s="15">
        <v>4.2718722767265925E-2</v>
      </c>
      <c r="T140" s="38">
        <v>10743.378720447334</v>
      </c>
      <c r="U140" s="38">
        <v>263804.34676299471</v>
      </c>
      <c r="V140" s="38">
        <v>14796.627259940891</v>
      </c>
      <c r="W140" s="38">
        <v>876268.80602461961</v>
      </c>
      <c r="AA140" s="13">
        <v>75</v>
      </c>
      <c r="AB140" s="40">
        <v>3102781.6795196948</v>
      </c>
    </row>
    <row r="141" spans="3:28">
      <c r="C141" s="13">
        <v>76</v>
      </c>
      <c r="D141" s="13">
        <v>65</v>
      </c>
      <c r="E141" s="14">
        <v>237582.37863542227</v>
      </c>
      <c r="F141" s="14">
        <v>71734.627667814682</v>
      </c>
      <c r="G141" s="14">
        <v>2551.6097</v>
      </c>
      <c r="H141" s="14">
        <v>163296.1412676076</v>
      </c>
      <c r="I141" s="14">
        <v>9797.7684760564553</v>
      </c>
      <c r="J141" s="14">
        <v>3919.1073904225823</v>
      </c>
      <c r="K141" s="15">
        <v>-5.1093607553412225E-2</v>
      </c>
      <c r="L141" s="14">
        <v>-6601.4251772415673</v>
      </c>
      <c r="M141" s="14">
        <v>124560.6940314847</v>
      </c>
      <c r="N141" s="14">
        <v>2939.3305428169365</v>
      </c>
      <c r="O141" s="15">
        <v>0.19372463693141309</v>
      </c>
      <c r="P141" s="14">
        <v>40738.665490930507</v>
      </c>
      <c r="Q141" s="14">
        <v>252499.93918256153</v>
      </c>
      <c r="R141" s="14">
        <v>2939.3305428169365</v>
      </c>
      <c r="S141" s="15">
        <v>-1.754538770915548E-2</v>
      </c>
      <c r="T141" s="38">
        <v>-3788.2652154801972</v>
      </c>
      <c r="U141" s="38">
        <v>213593.71150079972</v>
      </c>
      <c r="V141" s="38">
        <v>30348.975098208743</v>
      </c>
      <c r="W141" s="38">
        <v>590654.344714846</v>
      </c>
      <c r="AA141" s="13">
        <v>76</v>
      </c>
      <c r="AB141" s="40">
        <v>2508480.8090902395</v>
      </c>
    </row>
    <row r="142" spans="3:28">
      <c r="C142" s="13">
        <v>77</v>
      </c>
      <c r="D142" s="13">
        <v>65</v>
      </c>
      <c r="E142" s="14">
        <v>235267.27220345347</v>
      </c>
      <c r="F142" s="14">
        <v>70831.736159346852</v>
      </c>
      <c r="G142" s="14">
        <v>2551.6097</v>
      </c>
      <c r="H142" s="14">
        <v>161883.92634410661</v>
      </c>
      <c r="I142" s="14">
        <v>9713.0355806463958</v>
      </c>
      <c r="J142" s="14">
        <v>3885.2142322585587</v>
      </c>
      <c r="K142" s="15">
        <v>0.11334823475016684</v>
      </c>
      <c r="L142" s="14">
        <v>18025.798215585164</v>
      </c>
      <c r="M142" s="14">
        <v>178998.65626871574</v>
      </c>
      <c r="N142" s="14">
        <v>2913.9106741939186</v>
      </c>
      <c r="O142" s="15">
        <v>-9.6253662603946327E-2</v>
      </c>
      <c r="P142" s="14">
        <v>-22647.461607267378</v>
      </c>
      <c r="Q142" s="14">
        <v>214098.84267081055</v>
      </c>
      <c r="R142" s="14">
        <v>2913.9106741939186</v>
      </c>
      <c r="S142" s="15">
        <v>-9.9590214483408449E-2</v>
      </c>
      <c r="T142" s="38">
        <v>-7700.9693685178199</v>
      </c>
      <c r="U142" s="38">
        <v>71082.552724801833</v>
      </c>
      <c r="V142" s="38">
        <v>-12322.632760200035</v>
      </c>
      <c r="W142" s="38">
        <v>464180.05166432809</v>
      </c>
      <c r="AA142" s="13">
        <v>77</v>
      </c>
      <c r="AB142" s="40">
        <v>2705289.5074262591</v>
      </c>
    </row>
    <row r="143" spans="3:28">
      <c r="C143" s="13">
        <v>78</v>
      </c>
      <c r="D143" s="13">
        <v>65</v>
      </c>
      <c r="E143" s="14">
        <v>250997.9557889711</v>
      </c>
      <c r="F143" s="14">
        <v>76966.702757698731</v>
      </c>
      <c r="G143" s="14">
        <v>2551.6097</v>
      </c>
      <c r="H143" s="14">
        <v>171479.64333127238</v>
      </c>
      <c r="I143" s="14">
        <v>10288.778599876343</v>
      </c>
      <c r="J143" s="14">
        <v>4115.5114399505374</v>
      </c>
      <c r="K143" s="15">
        <v>3.8543478510398035E-2</v>
      </c>
      <c r="L143" s="14">
        <v>5191.4867522306668</v>
      </c>
      <c r="M143" s="14">
        <v>141940.94526779398</v>
      </c>
      <c r="N143" s="14">
        <v>3086.6335799629028</v>
      </c>
      <c r="O143" s="15">
        <v>6.5042326561908725E-2</v>
      </c>
      <c r="P143" s="14">
        <v>8771.1327452872447</v>
      </c>
      <c r="Q143" s="14">
        <v>145167.14022029034</v>
      </c>
      <c r="R143" s="14">
        <v>3086.6335799629028</v>
      </c>
      <c r="S143" s="15">
        <v>0.16175238979870346</v>
      </c>
      <c r="T143" s="38">
        <v>36899.406270432868</v>
      </c>
      <c r="U143" s="38">
        <v>266565.51194998308</v>
      </c>
      <c r="V143" s="38">
        <v>50862.025767950778</v>
      </c>
      <c r="W143" s="38">
        <v>553673.59743806743</v>
      </c>
      <c r="AA143" s="13">
        <v>78</v>
      </c>
      <c r="AB143" s="40">
        <v>3707710.4273395003</v>
      </c>
    </row>
    <row r="144" spans="3:28">
      <c r="C144" s="13">
        <v>79</v>
      </c>
      <c r="D144" s="13">
        <v>65</v>
      </c>
      <c r="E144" s="14">
        <v>246943.36325889156</v>
      </c>
      <c r="F144" s="14">
        <v>75385.411670967704</v>
      </c>
      <c r="G144" s="14">
        <v>2551.6097</v>
      </c>
      <c r="H144" s="14">
        <v>169006.34188792386</v>
      </c>
      <c r="I144" s="14">
        <v>10140.380513275431</v>
      </c>
      <c r="J144" s="14">
        <v>4056.1522053101726</v>
      </c>
      <c r="K144" s="15">
        <v>8.7084391130300642E-2</v>
      </c>
      <c r="L144" s="14">
        <v>10117.17103806155</v>
      </c>
      <c r="M144" s="14">
        <v>128321.87657737033</v>
      </c>
      <c r="N144" s="14">
        <v>3042.1141539826294</v>
      </c>
      <c r="O144" s="15">
        <v>0.11464541524664867</v>
      </c>
      <c r="P144" s="14">
        <v>47731.133448267188</v>
      </c>
      <c r="Q144" s="14">
        <v>465589.23588881013</v>
      </c>
      <c r="R144" s="14">
        <v>3042.1141539826294</v>
      </c>
      <c r="S144" s="15">
        <v>0.47079710124861845</v>
      </c>
      <c r="T144" s="38">
        <v>612392.66914332006</v>
      </c>
      <c r="U144" s="38">
        <v>1914670.8199219734</v>
      </c>
      <c r="V144" s="38">
        <v>670240.9736296488</v>
      </c>
      <c r="W144" s="38">
        <v>2508581.9323881539</v>
      </c>
      <c r="AA144" s="13">
        <v>79</v>
      </c>
      <c r="AB144" s="40">
        <v>2399965.7221973045</v>
      </c>
    </row>
    <row r="145" spans="3:28">
      <c r="C145" s="13">
        <v>80</v>
      </c>
      <c r="D145" s="13">
        <v>65</v>
      </c>
      <c r="E145" s="14">
        <v>246286.65369069859</v>
      </c>
      <c r="F145" s="14">
        <v>75129.294939372456</v>
      </c>
      <c r="G145" s="14">
        <v>2551.6097</v>
      </c>
      <c r="H145" s="14">
        <v>168605.74905132613</v>
      </c>
      <c r="I145" s="14">
        <v>10116.344943079568</v>
      </c>
      <c r="J145" s="14">
        <v>4046.5379772318274</v>
      </c>
      <c r="K145" s="15">
        <v>9.7352830251614758E-2</v>
      </c>
      <c r="L145" s="14">
        <v>12857.059872551139</v>
      </c>
      <c r="M145" s="14">
        <v>146946.95537136946</v>
      </c>
      <c r="N145" s="14">
        <v>3034.9034829238703</v>
      </c>
      <c r="O145" s="15">
        <v>0.13419554074346929</v>
      </c>
      <c r="P145" s="14">
        <v>22595.856228268669</v>
      </c>
      <c r="Q145" s="14">
        <v>192493.39052003928</v>
      </c>
      <c r="R145" s="14">
        <v>3034.9034829238703</v>
      </c>
      <c r="S145" s="15">
        <v>0.21213955812136989</v>
      </c>
      <c r="T145" s="38">
        <v>110336.92221631312</v>
      </c>
      <c r="U145" s="38">
        <v>631969.16628324438</v>
      </c>
      <c r="V145" s="38">
        <v>145789.83831713293</v>
      </c>
      <c r="W145" s="38">
        <v>971409.51217465312</v>
      </c>
      <c r="AA145" s="13">
        <v>80</v>
      </c>
      <c r="AB145" s="40">
        <v>2545955.0713120978</v>
      </c>
    </row>
    <row r="146" spans="3:28">
      <c r="C146" s="13">
        <v>81</v>
      </c>
      <c r="D146" s="13">
        <v>65</v>
      </c>
      <c r="E146" s="14">
        <v>228847.82337465347</v>
      </c>
      <c r="F146" s="14">
        <v>68328.151116114852</v>
      </c>
      <c r="G146" s="14">
        <v>2551.6097</v>
      </c>
      <c r="H146" s="14">
        <v>157968.0625585386</v>
      </c>
      <c r="I146" s="14">
        <v>9478.0837535123155</v>
      </c>
      <c r="J146" s="14">
        <v>3791.2335014049263</v>
      </c>
      <c r="K146" s="15">
        <v>5.5455228262989417E-2</v>
      </c>
      <c r="L146" s="14">
        <v>8948.6447804014715</v>
      </c>
      <c r="M146" s="14">
        <v>172211.27886558598</v>
      </c>
      <c r="N146" s="14">
        <v>2843.4251260536944</v>
      </c>
      <c r="O146" s="15">
        <v>-7.538380927345209E-2</v>
      </c>
      <c r="P146" s="14">
        <v>-9008.2244845100668</v>
      </c>
      <c r="Q146" s="14">
        <v>111911.62131602741</v>
      </c>
      <c r="R146" s="14">
        <v>2843.4251260536944</v>
      </c>
      <c r="S146" s="15">
        <v>8.7588266134281209E-2</v>
      </c>
      <c r="T146" s="38">
        <v>31382.886195257179</v>
      </c>
      <c r="U146" s="38">
        <v>391104.71794484498</v>
      </c>
      <c r="V146" s="38">
        <v>31323.306491148585</v>
      </c>
      <c r="W146" s="38">
        <v>675227.61812645837</v>
      </c>
      <c r="AA146" s="13">
        <v>81</v>
      </c>
      <c r="AB146" s="40">
        <v>2834614.5983372442</v>
      </c>
    </row>
    <row r="147" spans="3:28">
      <c r="C147" s="13">
        <v>82</v>
      </c>
      <c r="D147" s="13">
        <v>65</v>
      </c>
      <c r="E147" s="14">
        <v>218771.47984786605</v>
      </c>
      <c r="F147" s="14">
        <v>64398.377140667762</v>
      </c>
      <c r="G147" s="14">
        <v>2551.6097</v>
      </c>
      <c r="H147" s="14">
        <v>151821.4930071983</v>
      </c>
      <c r="I147" s="14">
        <v>9109.2895804318978</v>
      </c>
      <c r="J147" s="14">
        <v>3643.7158321727593</v>
      </c>
      <c r="K147" s="15">
        <v>8.8732875647404841E-2</v>
      </c>
      <c r="L147" s="14">
        <v>15352.817588866516</v>
      </c>
      <c r="M147" s="14">
        <v>190197.55430664466</v>
      </c>
      <c r="N147" s="14">
        <v>2732.7868741295692</v>
      </c>
      <c r="O147" s="15">
        <v>-0.14352472042265432</v>
      </c>
      <c r="P147" s="14">
        <v>-27186.271509690097</v>
      </c>
      <c r="Q147" s="14">
        <v>163598.86059226425</v>
      </c>
      <c r="R147" s="14">
        <v>2732.7868741295692</v>
      </c>
      <c r="S147" s="15">
        <v>-6.2189261581117317E-3</v>
      </c>
      <c r="T147" s="38">
        <v>-794.02036521924867</v>
      </c>
      <c r="U147" s="38">
        <v>128250.42311325962</v>
      </c>
      <c r="V147" s="38">
        <v>-12627.47428604283</v>
      </c>
      <c r="W147" s="38">
        <v>482046.83801216853</v>
      </c>
      <c r="AA147" s="13">
        <v>82</v>
      </c>
      <c r="AB147" s="40">
        <v>3074592.5895334906</v>
      </c>
    </row>
    <row r="148" spans="3:28">
      <c r="C148" s="13">
        <v>83</v>
      </c>
      <c r="D148" s="13">
        <v>65</v>
      </c>
      <c r="E148" s="14">
        <v>220048.91849671077</v>
      </c>
      <c r="F148" s="14">
        <v>64896.578213717199</v>
      </c>
      <c r="G148" s="14">
        <v>2551.6097</v>
      </c>
      <c r="H148" s="14">
        <v>152600.73058299356</v>
      </c>
      <c r="I148" s="14">
        <v>9156.0438349796132</v>
      </c>
      <c r="J148" s="14">
        <v>3662.4175339918456</v>
      </c>
      <c r="K148" s="15">
        <v>0.12832537664700577</v>
      </c>
      <c r="L148" s="14">
        <v>13068.8113540538</v>
      </c>
      <c r="M148" s="14">
        <v>116741.22795948965</v>
      </c>
      <c r="N148" s="14">
        <v>2746.8131504938838</v>
      </c>
      <c r="O148" s="15">
        <v>2.8190626711472107E-2</v>
      </c>
      <c r="P148" s="14">
        <v>4679.4542541794453</v>
      </c>
      <c r="Q148" s="14">
        <v>172046.12880722387</v>
      </c>
      <c r="R148" s="14">
        <v>2746.8131504938838</v>
      </c>
      <c r="S148" s="15">
        <v>-9.8701655641693267E-2</v>
      </c>
      <c r="T148" s="38">
        <v>-29053.193724672194</v>
      </c>
      <c r="U148" s="38">
        <v>266673.87425359205</v>
      </c>
      <c r="V148" s="38">
        <v>-11304.928116438947</v>
      </c>
      <c r="W148" s="38">
        <v>555461.23102030554</v>
      </c>
      <c r="AA148" s="13">
        <v>83</v>
      </c>
      <c r="AB148" s="40">
        <v>3021109.0656905933</v>
      </c>
    </row>
    <row r="149" spans="3:28">
      <c r="C149" s="13">
        <v>84</v>
      </c>
      <c r="D149" s="13">
        <v>65</v>
      </c>
      <c r="E149" s="14">
        <v>215607.7752262087</v>
      </c>
      <c r="F149" s="14">
        <v>63164.532338221397</v>
      </c>
      <c r="G149" s="14">
        <v>2551.6097</v>
      </c>
      <c r="H149" s="14">
        <v>149891.63318798729</v>
      </c>
      <c r="I149" s="14">
        <v>8993.4979912792369</v>
      </c>
      <c r="J149" s="14">
        <v>3597.3991965116948</v>
      </c>
      <c r="K149" s="15">
        <v>0.13667436776310507</v>
      </c>
      <c r="L149" s="14">
        <v>25175.779923240996</v>
      </c>
      <c r="M149" s="14">
        <v>211177.12362574958</v>
      </c>
      <c r="N149" s="14">
        <v>2698.0493973837711</v>
      </c>
      <c r="O149" s="15">
        <v>-4.2970932328469144E-2</v>
      </c>
      <c r="P149" s="14">
        <v>-5673.2020446622582</v>
      </c>
      <c r="Q149" s="14">
        <v>127700.00126147497</v>
      </c>
      <c r="R149" s="14">
        <v>2698.0493973837711</v>
      </c>
      <c r="S149" s="15">
        <v>0.11177914942275223</v>
      </c>
      <c r="T149" s="38">
        <v>49095.856175689994</v>
      </c>
      <c r="U149" s="38">
        <v>489666.83263577824</v>
      </c>
      <c r="V149" s="38">
        <v>68598.434054268728</v>
      </c>
      <c r="W149" s="38">
        <v>828543.95752300275</v>
      </c>
      <c r="AA149" s="13">
        <v>84</v>
      </c>
      <c r="AB149" s="40">
        <v>2423210.0970501178</v>
      </c>
    </row>
    <row r="150" spans="3:28">
      <c r="C150" s="13">
        <v>85</v>
      </c>
      <c r="D150" s="13">
        <v>65</v>
      </c>
      <c r="E150" s="14">
        <v>233622.77638022631</v>
      </c>
      <c r="F150" s="14">
        <v>70190.382788288262</v>
      </c>
      <c r="G150" s="14">
        <v>2551.6097</v>
      </c>
      <c r="H150" s="14">
        <v>160880.78389193804</v>
      </c>
      <c r="I150" s="14">
        <v>9652.847033516282</v>
      </c>
      <c r="J150" s="14">
        <v>3861.1388134065128</v>
      </c>
      <c r="K150" s="15">
        <v>8.5558457446092528E-2</v>
      </c>
      <c r="L150" s="14">
        <v>11441.983333050825</v>
      </c>
      <c r="M150" s="14">
        <v>147105.48428845606</v>
      </c>
      <c r="N150" s="14">
        <v>2895.8541100548846</v>
      </c>
      <c r="O150" s="15">
        <v>0.10867217787011618</v>
      </c>
      <c r="P150" s="14">
        <v>13202.488862335818</v>
      </c>
      <c r="Q150" s="14">
        <v>136139.55068114144</v>
      </c>
      <c r="R150" s="14">
        <v>2895.8541100548846</v>
      </c>
      <c r="S150" s="15">
        <v>0.47674841215145269</v>
      </c>
      <c r="T150" s="38">
        <v>96111.520928317128</v>
      </c>
      <c r="U150" s="38">
        <v>299157.43652113248</v>
      </c>
      <c r="V150" s="38">
        <v>120755.99312370377</v>
      </c>
      <c r="W150" s="38">
        <v>582402.47149072995</v>
      </c>
      <c r="AA150" s="13">
        <v>85</v>
      </c>
      <c r="AB150" s="40">
        <v>3053702.2659681952</v>
      </c>
    </row>
    <row r="151" spans="3:28">
      <c r="C151" s="13">
        <v>86</v>
      </c>
      <c r="D151" s="13">
        <v>65</v>
      </c>
      <c r="E151" s="14">
        <v>250870.56053082561</v>
      </c>
      <c r="F151" s="14">
        <v>76917.018607021979</v>
      </c>
      <c r="G151" s="14">
        <v>2551.6097</v>
      </c>
      <c r="H151" s="14">
        <v>171401.93222380363</v>
      </c>
      <c r="I151" s="14">
        <v>10284.115933428217</v>
      </c>
      <c r="J151" s="14">
        <v>4113.6463733712872</v>
      </c>
      <c r="K151" s="15">
        <v>-7.4644520678842086E-3</v>
      </c>
      <c r="L151" s="14">
        <v>-1082.3396055411904</v>
      </c>
      <c r="M151" s="14">
        <v>145973.68723307148</v>
      </c>
      <c r="N151" s="14">
        <v>3085.2347800284647</v>
      </c>
      <c r="O151" s="15">
        <v>0.12623207146695148</v>
      </c>
      <c r="P151" s="14">
        <v>26899.216890485062</v>
      </c>
      <c r="Q151" s="14">
        <v>241535.19936504107</v>
      </c>
      <c r="R151" s="14">
        <v>3085.2347800284647</v>
      </c>
      <c r="S151" s="15">
        <v>0.32840746874438825</v>
      </c>
      <c r="T151" s="38">
        <v>101294.98610507429</v>
      </c>
      <c r="U151" s="38">
        <v>411280.60721957427</v>
      </c>
      <c r="V151" s="38">
        <v>127111.86339001816</v>
      </c>
      <c r="W151" s="38">
        <v>798789.4938176868</v>
      </c>
      <c r="AA151" s="13">
        <v>86</v>
      </c>
      <c r="AB151" s="40">
        <v>2537016.9302091086</v>
      </c>
    </row>
    <row r="152" spans="3:28">
      <c r="C152" s="13">
        <v>87</v>
      </c>
      <c r="D152" s="13">
        <v>65</v>
      </c>
      <c r="E152" s="14">
        <v>237926.25917885118</v>
      </c>
      <c r="F152" s="14">
        <v>71868.741079751955</v>
      </c>
      <c r="G152" s="14">
        <v>2551.6097</v>
      </c>
      <c r="H152" s="14">
        <v>163505.90839909922</v>
      </c>
      <c r="I152" s="14">
        <v>9810.3545039459532</v>
      </c>
      <c r="J152" s="14">
        <v>3924.1418015783815</v>
      </c>
      <c r="K152" s="15">
        <v>-2.9079371494951996E-2</v>
      </c>
      <c r="L152" s="14">
        <v>-4957.7024676730362</v>
      </c>
      <c r="M152" s="14">
        <v>167493.00738233357</v>
      </c>
      <c r="N152" s="14">
        <v>2943.106351183786</v>
      </c>
      <c r="O152" s="15">
        <v>7.0546431123839293E-2</v>
      </c>
      <c r="P152" s="14">
        <v>14058.122851367476</v>
      </c>
      <c r="Q152" s="14">
        <v>214804.43206230624</v>
      </c>
      <c r="R152" s="14">
        <v>2943.106351183786</v>
      </c>
      <c r="S152" s="15">
        <v>0.19927019383637101</v>
      </c>
      <c r="T152" s="38">
        <v>92604.089139136282</v>
      </c>
      <c r="U152" s="38">
        <v>558791.85178044147</v>
      </c>
      <c r="V152" s="38">
        <v>101704.50952283072</v>
      </c>
      <c r="W152" s="38">
        <v>941089.29122508131</v>
      </c>
      <c r="AA152" s="13">
        <v>87</v>
      </c>
      <c r="AB152" s="40">
        <v>2793917.5649560811</v>
      </c>
    </row>
    <row r="153" spans="3:28">
      <c r="C153" s="13">
        <v>88</v>
      </c>
      <c r="D153" s="13">
        <v>65</v>
      </c>
      <c r="E153" s="14">
        <v>234297.37149756137</v>
      </c>
      <c r="F153" s="14">
        <v>70453.474884048934</v>
      </c>
      <c r="G153" s="14">
        <v>2551.6097</v>
      </c>
      <c r="H153" s="14">
        <v>161292.28691351242</v>
      </c>
      <c r="I153" s="14">
        <v>9677.5372148107454</v>
      </c>
      <c r="J153" s="14">
        <v>3871.0148859242981</v>
      </c>
      <c r="K153" s="15">
        <v>9.0714882575720274E-2</v>
      </c>
      <c r="L153" s="14">
        <v>11056.020038093995</v>
      </c>
      <c r="M153" s="14">
        <v>134868.11183165008</v>
      </c>
      <c r="N153" s="14">
        <v>2903.2611644432236</v>
      </c>
      <c r="O153" s="15">
        <v>8.7459629038833697E-2</v>
      </c>
      <c r="P153" s="14">
        <v>10613.378711274825</v>
      </c>
      <c r="Q153" s="14">
        <v>133416.75555533214</v>
      </c>
      <c r="R153" s="14">
        <v>2903.2611644432236</v>
      </c>
      <c r="S153" s="15">
        <v>-0.10062244893066265</v>
      </c>
      <c r="T153" s="38">
        <v>-85991.60390930681</v>
      </c>
      <c r="U153" s="38">
        <v>770056.6382954591</v>
      </c>
      <c r="V153" s="38">
        <v>-64322.205159937992</v>
      </c>
      <c r="W153" s="38">
        <v>1038341.5056824413</v>
      </c>
      <c r="AA153" s="13">
        <v>88</v>
      </c>
      <c r="AB153" s="40">
        <v>2653589.9526625117</v>
      </c>
    </row>
    <row r="154" spans="3:28">
      <c r="C154" s="13">
        <v>89</v>
      </c>
      <c r="D154" s="13">
        <v>65</v>
      </c>
      <c r="E154" s="14">
        <v>219575.0774720074</v>
      </c>
      <c r="F154" s="14">
        <v>64711.780214082886</v>
      </c>
      <c r="G154" s="14">
        <v>2551.6097</v>
      </c>
      <c r="H154" s="14">
        <v>152311.68755792451</v>
      </c>
      <c r="I154" s="14">
        <v>9138.7012534754704</v>
      </c>
      <c r="J154" s="14">
        <v>3655.4805013901882</v>
      </c>
      <c r="K154" s="15">
        <v>0.12020856466077356</v>
      </c>
      <c r="L154" s="14">
        <v>20008.57797896336</v>
      </c>
      <c r="M154" s="14">
        <v>188285.17347909271</v>
      </c>
      <c r="N154" s="14">
        <v>2741.6103760426408</v>
      </c>
      <c r="O154" s="15">
        <v>3.6348041252261751E-2</v>
      </c>
      <c r="P154" s="14">
        <v>9926.49832434784</v>
      </c>
      <c r="Q154" s="14">
        <v>284393.12882675708</v>
      </c>
      <c r="R154" s="14">
        <v>2741.6103760426408</v>
      </c>
      <c r="S154" s="15">
        <v>4.0710203034987624E-3</v>
      </c>
      <c r="T154" s="38">
        <v>589.28002100178094</v>
      </c>
      <c r="U154" s="38">
        <v>146710.04395900408</v>
      </c>
      <c r="V154" s="38">
        <v>30524.356324312983</v>
      </c>
      <c r="W154" s="38">
        <v>619388.34626485384</v>
      </c>
      <c r="AA154" s="13">
        <v>89</v>
      </c>
      <c r="AB154" s="40">
        <v>3155185.3293653131</v>
      </c>
    </row>
    <row r="155" spans="3:28">
      <c r="C155" s="13">
        <v>90</v>
      </c>
      <c r="D155" s="13">
        <v>65</v>
      </c>
      <c r="E155" s="14">
        <v>224542.63499029804</v>
      </c>
      <c r="F155" s="14">
        <v>66649.127646216235</v>
      </c>
      <c r="G155" s="14">
        <v>2551.6097</v>
      </c>
      <c r="H155" s="14">
        <v>155341.89764408182</v>
      </c>
      <c r="I155" s="14">
        <v>9320.5138586449084</v>
      </c>
      <c r="J155" s="14">
        <v>3728.2055434579634</v>
      </c>
      <c r="K155" s="15">
        <v>2.7429156352231681E-2</v>
      </c>
      <c r="L155" s="14">
        <v>4395.5355232303318</v>
      </c>
      <c r="M155" s="14">
        <v>166510.12018310183</v>
      </c>
      <c r="N155" s="14">
        <v>2796.1541575934725</v>
      </c>
      <c r="O155" s="15">
        <v>0.10772838964269491</v>
      </c>
      <c r="P155" s="14">
        <v>14355.110722145066</v>
      </c>
      <c r="Q155" s="14">
        <v>149005.99859442876</v>
      </c>
      <c r="R155" s="14">
        <v>2796.1541575934725</v>
      </c>
      <c r="S155" s="15">
        <v>7.3255497830959623E-2</v>
      </c>
      <c r="T155" s="38">
        <v>49282.997057319932</v>
      </c>
      <c r="U155" s="38">
        <v>723436.00061334413</v>
      </c>
      <c r="V155" s="38">
        <v>68033.643302695331</v>
      </c>
      <c r="W155" s="38">
        <v>1038952.1193908748</v>
      </c>
      <c r="AA155" s="13">
        <v>90</v>
      </c>
      <c r="AB155" s="40">
        <v>2880641.3273972012</v>
      </c>
    </row>
    <row r="156" spans="3:28">
      <c r="C156" s="13">
        <v>91</v>
      </c>
      <c r="D156" s="13">
        <v>65</v>
      </c>
      <c r="E156" s="14">
        <v>244229.49902094461</v>
      </c>
      <c r="F156" s="14">
        <v>74327.004618168401</v>
      </c>
      <c r="G156" s="14">
        <v>2551.6097</v>
      </c>
      <c r="H156" s="14">
        <v>167350.88470277621</v>
      </c>
      <c r="I156" s="14">
        <v>10041.053082166572</v>
      </c>
      <c r="J156" s="14">
        <v>4016.421232866629</v>
      </c>
      <c r="K156" s="15">
        <v>7.0003889817661286E-2</v>
      </c>
      <c r="L156" s="14">
        <v>10698.883731174588</v>
      </c>
      <c r="M156" s="14">
        <v>165539.79777368758</v>
      </c>
      <c r="N156" s="14">
        <v>3012.3159246499717</v>
      </c>
      <c r="O156" s="15">
        <v>0.11147389832813207</v>
      </c>
      <c r="P156" s="14">
        <v>14674.095132351564</v>
      </c>
      <c r="Q156" s="14">
        <v>147817.30313447354</v>
      </c>
      <c r="R156" s="14">
        <v>3012.3159246499717</v>
      </c>
      <c r="S156" s="15">
        <v>0.40149293618376758</v>
      </c>
      <c r="T156" s="38">
        <v>472016.9422254496</v>
      </c>
      <c r="U156" s="38">
        <v>1649177.5132193463</v>
      </c>
      <c r="V156" s="38">
        <v>497389.92108897574</v>
      </c>
      <c r="W156" s="38">
        <v>1962534.6141275074</v>
      </c>
      <c r="AA156" s="13">
        <v>91</v>
      </c>
      <c r="AB156" s="40">
        <v>2833391.1801660522</v>
      </c>
    </row>
    <row r="157" spans="3:28">
      <c r="C157" s="13">
        <v>92</v>
      </c>
      <c r="D157" s="13">
        <v>65</v>
      </c>
      <c r="E157" s="14">
        <v>224601.58515593116</v>
      </c>
      <c r="F157" s="14">
        <v>66672.118210813147</v>
      </c>
      <c r="G157" s="14">
        <v>2551.6097</v>
      </c>
      <c r="H157" s="14">
        <v>155377.85724511801</v>
      </c>
      <c r="I157" s="14">
        <v>9322.6714347070792</v>
      </c>
      <c r="J157" s="14">
        <v>3729.068573882832</v>
      </c>
      <c r="K157" s="15">
        <v>6.6747018542655911E-2</v>
      </c>
      <c r="L157" s="14">
        <v>10482.451749692196</v>
      </c>
      <c r="M157" s="14">
        <v>169394.4763749952</v>
      </c>
      <c r="N157" s="14">
        <v>2796.8014304121239</v>
      </c>
      <c r="O157" s="15">
        <v>-4.5127373393116704E-2</v>
      </c>
      <c r="P157" s="14">
        <v>-7645.9439531952466</v>
      </c>
      <c r="Q157" s="14">
        <v>163182.74659052287</v>
      </c>
      <c r="R157" s="14">
        <v>2796.8014304121239</v>
      </c>
      <c r="S157" s="15">
        <v>-0.18422243216752499</v>
      </c>
      <c r="T157" s="38">
        <v>-85557.774513936834</v>
      </c>
      <c r="U157" s="38">
        <v>380267.09971636103</v>
      </c>
      <c r="V157" s="38">
        <v>-82721.266717439881</v>
      </c>
      <c r="W157" s="38">
        <v>712844.32268187916</v>
      </c>
      <c r="AA157" s="13">
        <v>92</v>
      </c>
      <c r="AB157" s="40">
        <v>2447768.0500582187</v>
      </c>
    </row>
    <row r="158" spans="3:28">
      <c r="C158" s="13">
        <v>93</v>
      </c>
      <c r="D158" s="13">
        <v>65</v>
      </c>
      <c r="E158" s="14">
        <v>224619.38405466342</v>
      </c>
      <c r="F158" s="14">
        <v>66679.059781318734</v>
      </c>
      <c r="G158" s="14">
        <v>2551.6097</v>
      </c>
      <c r="H158" s="14">
        <v>155388.71457334468</v>
      </c>
      <c r="I158" s="14">
        <v>9323.322874400681</v>
      </c>
      <c r="J158" s="14">
        <v>3729.3291497602727</v>
      </c>
      <c r="K158" s="15">
        <v>1.8286763523355242E-2</v>
      </c>
      <c r="L158" s="14">
        <v>3157.7633420523789</v>
      </c>
      <c r="M158" s="14">
        <v>177702.70225959516</v>
      </c>
      <c r="N158" s="14">
        <v>2796.9968623202044</v>
      </c>
      <c r="O158" s="15">
        <v>6.2555980884593423E-2</v>
      </c>
      <c r="P158" s="14">
        <v>10954.437813940092</v>
      </c>
      <c r="Q158" s="14">
        <v>187467.09254215224</v>
      </c>
      <c r="R158" s="14">
        <v>2796.9968623202044</v>
      </c>
      <c r="S158" s="15">
        <v>0.30038405488796843</v>
      </c>
      <c r="T158" s="38">
        <v>134573.28868331862</v>
      </c>
      <c r="U158" s="38">
        <v>583975.88884187979</v>
      </c>
      <c r="V158" s="38">
        <v>148685.48983931111</v>
      </c>
      <c r="W158" s="38">
        <v>949145.68364362721</v>
      </c>
      <c r="AA158" s="13">
        <v>93</v>
      </c>
      <c r="AB158" s="40">
        <v>2582099.1826604321</v>
      </c>
    </row>
    <row r="159" spans="3:28">
      <c r="C159" s="13">
        <v>94</v>
      </c>
      <c r="D159" s="13">
        <v>65</v>
      </c>
      <c r="E159" s="14">
        <v>235059.04287737032</v>
      </c>
      <c r="F159" s="14">
        <v>70750.526722174429</v>
      </c>
      <c r="G159" s="14">
        <v>2551.6097</v>
      </c>
      <c r="H159" s="14">
        <v>161756.90645519589</v>
      </c>
      <c r="I159" s="14">
        <v>9705.4143873117537</v>
      </c>
      <c r="J159" s="14">
        <v>3882.1657549247016</v>
      </c>
      <c r="K159" s="15">
        <v>5.2504211836072526E-3</v>
      </c>
      <c r="L159" s="14">
        <v>762.80023990348354</v>
      </c>
      <c r="M159" s="14">
        <v>147987.51146418901</v>
      </c>
      <c r="N159" s="14">
        <v>2911.6243161935258</v>
      </c>
      <c r="O159" s="15">
        <v>9.7707693915328395E-2</v>
      </c>
      <c r="P159" s="14">
        <v>21484.191997870174</v>
      </c>
      <c r="Q159" s="14">
        <v>242822.29936690457</v>
      </c>
      <c r="R159" s="14">
        <v>2911.6243161935258</v>
      </c>
      <c r="S159" s="15">
        <v>0.31410669400295177</v>
      </c>
      <c r="T159" s="38">
        <v>142594.07320307713</v>
      </c>
      <c r="U159" s="38">
        <v>598016.88423620304</v>
      </c>
      <c r="V159" s="38">
        <v>164841.0654408508</v>
      </c>
      <c r="W159" s="38">
        <v>988826.69506729662</v>
      </c>
      <c r="AA159" s="13">
        <v>94</v>
      </c>
      <c r="AB159" s="40">
        <v>2878790.4499598844</v>
      </c>
    </row>
    <row r="160" spans="3:28">
      <c r="C160" s="13">
        <v>95</v>
      </c>
      <c r="D160" s="13">
        <v>65</v>
      </c>
      <c r="E160" s="14">
        <v>238919.7779846139</v>
      </c>
      <c r="F160" s="14">
        <v>72256.213413999416</v>
      </c>
      <c r="G160" s="14">
        <v>2551.6097</v>
      </c>
      <c r="H160" s="14">
        <v>164111.95487061449</v>
      </c>
      <c r="I160" s="14">
        <v>9846.7172922368682</v>
      </c>
      <c r="J160" s="14">
        <v>3938.6869168947474</v>
      </c>
      <c r="K160" s="15">
        <v>1.6656252202838177E-2</v>
      </c>
      <c r="L160" s="14">
        <v>3454.7078137005183</v>
      </c>
      <c r="M160" s="14">
        <v>212836.12522668648</v>
      </c>
      <c r="N160" s="14">
        <v>2954.0151876710602</v>
      </c>
      <c r="O160" s="15">
        <v>3.4875470432082604E-2</v>
      </c>
      <c r="P160" s="14">
        <v>4578.6295309464886</v>
      </c>
      <c r="Q160" s="14">
        <v>137340.73447889602</v>
      </c>
      <c r="R160" s="14">
        <v>2954.0151876710602</v>
      </c>
      <c r="S160" s="15">
        <v>-0.19726062230346997</v>
      </c>
      <c r="T160" s="38">
        <v>-103423.19445256873</v>
      </c>
      <c r="U160" s="38">
        <v>422351.02585846221</v>
      </c>
      <c r="V160" s="38">
        <v>-95389.857107921722</v>
      </c>
      <c r="W160" s="38">
        <v>772527.8855640447</v>
      </c>
      <c r="AA160" s="13">
        <v>95</v>
      </c>
      <c r="AB160" s="40">
        <v>2595062.2704380024</v>
      </c>
    </row>
    <row r="161" spans="3:28">
      <c r="C161" s="13">
        <v>96</v>
      </c>
      <c r="D161" s="13">
        <v>65</v>
      </c>
      <c r="E161" s="14">
        <v>227893.02626305111</v>
      </c>
      <c r="F161" s="14">
        <v>67955.780242589943</v>
      </c>
      <c r="G161" s="14">
        <v>2551.6097</v>
      </c>
      <c r="H161" s="14">
        <v>157385.63632046117</v>
      </c>
      <c r="I161" s="14">
        <v>9443.1381792276698</v>
      </c>
      <c r="J161" s="14">
        <v>3777.2552716910682</v>
      </c>
      <c r="K161" s="15">
        <v>7.2078246194336115E-2</v>
      </c>
      <c r="L161" s="14">
        <v>11911.240068726931</v>
      </c>
      <c r="M161" s="14">
        <v>179054.16699221125</v>
      </c>
      <c r="N161" s="14">
        <v>2832.941453768301</v>
      </c>
      <c r="O161" s="15">
        <v>0.17706742114813959</v>
      </c>
      <c r="P161" s="14">
        <v>94984.952868153443</v>
      </c>
      <c r="Q161" s="14">
        <v>632835.24214987131</v>
      </c>
      <c r="R161" s="14">
        <v>2832.941453768301</v>
      </c>
      <c r="S161" s="15">
        <v>2.4305709300107697E-2</v>
      </c>
      <c r="T161" s="38">
        <v>5763.4276858659541</v>
      </c>
      <c r="U161" s="38">
        <v>244302.28043023011</v>
      </c>
      <c r="V161" s="38">
        <v>112659.62062274633</v>
      </c>
      <c r="W161" s="38">
        <v>1056191.6895723126</v>
      </c>
      <c r="AA161" s="13">
        <v>96</v>
      </c>
      <c r="AB161" s="40">
        <v>2691225.9789564256</v>
      </c>
    </row>
    <row r="162" spans="3:28">
      <c r="C162" s="13">
        <v>97</v>
      </c>
      <c r="D162" s="13">
        <v>65</v>
      </c>
      <c r="E162" s="14">
        <v>238985.03988250217</v>
      </c>
      <c r="F162" s="14">
        <v>72281.665554175852</v>
      </c>
      <c r="G162" s="14">
        <v>2551.6097</v>
      </c>
      <c r="H162" s="14">
        <v>164151.76462832632</v>
      </c>
      <c r="I162" s="14">
        <v>9849.1058776995778</v>
      </c>
      <c r="J162" s="14">
        <v>3939.6423510798313</v>
      </c>
      <c r="K162" s="15">
        <v>4.6611968498899856E-2</v>
      </c>
      <c r="L162" s="14">
        <v>8847.2715188368311</v>
      </c>
      <c r="M162" s="14">
        <v>200623.95569021109</v>
      </c>
      <c r="N162" s="14">
        <v>2954.7317633098733</v>
      </c>
      <c r="O162" s="15">
        <v>-9.6802485945692407E-2</v>
      </c>
      <c r="P162" s="14">
        <v>-12965.238199585634</v>
      </c>
      <c r="Q162" s="14">
        <v>122447.09921636773</v>
      </c>
      <c r="R162" s="14">
        <v>2954.7317633098733</v>
      </c>
      <c r="S162" s="15">
        <v>-0.22607213872375209</v>
      </c>
      <c r="T162" s="38">
        <v>-126363.8936242941</v>
      </c>
      <c r="U162" s="38">
        <v>434067.32803834201</v>
      </c>
      <c r="V162" s="38">
        <v>-130481.86030504291</v>
      </c>
      <c r="W162" s="38">
        <v>757138.3829449208</v>
      </c>
      <c r="AA162" s="13">
        <v>97</v>
      </c>
      <c r="AB162" s="40">
        <v>2795404.814019694</v>
      </c>
    </row>
    <row r="163" spans="3:28">
      <c r="C163" s="13">
        <v>98</v>
      </c>
      <c r="D163" s="13">
        <v>65</v>
      </c>
      <c r="E163" s="14">
        <v>239827.34356186519</v>
      </c>
      <c r="F163" s="14">
        <v>72610.163989127424</v>
      </c>
      <c r="G163" s="14">
        <v>2551.6097</v>
      </c>
      <c r="H163" s="14">
        <v>164665.56987273777</v>
      </c>
      <c r="I163" s="14">
        <v>9879.934192364266</v>
      </c>
      <c r="J163" s="14">
        <v>3951.9736769457068</v>
      </c>
      <c r="K163" s="15">
        <v>-8.0114981905801477E-3</v>
      </c>
      <c r="L163" s="14">
        <v>-968.24028290212493</v>
      </c>
      <c r="M163" s="14">
        <v>121864.0782764683</v>
      </c>
      <c r="N163" s="14">
        <v>2963.9802577092796</v>
      </c>
      <c r="O163" s="15">
        <v>-4.7869664689681263E-2</v>
      </c>
      <c r="P163" s="14">
        <v>-8086.2315837046117</v>
      </c>
      <c r="Q163" s="14">
        <v>162317.59320023318</v>
      </c>
      <c r="R163" s="14">
        <v>2963.9802577092796</v>
      </c>
      <c r="S163" s="15">
        <v>0.51988960814698659</v>
      </c>
      <c r="T163" s="38">
        <v>47999.956008626017</v>
      </c>
      <c r="U163" s="38">
        <v>141809.15417633639</v>
      </c>
      <c r="V163" s="38">
        <v>38945.484142019282</v>
      </c>
      <c r="W163" s="38">
        <v>425990.82565303787</v>
      </c>
      <c r="AA163" s="13">
        <v>98</v>
      </c>
      <c r="AB163" s="40">
        <v>2638502.8516978123</v>
      </c>
    </row>
    <row r="164" spans="3:28">
      <c r="C164" s="13">
        <v>99</v>
      </c>
      <c r="D164" s="13">
        <v>65</v>
      </c>
      <c r="E164" s="14">
        <v>223063.19549278411</v>
      </c>
      <c r="F164" s="14">
        <v>66072.146242185801</v>
      </c>
      <c r="G164" s="14">
        <v>2551.6097</v>
      </c>
      <c r="H164" s="14">
        <v>154439.4395505983</v>
      </c>
      <c r="I164" s="14">
        <v>9266.3663730358967</v>
      </c>
      <c r="J164" s="14">
        <v>3706.5465492143589</v>
      </c>
      <c r="K164" s="15">
        <v>8.6621583443734829E-2</v>
      </c>
      <c r="L164" s="14">
        <v>11778.932147880594</v>
      </c>
      <c r="M164" s="14">
        <v>149613.69732781203</v>
      </c>
      <c r="N164" s="14">
        <v>2779.9099119107691</v>
      </c>
      <c r="O164" s="15">
        <v>-2.2498256136098779E-2</v>
      </c>
      <c r="P164" s="14">
        <v>-3123.4677926248532</v>
      </c>
      <c r="Q164" s="14">
        <v>137098.03809465823</v>
      </c>
      <c r="R164" s="14">
        <v>2779.9099119107691</v>
      </c>
      <c r="S164" s="15">
        <v>-0.21174192999076108</v>
      </c>
      <c r="T164" s="38">
        <v>-16273.246794323633</v>
      </c>
      <c r="U164" s="38">
        <v>61970.861682541297</v>
      </c>
      <c r="V164" s="38">
        <v>-7617.7824390678925</v>
      </c>
      <c r="W164" s="38">
        <v>348682.59710501158</v>
      </c>
      <c r="AA164" s="13">
        <v>99</v>
      </c>
      <c r="AB164" s="40">
        <v>2619344.6794973072</v>
      </c>
    </row>
    <row r="165" spans="3:28">
      <c r="C165" s="13">
        <v>100</v>
      </c>
      <c r="D165" s="13">
        <v>65</v>
      </c>
      <c r="E165" s="14">
        <v>251793.5699711749</v>
      </c>
      <c r="F165" s="14">
        <v>77276.992288758222</v>
      </c>
      <c r="G165" s="14">
        <v>2551.6097</v>
      </c>
      <c r="H165" s="14">
        <v>171964.96798241668</v>
      </c>
      <c r="I165" s="14">
        <v>10317.898078945</v>
      </c>
      <c r="J165" s="14">
        <v>4127.1592315779999</v>
      </c>
      <c r="K165" s="15">
        <v>1.0994869438028104E-3</v>
      </c>
      <c r="L165" s="14">
        <v>134.22639979586125</v>
      </c>
      <c r="M165" s="14">
        <v>124278.74617810338</v>
      </c>
      <c r="N165" s="14">
        <v>3095.3694236834999</v>
      </c>
      <c r="O165" s="15">
        <v>4.2503664611785008E-2</v>
      </c>
      <c r="P165" s="14">
        <v>6602.2979289429577</v>
      </c>
      <c r="Q165" s="14">
        <v>163484.7752815194</v>
      </c>
      <c r="R165" s="14">
        <v>3095.3694236834999</v>
      </c>
      <c r="S165" s="15">
        <v>-0.26003283769271307</v>
      </c>
      <c r="T165" s="38">
        <v>-66627.649979164431</v>
      </c>
      <c r="U165" s="38">
        <v>191147.86568801187</v>
      </c>
      <c r="V165" s="38">
        <v>-59891.125650425609</v>
      </c>
      <c r="W165" s="38">
        <v>478911.38714763464</v>
      </c>
      <c r="AA165" s="13">
        <v>100</v>
      </c>
      <c r="AB165" s="40">
        <v>2354336.6291028992</v>
      </c>
    </row>
    <row r="166" spans="3:28">
      <c r="C166" s="13">
        <v>101</v>
      </c>
      <c r="D166" s="13">
        <v>65</v>
      </c>
      <c r="E166" s="14">
        <v>227507.46146531519</v>
      </c>
      <c r="F166" s="14">
        <v>67805.409971472924</v>
      </c>
      <c r="G166" s="14">
        <v>2551.6097</v>
      </c>
      <c r="H166" s="14">
        <v>157150.44179384227</v>
      </c>
      <c r="I166" s="14">
        <v>9429.026507630535</v>
      </c>
      <c r="J166" s="14">
        <v>3771.6106030522142</v>
      </c>
      <c r="K166" s="15">
        <v>5.9111131107743964E-2</v>
      </c>
      <c r="L166" s="14">
        <v>7390.3372597477692</v>
      </c>
      <c r="M166" s="14">
        <v>134300.60278141647</v>
      </c>
      <c r="N166" s="14">
        <v>2828.7079522891604</v>
      </c>
      <c r="O166" s="15">
        <v>0.12658440299248014</v>
      </c>
      <c r="P166" s="14">
        <v>20177.091662712639</v>
      </c>
      <c r="Q166" s="14">
        <v>180987.79452325552</v>
      </c>
      <c r="R166" s="14">
        <v>2828.7079522891604</v>
      </c>
      <c r="S166" s="15">
        <v>0.1959245657081527</v>
      </c>
      <c r="T166" s="38">
        <v>36823.644423002756</v>
      </c>
      <c r="U166" s="38">
        <v>226186.07060697291</v>
      </c>
      <c r="V166" s="38">
        <v>64391.073345463163</v>
      </c>
      <c r="W166" s="38">
        <v>541474.46791164484</v>
      </c>
      <c r="AA166" s="13">
        <v>101</v>
      </c>
      <c r="AB166" s="40">
        <v>3181120.7074638815</v>
      </c>
    </row>
    <row r="167" spans="3:28">
      <c r="C167" s="13">
        <v>102</v>
      </c>
      <c r="D167" s="13">
        <v>65</v>
      </c>
      <c r="E167" s="14">
        <v>232637.85788138161</v>
      </c>
      <c r="F167" s="14">
        <v>69806.264573738823</v>
      </c>
      <c r="G167" s="14">
        <v>2551.6097</v>
      </c>
      <c r="H167" s="14">
        <v>160279.98360764279</v>
      </c>
      <c r="I167" s="14">
        <v>9616.7990164585663</v>
      </c>
      <c r="J167" s="14">
        <v>3846.7196065834269</v>
      </c>
      <c r="K167" s="15">
        <v>0.11326293340145893</v>
      </c>
      <c r="L167" s="14">
        <v>15384.241184601946</v>
      </c>
      <c r="M167" s="14">
        <v>153135.27843354756</v>
      </c>
      <c r="N167" s="14">
        <v>2885.0397049375697</v>
      </c>
      <c r="O167" s="15">
        <v>8.503035565745988E-2</v>
      </c>
      <c r="P167" s="14">
        <v>23020.459681741129</v>
      </c>
      <c r="Q167" s="14">
        <v>295195.2316075493</v>
      </c>
      <c r="R167" s="14">
        <v>2885.0397049375697</v>
      </c>
      <c r="S167" s="15">
        <v>-0.19135126431930943</v>
      </c>
      <c r="T167" s="38">
        <v>-66521.652241986769</v>
      </c>
      <c r="U167" s="38">
        <v>282562.42868729582</v>
      </c>
      <c r="V167" s="38">
        <v>-28116.951375643694</v>
      </c>
      <c r="W167" s="38">
        <v>730892.93872839259</v>
      </c>
      <c r="AA167" s="13">
        <v>102</v>
      </c>
      <c r="AB167" s="40">
        <v>2952367.2905191313</v>
      </c>
    </row>
    <row r="168" spans="3:28">
      <c r="C168" s="13">
        <v>103</v>
      </c>
      <c r="D168" s="13">
        <v>65</v>
      </c>
      <c r="E168" s="14">
        <v>243400.721465932</v>
      </c>
      <c r="F168" s="14">
        <v>74003.781371713485</v>
      </c>
      <c r="G168" s="14">
        <v>2551.6097</v>
      </c>
      <c r="H168" s="14">
        <v>166845.33039421853</v>
      </c>
      <c r="I168" s="14">
        <v>10010.719823653111</v>
      </c>
      <c r="J168" s="14">
        <v>4004.2879294612449</v>
      </c>
      <c r="K168" s="15">
        <v>6.9882422823464047E-2</v>
      </c>
      <c r="L168" s="14">
        <v>8227.1852358513152</v>
      </c>
      <c r="M168" s="14">
        <v>127958.29312953314</v>
      </c>
      <c r="N168" s="14">
        <v>3003.2159470959332</v>
      </c>
      <c r="O168" s="15">
        <v>6.6812866149639188E-2</v>
      </c>
      <c r="P168" s="14">
        <v>10004.19080938606</v>
      </c>
      <c r="Q168" s="14">
        <v>161240.2943362293</v>
      </c>
      <c r="R168" s="14">
        <v>3003.2159470959332</v>
      </c>
      <c r="S168" s="15">
        <v>0.52921150419805441</v>
      </c>
      <c r="T168" s="38">
        <v>368961.08144654479</v>
      </c>
      <c r="U168" s="38">
        <v>1067652.902632962</v>
      </c>
      <c r="V168" s="38">
        <v>387192.45749178214</v>
      </c>
      <c r="W168" s="38">
        <v>1356851.4900987244</v>
      </c>
      <c r="AA168" s="13">
        <v>103</v>
      </c>
      <c r="AB168" s="40">
        <v>2539468.8442382864</v>
      </c>
    </row>
    <row r="169" spans="3:28">
      <c r="C169" s="13">
        <v>104</v>
      </c>
      <c r="D169" s="13">
        <v>65</v>
      </c>
      <c r="E169" s="14">
        <v>250186.19184592614</v>
      </c>
      <c r="F169" s="14">
        <v>76650.114819911192</v>
      </c>
      <c r="G169" s="14">
        <v>2551.6097</v>
      </c>
      <c r="H169" s="14">
        <v>170984.46732601494</v>
      </c>
      <c r="I169" s="14">
        <v>10259.068039560896</v>
      </c>
      <c r="J169" s="14">
        <v>4103.6272158243582</v>
      </c>
      <c r="K169" s="15">
        <v>0.14275142908082633</v>
      </c>
      <c r="L169" s="14">
        <v>23870.568057878005</v>
      </c>
      <c r="M169" s="14">
        <v>193140.09858519424</v>
      </c>
      <c r="N169" s="14">
        <v>3077.7204118682689</v>
      </c>
      <c r="O169" s="15">
        <v>5.7146360147079155E-2</v>
      </c>
      <c r="P169" s="14">
        <v>15097.736899676762</v>
      </c>
      <c r="Q169" s="14">
        <v>280830.79706549115</v>
      </c>
      <c r="R169" s="14">
        <v>3077.7204118682689</v>
      </c>
      <c r="S169" s="15">
        <v>0.15362510861967704</v>
      </c>
      <c r="T169" s="38">
        <v>106360.87732259557</v>
      </c>
      <c r="U169" s="38">
        <v>800240.1907151799</v>
      </c>
      <c r="V169" s="38">
        <v>145329.18228015033</v>
      </c>
      <c r="W169" s="38">
        <v>1274211.0863658653</v>
      </c>
      <c r="AA169" s="13">
        <v>104</v>
      </c>
      <c r="AB169" s="40">
        <v>3002341.2395833596</v>
      </c>
    </row>
    <row r="170" spans="3:28">
      <c r="C170" s="13">
        <v>105</v>
      </c>
      <c r="D170" s="13">
        <v>65</v>
      </c>
      <c r="E170" s="14">
        <v>234114.10834921885</v>
      </c>
      <c r="F170" s="14">
        <v>70382.002256195352</v>
      </c>
      <c r="G170" s="14">
        <v>2551.6097</v>
      </c>
      <c r="H170" s="14">
        <v>161180.4963930235</v>
      </c>
      <c r="I170" s="14">
        <v>9670.8297835814101</v>
      </c>
      <c r="J170" s="14">
        <v>3868.3319134325643</v>
      </c>
      <c r="K170" s="15">
        <v>1.6781338330844831E-2</v>
      </c>
      <c r="L170" s="14">
        <v>2003.2089876816185</v>
      </c>
      <c r="M170" s="14">
        <v>123308.60435341547</v>
      </c>
      <c r="N170" s="14">
        <v>2901.2489350744231</v>
      </c>
      <c r="O170" s="15">
        <v>2.7110437967842009E-2</v>
      </c>
      <c r="P170" s="14">
        <v>8942.2978172914427</v>
      </c>
      <c r="Q170" s="14">
        <v>340239.96599170868</v>
      </c>
      <c r="R170" s="14">
        <v>2901.2489350744231</v>
      </c>
      <c r="S170" s="15">
        <v>-5.0497812644844334E-2</v>
      </c>
      <c r="T170" s="38">
        <v>-15539.002115360436</v>
      </c>
      <c r="U170" s="38">
        <v>293627.9629518704</v>
      </c>
      <c r="V170" s="38">
        <v>-4593.495310387374</v>
      </c>
      <c r="W170" s="38">
        <v>757176.53329699463</v>
      </c>
      <c r="AA170" s="13">
        <v>105</v>
      </c>
      <c r="AB170" s="40">
        <v>2383057.0358323683</v>
      </c>
    </row>
    <row r="171" spans="3:28">
      <c r="C171" s="13">
        <v>106</v>
      </c>
      <c r="D171" s="13">
        <v>65</v>
      </c>
      <c r="E171" s="14">
        <v>230846.39093038029</v>
      </c>
      <c r="F171" s="14">
        <v>69107.592462848319</v>
      </c>
      <c r="G171" s="14">
        <v>2551.6097</v>
      </c>
      <c r="H171" s="14">
        <v>159187.18876753197</v>
      </c>
      <c r="I171" s="14">
        <v>9551.2313260519186</v>
      </c>
      <c r="J171" s="14">
        <v>3820.4925304207677</v>
      </c>
      <c r="K171" s="15">
        <v>-4.1407551860034565E-2</v>
      </c>
      <c r="L171" s="14">
        <v>-5993.584435939877</v>
      </c>
      <c r="M171" s="14">
        <v>140662.82929648369</v>
      </c>
      <c r="N171" s="14">
        <v>2865.3693978155757</v>
      </c>
      <c r="O171" s="15">
        <v>0.16377358371842277</v>
      </c>
      <c r="P171" s="14">
        <v>23472.085514528648</v>
      </c>
      <c r="Q171" s="14">
        <v>168225.10907152965</v>
      </c>
      <c r="R171" s="14">
        <v>2865.3693978155757</v>
      </c>
      <c r="S171" s="15">
        <v>0.17304188197291406</v>
      </c>
      <c r="T171" s="38">
        <v>59484.664993169274</v>
      </c>
      <c r="U171" s="38">
        <v>404676.12251032639</v>
      </c>
      <c r="V171" s="38">
        <v>76963.166071758053</v>
      </c>
      <c r="W171" s="38">
        <v>713564.06087833969</v>
      </c>
      <c r="AA171" s="13">
        <v>106</v>
      </c>
      <c r="AB171" s="40">
        <v>2363458.9528649701</v>
      </c>
    </row>
    <row r="172" spans="3:28">
      <c r="C172" s="13">
        <v>107</v>
      </c>
      <c r="D172" s="13">
        <v>65</v>
      </c>
      <c r="E172" s="14">
        <v>231736.95007216797</v>
      </c>
      <c r="F172" s="14">
        <v>69454.910528145512</v>
      </c>
      <c r="G172" s="14">
        <v>2551.6097</v>
      </c>
      <c r="H172" s="14">
        <v>159730.42984402247</v>
      </c>
      <c r="I172" s="14">
        <v>9583.8257906413473</v>
      </c>
      <c r="J172" s="14">
        <v>3833.5303162565392</v>
      </c>
      <c r="K172" s="15">
        <v>5.1745409649792268E-2</v>
      </c>
      <c r="L172" s="14">
        <v>6656.8217080676595</v>
      </c>
      <c r="M172" s="14">
        <v>137219.23395103612</v>
      </c>
      <c r="N172" s="14">
        <v>2875.1477371924043</v>
      </c>
      <c r="O172" s="15">
        <v>4.6835211798414156E-4</v>
      </c>
      <c r="P172" s="14">
        <v>102.267992020403</v>
      </c>
      <c r="Q172" s="14">
        <v>219896.90291241652</v>
      </c>
      <c r="R172" s="14">
        <v>2875.1477371924043</v>
      </c>
      <c r="S172" s="15">
        <v>0.24150947754334917</v>
      </c>
      <c r="T172" s="38">
        <v>163043.43738447325</v>
      </c>
      <c r="U172" s="38">
        <v>839582.62234909006</v>
      </c>
      <c r="V172" s="38">
        <v>169802.5270845613</v>
      </c>
      <c r="W172" s="38">
        <v>1196698.7592125428</v>
      </c>
      <c r="AA172" s="13">
        <v>107</v>
      </c>
      <c r="AB172" s="40">
        <v>2824664.3407403058</v>
      </c>
    </row>
    <row r="173" spans="3:28">
      <c r="C173" s="13">
        <v>108</v>
      </c>
      <c r="D173" s="13">
        <v>65</v>
      </c>
      <c r="E173" s="14">
        <v>233035.53172253582</v>
      </c>
      <c r="F173" s="14">
        <v>69961.357371788967</v>
      </c>
      <c r="G173" s="14">
        <v>2551.6097</v>
      </c>
      <c r="H173" s="14">
        <v>160522.56465074685</v>
      </c>
      <c r="I173" s="14">
        <v>9631.353879044811</v>
      </c>
      <c r="J173" s="14">
        <v>3852.5415516179246</v>
      </c>
      <c r="K173" s="15">
        <v>-7.3338461849621131E-3</v>
      </c>
      <c r="L173" s="14">
        <v>-840.26678055053264</v>
      </c>
      <c r="M173" s="14">
        <v>115659.82506522862</v>
      </c>
      <c r="N173" s="14">
        <v>2889.4061637134432</v>
      </c>
      <c r="O173" s="15">
        <v>1.4623355739864993E-2</v>
      </c>
      <c r="P173" s="14">
        <v>3390.4440554865041</v>
      </c>
      <c r="Q173" s="14">
        <v>236686.44828867566</v>
      </c>
      <c r="R173" s="14">
        <v>2889.4061637134432</v>
      </c>
      <c r="S173" s="15">
        <v>-6.6234916364562732E-2</v>
      </c>
      <c r="T173" s="38">
        <v>-9242.9500946302487</v>
      </c>
      <c r="U173" s="38">
        <v>131749.75277266061</v>
      </c>
      <c r="V173" s="38">
        <v>-6692.7728196942771</v>
      </c>
      <c r="W173" s="38">
        <v>484096.02612656483</v>
      </c>
      <c r="AA173" s="13">
        <v>108</v>
      </c>
      <c r="AB173" s="40">
        <v>2681741.1810403806</v>
      </c>
    </row>
    <row r="174" spans="3:28">
      <c r="C174" s="13">
        <v>109</v>
      </c>
      <c r="D174" s="13">
        <v>65</v>
      </c>
      <c r="E174" s="14">
        <v>223017.25110178947</v>
      </c>
      <c r="F174" s="14">
        <v>66054.227929697896</v>
      </c>
      <c r="G174" s="14">
        <v>2551.6097</v>
      </c>
      <c r="H174" s="14">
        <v>154411.41347209158</v>
      </c>
      <c r="I174" s="14">
        <v>9264.6848083254936</v>
      </c>
      <c r="J174" s="14">
        <v>3705.8739233301976</v>
      </c>
      <c r="K174" s="15">
        <v>4.3565492235895405E-2</v>
      </c>
      <c r="L174" s="14">
        <v>6086.4926576667031</v>
      </c>
      <c r="M174" s="14">
        <v>147648.459525616</v>
      </c>
      <c r="N174" s="14">
        <v>2779.405442497648</v>
      </c>
      <c r="O174" s="15">
        <v>0.10116418520056369</v>
      </c>
      <c r="P174" s="14">
        <v>16571.705983956901</v>
      </c>
      <c r="Q174" s="14">
        <v>181771.41667494879</v>
      </c>
      <c r="R174" s="14">
        <v>2779.405442497648</v>
      </c>
      <c r="S174" s="15">
        <v>0.15416882266535667</v>
      </c>
      <c r="T174" s="38">
        <v>36166.433321762175</v>
      </c>
      <c r="U174" s="38">
        <v>272145.93634437345</v>
      </c>
      <c r="V174" s="38">
        <v>58824.631963385778</v>
      </c>
      <c r="W174" s="38">
        <v>601565.81254493818</v>
      </c>
      <c r="AA174" s="13">
        <v>109</v>
      </c>
      <c r="AB174" s="40">
        <v>2689504.6043358562</v>
      </c>
    </row>
    <row r="175" spans="3:28">
      <c r="C175" s="13">
        <v>110</v>
      </c>
      <c r="D175" s="13">
        <v>65</v>
      </c>
      <c r="E175" s="14">
        <v>245051.13283800858</v>
      </c>
      <c r="F175" s="14">
        <v>74647.44180682335</v>
      </c>
      <c r="G175" s="14">
        <v>2551.6097</v>
      </c>
      <c r="H175" s="14">
        <v>167852.08133118521</v>
      </c>
      <c r="I175" s="14">
        <v>10071.124879871113</v>
      </c>
      <c r="J175" s="14">
        <v>4028.4499519484452</v>
      </c>
      <c r="K175" s="15">
        <v>0.12086608115049124</v>
      </c>
      <c r="L175" s="14">
        <v>17280.216393263367</v>
      </c>
      <c r="M175" s="14">
        <v>162264.38156070988</v>
      </c>
      <c r="N175" s="14">
        <v>3021.3374639613339</v>
      </c>
      <c r="O175" s="15">
        <v>8.5954445983704927E-3</v>
      </c>
      <c r="P175" s="14">
        <v>945.58181388400646</v>
      </c>
      <c r="Q175" s="14">
        <v>112465.89612757991</v>
      </c>
      <c r="R175" s="14">
        <v>3021.3374639613339</v>
      </c>
      <c r="S175" s="15">
        <v>0.21876862132657707</v>
      </c>
      <c r="T175" s="38">
        <v>54139.189051828609</v>
      </c>
      <c r="U175" s="38">
        <v>303122.22710047557</v>
      </c>
      <c r="V175" s="38">
        <v>72364.987258975976</v>
      </c>
      <c r="W175" s="38">
        <v>577852.50478876533</v>
      </c>
      <c r="AA175" s="13">
        <v>110</v>
      </c>
      <c r="AB175" s="40">
        <v>2279549.7722416269</v>
      </c>
    </row>
    <row r="176" spans="3:28">
      <c r="C176" s="13">
        <v>111</v>
      </c>
      <c r="D176" s="13">
        <v>65</v>
      </c>
      <c r="E176" s="14">
        <v>226180.8714966987</v>
      </c>
      <c r="F176" s="14">
        <v>67288.039883712496</v>
      </c>
      <c r="G176" s="14">
        <v>2551.6097</v>
      </c>
      <c r="H176" s="14">
        <v>156341.22191298622</v>
      </c>
      <c r="I176" s="14">
        <v>9380.4733147791721</v>
      </c>
      <c r="J176" s="14">
        <v>3752.1893259116691</v>
      </c>
      <c r="K176" s="15">
        <v>-1.1167624481821715E-2</v>
      </c>
      <c r="L176" s="14">
        <v>-1599.7753534006069</v>
      </c>
      <c r="M176" s="14">
        <v>143527.49649631212</v>
      </c>
      <c r="N176" s="14">
        <v>2814.1419944337517</v>
      </c>
      <c r="O176" s="15">
        <v>0.13950615607217448</v>
      </c>
      <c r="P176" s="14">
        <v>23374.905746493267</v>
      </c>
      <c r="Q176" s="14">
        <v>192336.63099423726</v>
      </c>
      <c r="R176" s="14">
        <v>2814.1419944337517</v>
      </c>
      <c r="S176" s="15">
        <v>0.11464393200063257</v>
      </c>
      <c r="T176" s="38">
        <v>105712.22241695721</v>
      </c>
      <c r="U176" s="38">
        <v>1029211.0306059334</v>
      </c>
      <c r="V176" s="38">
        <v>127487.35281004987</v>
      </c>
      <c r="W176" s="38">
        <v>1365075.1580964827</v>
      </c>
      <c r="AA176" s="13">
        <v>111</v>
      </c>
      <c r="AB176" s="40">
        <v>2585645.9102944187</v>
      </c>
    </row>
    <row r="177" spans="3:28">
      <c r="C177" s="13">
        <v>112</v>
      </c>
      <c r="D177" s="13">
        <v>65</v>
      </c>
      <c r="E177" s="14">
        <v>240940.28763528314</v>
      </c>
      <c r="F177" s="14">
        <v>73044.212177760433</v>
      </c>
      <c r="G177" s="14">
        <v>2551.6097</v>
      </c>
      <c r="H177" s="14">
        <v>165344.4657575227</v>
      </c>
      <c r="I177" s="14">
        <v>9920.6679454513614</v>
      </c>
      <c r="J177" s="14">
        <v>3968.2671781805448</v>
      </c>
      <c r="K177" s="15">
        <v>4.2335824877846033E-2</v>
      </c>
      <c r="L177" s="14">
        <v>8907.6372909874717</v>
      </c>
      <c r="M177" s="14">
        <v>221296.01637875848</v>
      </c>
      <c r="N177" s="14">
        <v>2976.2003836354083</v>
      </c>
      <c r="O177" s="15">
        <v>-4.9343945243001355E-2</v>
      </c>
      <c r="P177" s="14">
        <v>-5460.2310078644259</v>
      </c>
      <c r="Q177" s="14">
        <v>106684.42453182285</v>
      </c>
      <c r="R177" s="14">
        <v>2976.2003836354083</v>
      </c>
      <c r="S177" s="15">
        <v>0.24770411930080138</v>
      </c>
      <c r="T177" s="38">
        <v>79045.831276857105</v>
      </c>
      <c r="U177" s="38">
        <v>399647.84648947103</v>
      </c>
      <c r="V177" s="38">
        <v>82493.237559980145</v>
      </c>
      <c r="W177" s="38">
        <v>727628.28740005242</v>
      </c>
      <c r="AA177" s="13">
        <v>112</v>
      </c>
      <c r="AB177" s="40">
        <v>2847972.4757303172</v>
      </c>
    </row>
    <row r="178" spans="3:28">
      <c r="C178" s="13">
        <v>113</v>
      </c>
      <c r="D178" s="13">
        <v>65</v>
      </c>
      <c r="E178" s="14">
        <v>238966.95035720637</v>
      </c>
      <c r="F178" s="14">
        <v>72274.610639310486</v>
      </c>
      <c r="G178" s="14">
        <v>2551.6097</v>
      </c>
      <c r="H178" s="14">
        <v>164140.7300178959</v>
      </c>
      <c r="I178" s="14">
        <v>9848.443801073754</v>
      </c>
      <c r="J178" s="14">
        <v>3939.3775204295016</v>
      </c>
      <c r="K178" s="15">
        <v>-3.3539934675148632E-2</v>
      </c>
      <c r="L178" s="14">
        <v>-5969.5339358912697</v>
      </c>
      <c r="M178" s="14">
        <v>173983.02788920118</v>
      </c>
      <c r="N178" s="14">
        <v>2954.5331403221262</v>
      </c>
      <c r="O178" s="15">
        <v>0.12353253066556677</v>
      </c>
      <c r="P178" s="14">
        <v>20573.006487101193</v>
      </c>
      <c r="Q178" s="14">
        <v>188589.45408316894</v>
      </c>
      <c r="R178" s="14">
        <v>2954.5331403221262</v>
      </c>
      <c r="S178" s="15">
        <v>-6.1995682970397412E-2</v>
      </c>
      <c r="T178" s="38">
        <v>-31047.601939861212</v>
      </c>
      <c r="U178" s="38">
        <v>471232.30849642627</v>
      </c>
      <c r="V178" s="38">
        <v>-16444.129388651287</v>
      </c>
      <c r="W178" s="38">
        <v>833804.79046879639</v>
      </c>
      <c r="AA178" s="13">
        <v>113</v>
      </c>
      <c r="AB178" s="40">
        <v>2648726.616686658</v>
      </c>
    </row>
    <row r="179" spans="3:28">
      <c r="C179" s="13">
        <v>114</v>
      </c>
      <c r="D179" s="13">
        <v>65</v>
      </c>
      <c r="E179" s="14">
        <v>230626.93726611746</v>
      </c>
      <c r="F179" s="14">
        <v>69022.005533785807</v>
      </c>
      <c r="G179" s="14">
        <v>2551.6097</v>
      </c>
      <c r="H179" s="14">
        <v>159053.32203233163</v>
      </c>
      <c r="I179" s="14">
        <v>9543.1993219398973</v>
      </c>
      <c r="J179" s="14">
        <v>3817.279728775959</v>
      </c>
      <c r="K179" s="15">
        <v>-5.4720791899829917E-2</v>
      </c>
      <c r="L179" s="14">
        <v>-8000.5680702469008</v>
      </c>
      <c r="M179" s="14">
        <v>140115.16771651877</v>
      </c>
      <c r="N179" s="14">
        <v>2862.9597965819689</v>
      </c>
      <c r="O179" s="15">
        <v>4.4837807266181598E-2</v>
      </c>
      <c r="P179" s="14">
        <v>4431.2930135106708</v>
      </c>
      <c r="Q179" s="14">
        <v>104692.16006724632</v>
      </c>
      <c r="R179" s="14">
        <v>2862.9597965819689</v>
      </c>
      <c r="S179" s="15">
        <v>-6.3676055124057288E-2</v>
      </c>
      <c r="T179" s="38">
        <v>-8375.478549659565</v>
      </c>
      <c r="U179" s="38">
        <v>124588.6242999431</v>
      </c>
      <c r="V179" s="38">
        <v>-11944.753606395796</v>
      </c>
      <c r="W179" s="38">
        <v>369395.95208370819</v>
      </c>
      <c r="AA179" s="13">
        <v>114</v>
      </c>
      <c r="AB179" s="40">
        <v>2649168.7053724737</v>
      </c>
    </row>
    <row r="180" spans="3:28">
      <c r="C180" s="13">
        <v>115</v>
      </c>
      <c r="D180" s="13">
        <v>65</v>
      </c>
      <c r="E180" s="14">
        <v>236458.84649773629</v>
      </c>
      <c r="F180" s="14">
        <v>71296.450134117156</v>
      </c>
      <c r="G180" s="14">
        <v>2551.6097</v>
      </c>
      <c r="H180" s="14">
        <v>162610.78666361913</v>
      </c>
      <c r="I180" s="14">
        <v>9756.6471998171473</v>
      </c>
      <c r="J180" s="14">
        <v>3902.6588799268593</v>
      </c>
      <c r="K180" s="15">
        <v>4.5562466797234115E-2</v>
      </c>
      <c r="L180" s="14">
        <v>6186.1565340755105</v>
      </c>
      <c r="M180" s="14">
        <v>143910.56783121009</v>
      </c>
      <c r="N180" s="14">
        <v>2926.994159945144</v>
      </c>
      <c r="O180" s="15">
        <v>9.4651765966634882E-3</v>
      </c>
      <c r="P180" s="14">
        <v>1215.7240523511036</v>
      </c>
      <c r="Q180" s="14">
        <v>131120.99291919675</v>
      </c>
      <c r="R180" s="14">
        <v>2926.994159945144</v>
      </c>
      <c r="S180" s="15">
        <v>0.18362295569250259</v>
      </c>
      <c r="T180" s="38">
        <v>71598.241445856722</v>
      </c>
      <c r="U180" s="38">
        <v>462981.6217770066</v>
      </c>
      <c r="V180" s="38">
        <v>79000.12203228334</v>
      </c>
      <c r="W180" s="38">
        <v>738013.18252741336</v>
      </c>
      <c r="AA180" s="13">
        <v>115</v>
      </c>
      <c r="AB180" s="40">
        <v>2307355.3005960137</v>
      </c>
    </row>
    <row r="181" spans="3:28">
      <c r="C181" s="13">
        <v>116</v>
      </c>
      <c r="D181" s="13">
        <v>65</v>
      </c>
      <c r="E181" s="14">
        <v>232941.99900408316</v>
      </c>
      <c r="F181" s="14">
        <v>69924.879611592434</v>
      </c>
      <c r="G181" s="14">
        <v>2551.6097</v>
      </c>
      <c r="H181" s="14">
        <v>160465.50969249071</v>
      </c>
      <c r="I181" s="14">
        <v>9627.9305815494426</v>
      </c>
      <c r="J181" s="14">
        <v>3851.1722326197773</v>
      </c>
      <c r="K181" s="15">
        <v>6.8227952011365015E-2</v>
      </c>
      <c r="L181" s="14">
        <v>11153.042700745616</v>
      </c>
      <c r="M181" s="14">
        <v>176545.98159481154</v>
      </c>
      <c r="N181" s="14">
        <v>2888.3791744648329</v>
      </c>
      <c r="O181" s="15">
        <v>-1.9551487543390852E-2</v>
      </c>
      <c r="P181" s="14">
        <v>-4438.5127054315444</v>
      </c>
      <c r="Q181" s="14">
        <v>224022.30134994429</v>
      </c>
      <c r="R181" s="14">
        <v>2888.3791744648329</v>
      </c>
      <c r="S181" s="15">
        <v>0.22819530580602043</v>
      </c>
      <c r="T181" s="38">
        <v>30160.3413755687</v>
      </c>
      <c r="U181" s="38">
        <v>163773.51344488066</v>
      </c>
      <c r="V181" s="38">
        <v>36874.871370882771</v>
      </c>
      <c r="W181" s="38">
        <v>564341.79638963658</v>
      </c>
      <c r="AA181" s="13">
        <v>116</v>
      </c>
      <c r="AB181" s="40">
        <v>2794231.6934385435</v>
      </c>
    </row>
    <row r="182" spans="3:28">
      <c r="C182" s="13">
        <v>117</v>
      </c>
      <c r="D182" s="13">
        <v>65</v>
      </c>
      <c r="E182" s="14">
        <v>240991.12346079704</v>
      </c>
      <c r="F182" s="14">
        <v>73064.038149710846</v>
      </c>
      <c r="G182" s="14">
        <v>2551.6097</v>
      </c>
      <c r="H182" s="14">
        <v>165375.47561108621</v>
      </c>
      <c r="I182" s="14">
        <v>9922.5285366651715</v>
      </c>
      <c r="J182" s="14">
        <v>3969.011414666069</v>
      </c>
      <c r="K182" s="15">
        <v>-1.7223575662220728E-2</v>
      </c>
      <c r="L182" s="14">
        <v>-2838.2701182143292</v>
      </c>
      <c r="M182" s="14">
        <v>163936.06633488942</v>
      </c>
      <c r="N182" s="14">
        <v>2976.7585609995513</v>
      </c>
      <c r="O182" s="15">
        <v>3.6519407635753995E-2</v>
      </c>
      <c r="P182" s="14">
        <v>5180.8283604443577</v>
      </c>
      <c r="Q182" s="14">
        <v>148534.27873185949</v>
      </c>
      <c r="R182" s="14">
        <v>2976.7585609995513</v>
      </c>
      <c r="S182" s="15">
        <v>0.31147778617185679</v>
      </c>
      <c r="T182" s="38">
        <v>134482.33341732112</v>
      </c>
      <c r="U182" s="38">
        <v>567726.48915348435</v>
      </c>
      <c r="V182" s="38">
        <v>136824.89165955115</v>
      </c>
      <c r="W182" s="38">
        <v>880196.83422023326</v>
      </c>
      <c r="AA182" s="13">
        <v>117</v>
      </c>
      <c r="AB182" s="40">
        <v>2995816.4195078583</v>
      </c>
    </row>
    <row r="183" spans="3:28">
      <c r="C183" s="13">
        <v>118</v>
      </c>
      <c r="D183" s="13">
        <v>65</v>
      </c>
      <c r="E183" s="14">
        <v>225101.0888633889</v>
      </c>
      <c r="F183" s="14">
        <v>66866.924656721676</v>
      </c>
      <c r="G183" s="14">
        <v>2551.6097</v>
      </c>
      <c r="H183" s="14">
        <v>155682.55450666722</v>
      </c>
      <c r="I183" s="14">
        <v>9340.9532704000321</v>
      </c>
      <c r="J183" s="14">
        <v>3736.3813081600128</v>
      </c>
      <c r="K183" s="15">
        <v>-6.2211672153170076E-2</v>
      </c>
      <c r="L183" s="14">
        <v>-9806.4890753872915</v>
      </c>
      <c r="M183" s="14">
        <v>149692.71736690262</v>
      </c>
      <c r="N183" s="14">
        <v>2802.2859811200096</v>
      </c>
      <c r="O183" s="15">
        <v>0.18836330294091014</v>
      </c>
      <c r="P183" s="14">
        <v>25811.732315277332</v>
      </c>
      <c r="Q183" s="14">
        <v>164244.51529239307</v>
      </c>
      <c r="R183" s="14">
        <v>2802.2859811200096</v>
      </c>
      <c r="S183" s="15">
        <v>0.14919053253605896</v>
      </c>
      <c r="T183" s="38">
        <v>49466.879508456252</v>
      </c>
      <c r="U183" s="38">
        <v>382436.51191707118</v>
      </c>
      <c r="V183" s="38">
        <v>65472.122748346294</v>
      </c>
      <c r="W183" s="38">
        <v>696373.74457636685</v>
      </c>
      <c r="AA183" s="13">
        <v>118</v>
      </c>
      <c r="AB183" s="40">
        <v>2758711.1750836293</v>
      </c>
    </row>
    <row r="184" spans="3:28">
      <c r="C184" s="13">
        <v>119</v>
      </c>
      <c r="D184" s="13">
        <v>65</v>
      </c>
      <c r="E184" s="14">
        <v>232946.92342466864</v>
      </c>
      <c r="F184" s="14">
        <v>69926.800135620768</v>
      </c>
      <c r="G184" s="14">
        <v>2551.6097</v>
      </c>
      <c r="H184" s="14">
        <v>160468.51358904786</v>
      </c>
      <c r="I184" s="14">
        <v>9628.1108153428704</v>
      </c>
      <c r="J184" s="14">
        <v>3851.2443261371482</v>
      </c>
      <c r="K184" s="15">
        <v>-7.2466894847291949E-3</v>
      </c>
      <c r="L184" s="14">
        <v>-1038.1969489218752</v>
      </c>
      <c r="M184" s="14">
        <v>144152.42243938273</v>
      </c>
      <c r="N184" s="14">
        <v>2888.4332446028611</v>
      </c>
      <c r="O184" s="15">
        <v>4.8913165298938924E-2</v>
      </c>
      <c r="P184" s="14">
        <v>10119.212890389543</v>
      </c>
      <c r="Q184" s="14">
        <v>218444.60002260804</v>
      </c>
      <c r="R184" s="14">
        <v>2888.4332446028611</v>
      </c>
      <c r="S184" s="15">
        <v>-5.8250258454349349E-2</v>
      </c>
      <c r="T184" s="38">
        <v>-2683.4357126926557</v>
      </c>
      <c r="U184" s="38">
        <v>44828.142392573878</v>
      </c>
      <c r="V184" s="38">
        <v>6397.5802287750121</v>
      </c>
      <c r="W184" s="38">
        <v>407425.16485456465</v>
      </c>
      <c r="AA184" s="13">
        <v>119</v>
      </c>
      <c r="AB184" s="40">
        <v>2626525.0486274865</v>
      </c>
    </row>
    <row r="185" spans="3:28">
      <c r="C185" s="13">
        <v>120</v>
      </c>
      <c r="D185" s="13">
        <v>65</v>
      </c>
      <c r="E185" s="14">
        <v>243056.07173999221</v>
      </c>
      <c r="F185" s="14">
        <v>73869.367978596973</v>
      </c>
      <c r="G185" s="14">
        <v>2551.6097</v>
      </c>
      <c r="H185" s="14">
        <v>166635.09406139524</v>
      </c>
      <c r="I185" s="14">
        <v>9998.1056436837134</v>
      </c>
      <c r="J185" s="14">
        <v>3999.2422574734856</v>
      </c>
      <c r="K185" s="15">
        <v>5.292549632185313E-2</v>
      </c>
      <c r="L185" s="14">
        <v>6236.4541142431844</v>
      </c>
      <c r="M185" s="14">
        <v>126070.66438538027</v>
      </c>
      <c r="N185" s="14">
        <v>2999.4316931051139</v>
      </c>
      <c r="O185" s="15">
        <v>-7.2317155871119837E-2</v>
      </c>
      <c r="P185" s="14">
        <v>-12807.612797790051</v>
      </c>
      <c r="Q185" s="14">
        <v>165795.48389265471</v>
      </c>
      <c r="R185" s="14">
        <v>2999.4316931051139</v>
      </c>
      <c r="S185" s="15">
        <v>-7.2488171294674011E-2</v>
      </c>
      <c r="T185" s="38">
        <v>-5494.3759043517884</v>
      </c>
      <c r="U185" s="38">
        <v>71802.201777994953</v>
      </c>
      <c r="V185" s="38">
        <v>-12065.534587898655</v>
      </c>
      <c r="W185" s="38">
        <v>363668.35005602997</v>
      </c>
      <c r="AA185" s="13">
        <v>120</v>
      </c>
      <c r="AB185" s="40">
        <v>2828051.9164127563</v>
      </c>
    </row>
    <row r="186" spans="3:28">
      <c r="C186" s="13">
        <v>121</v>
      </c>
      <c r="D186" s="13">
        <v>65</v>
      </c>
      <c r="E186" s="14">
        <v>228882.69342690526</v>
      </c>
      <c r="F186" s="14">
        <v>68341.75043649305</v>
      </c>
      <c r="G186" s="14">
        <v>2551.6097</v>
      </c>
      <c r="H186" s="14">
        <v>157989.33329041221</v>
      </c>
      <c r="I186" s="14">
        <v>9479.3599974247318</v>
      </c>
      <c r="J186" s="14">
        <v>3791.7439989698928</v>
      </c>
      <c r="K186" s="15">
        <v>5.6540727156528268E-2</v>
      </c>
      <c r="L186" s="14">
        <v>9300.3447414843758</v>
      </c>
      <c r="M186" s="14">
        <v>175685.51868675349</v>
      </c>
      <c r="N186" s="14">
        <v>2843.8079992274193</v>
      </c>
      <c r="O186" s="15">
        <v>-1.14624660355932E-2</v>
      </c>
      <c r="P186" s="14">
        <v>-3715.4991981121307</v>
      </c>
      <c r="Q186" s="14">
        <v>321851.24296937743</v>
      </c>
      <c r="R186" s="14">
        <v>2843.8079992274193</v>
      </c>
      <c r="S186" s="15">
        <v>0.16861791804621218</v>
      </c>
      <c r="T186" s="38">
        <v>146397.45044991293</v>
      </c>
      <c r="U186" s="38">
        <v>1016039.3641983755</v>
      </c>
      <c r="V186" s="38">
        <v>151982.29599328517</v>
      </c>
      <c r="W186" s="38">
        <v>1513576.1258545064</v>
      </c>
      <c r="AA186" s="13">
        <v>121</v>
      </c>
      <c r="AB186" s="40">
        <v>2596449.8492644671</v>
      </c>
    </row>
    <row r="187" spans="3:28">
      <c r="C187" s="13">
        <v>122</v>
      </c>
      <c r="D187" s="13">
        <v>65</v>
      </c>
      <c r="E187" s="14">
        <v>228888.0505657274</v>
      </c>
      <c r="F187" s="14">
        <v>68343.839720633696</v>
      </c>
      <c r="G187" s="14">
        <v>2551.6097</v>
      </c>
      <c r="H187" s="14">
        <v>157992.60114509371</v>
      </c>
      <c r="I187" s="14">
        <v>9479.5560687056222</v>
      </c>
      <c r="J187" s="14">
        <v>3791.8224274822492</v>
      </c>
      <c r="K187" s="15">
        <v>9.98622610666553E-2</v>
      </c>
      <c r="L187" s="14">
        <v>13713.106106638152</v>
      </c>
      <c r="M187" s="14">
        <v>152929.22177163872</v>
      </c>
      <c r="N187" s="14">
        <v>2843.8668206116868</v>
      </c>
      <c r="O187" s="15">
        <v>-8.4593302166106665E-2</v>
      </c>
      <c r="P187" s="14">
        <v>-15308.702207391989</v>
      </c>
      <c r="Q187" s="14">
        <v>167081.48537192543</v>
      </c>
      <c r="R187" s="14">
        <v>2843.8668206116868</v>
      </c>
      <c r="S187" s="15">
        <v>-0.22449794205537699</v>
      </c>
      <c r="T187" s="38">
        <v>-94562.148867317854</v>
      </c>
      <c r="U187" s="38">
        <v>328075.89014092786</v>
      </c>
      <c r="V187" s="38">
        <v>-96157.744968071696</v>
      </c>
      <c r="W187" s="38">
        <v>648086.59728449199</v>
      </c>
      <c r="AA187" s="13">
        <v>122</v>
      </c>
      <c r="AB187" s="40">
        <v>2346180.3343275138</v>
      </c>
    </row>
    <row r="188" spans="3:28">
      <c r="C188" s="13">
        <v>123</v>
      </c>
      <c r="D188" s="13">
        <v>65</v>
      </c>
      <c r="E188" s="14">
        <v>212875.40807114137</v>
      </c>
      <c r="F188" s="14">
        <v>62098.909147745137</v>
      </c>
      <c r="G188" s="14">
        <v>2551.6097</v>
      </c>
      <c r="H188" s="14">
        <v>148224.88922339623</v>
      </c>
      <c r="I188" s="14">
        <v>8893.4933534037737</v>
      </c>
      <c r="J188" s="14">
        <v>3557.3973413615095</v>
      </c>
      <c r="K188" s="15">
        <v>5.8812160701721926E-2</v>
      </c>
      <c r="L188" s="14">
        <v>9525.0401783446887</v>
      </c>
      <c r="M188" s="14">
        <v>173260.72299475179</v>
      </c>
      <c r="N188" s="14">
        <v>2668.0480060211321</v>
      </c>
      <c r="O188" s="15">
        <v>3.4871367666650367E-2</v>
      </c>
      <c r="P188" s="14">
        <v>7525.9325876947842</v>
      </c>
      <c r="Q188" s="14">
        <v>224679.78504246683</v>
      </c>
      <c r="R188" s="14">
        <v>2668.0480060211321</v>
      </c>
      <c r="S188" s="15">
        <v>-0.29023102991139982</v>
      </c>
      <c r="T188" s="38">
        <v>-32992.661905569876</v>
      </c>
      <c r="U188" s="38">
        <v>82018.600246792616</v>
      </c>
      <c r="V188" s="38">
        <v>-15941.689139530405</v>
      </c>
      <c r="W188" s="38">
        <v>479959.10828401119</v>
      </c>
      <c r="AA188" s="13">
        <v>123</v>
      </c>
      <c r="AB188" s="40">
        <v>3066193.7656967202</v>
      </c>
    </row>
    <row r="189" spans="3:28">
      <c r="C189" s="13">
        <v>124</v>
      </c>
      <c r="D189" s="13">
        <v>65</v>
      </c>
      <c r="E189" s="14">
        <v>228040.8648022211</v>
      </c>
      <c r="F189" s="14">
        <v>68013.437272866227</v>
      </c>
      <c r="G189" s="14">
        <v>2551.6097</v>
      </c>
      <c r="H189" s="14">
        <v>157475.81782935487</v>
      </c>
      <c r="I189" s="14">
        <v>9448.5490697612913</v>
      </c>
      <c r="J189" s="14">
        <v>3779.4196279045168</v>
      </c>
      <c r="K189" s="15">
        <v>-4.9100812760513736E-2</v>
      </c>
      <c r="L189" s="14">
        <v>-9545.5959922724378</v>
      </c>
      <c r="M189" s="14">
        <v>186752.21942332247</v>
      </c>
      <c r="N189" s="14">
        <v>2834.5647209283875</v>
      </c>
      <c r="O189" s="15">
        <v>0.11914937806564081</v>
      </c>
      <c r="P189" s="14">
        <v>40067.737430958427</v>
      </c>
      <c r="Q189" s="14">
        <v>377766.56889765989</v>
      </c>
      <c r="R189" s="14">
        <v>2834.5647209283875</v>
      </c>
      <c r="S189" s="15">
        <v>6.9412977775092269E-2</v>
      </c>
      <c r="T189" s="38">
        <v>14831.072226005963</v>
      </c>
      <c r="U189" s="38">
        <v>229912.61019672084</v>
      </c>
      <c r="V189" s="38">
        <v>45353.213664691953</v>
      </c>
      <c r="W189" s="38">
        <v>794431.39851770317</v>
      </c>
      <c r="AA189" s="13">
        <v>124</v>
      </c>
      <c r="AB189" s="40">
        <v>3022483.980970636</v>
      </c>
    </row>
    <row r="190" spans="3:28">
      <c r="C190" s="13">
        <v>125</v>
      </c>
      <c r="D190" s="13">
        <v>65</v>
      </c>
      <c r="E190" s="14">
        <v>233590.37851281458</v>
      </c>
      <c r="F190" s="14">
        <v>70177.747619997681</v>
      </c>
      <c r="G190" s="14">
        <v>2551.6097</v>
      </c>
      <c r="H190" s="14">
        <v>160861.0211928169</v>
      </c>
      <c r="I190" s="14">
        <v>9651.6612715690135</v>
      </c>
      <c r="J190" s="14">
        <v>3860.6645086276058</v>
      </c>
      <c r="K190" s="15">
        <v>-1.8490517243166943E-3</v>
      </c>
      <c r="L190" s="14">
        <v>-232.05142990782539</v>
      </c>
      <c r="M190" s="14">
        <v>127195.81388751086</v>
      </c>
      <c r="N190" s="14">
        <v>2895.4983814707039</v>
      </c>
      <c r="O190" s="15">
        <v>-8.6981587814530192E-2</v>
      </c>
      <c r="P190" s="14">
        <v>-15988.375352876177</v>
      </c>
      <c r="Q190" s="14">
        <v>169272.70438969965</v>
      </c>
      <c r="R190" s="14">
        <v>2895.4983814707039</v>
      </c>
      <c r="S190" s="15">
        <v>-0.1723315511522393</v>
      </c>
      <c r="T190" s="38">
        <v>-29589.680807590987</v>
      </c>
      <c r="U190" s="38">
        <v>143560.1195150998</v>
      </c>
      <c r="V190" s="38">
        <v>-45810.107590374988</v>
      </c>
      <c r="W190" s="38">
        <v>440028.63779231033</v>
      </c>
      <c r="AA190" s="13">
        <v>125</v>
      </c>
      <c r="AB190" s="40">
        <v>3160799.0897239493</v>
      </c>
    </row>
    <row r="191" spans="3:28">
      <c r="C191" s="13">
        <v>126</v>
      </c>
      <c r="D191" s="13">
        <v>65</v>
      </c>
      <c r="E191" s="14">
        <v>233540.75129238828</v>
      </c>
      <c r="F191" s="14">
        <v>70158.39300403143</v>
      </c>
      <c r="G191" s="14">
        <v>2551.6097</v>
      </c>
      <c r="H191" s="14">
        <v>160830.74858835686</v>
      </c>
      <c r="I191" s="14">
        <v>9649.8449153014117</v>
      </c>
      <c r="J191" s="14">
        <v>3859.9379661205649</v>
      </c>
      <c r="K191" s="15">
        <v>0.10739525041560799</v>
      </c>
      <c r="L191" s="14">
        <v>15054.15981896588</v>
      </c>
      <c r="M191" s="14">
        <v>157159.4136559458</v>
      </c>
      <c r="N191" s="14">
        <v>2894.9534745904234</v>
      </c>
      <c r="O191" s="15">
        <v>5.0327547086787106E-2</v>
      </c>
      <c r="P191" s="14">
        <v>6939.6211857892758</v>
      </c>
      <c r="Q191" s="14">
        <v>146276.21804694584</v>
      </c>
      <c r="R191" s="14">
        <v>2894.9534745904234</v>
      </c>
      <c r="S191" s="15">
        <v>0.31020766963179774</v>
      </c>
      <c r="T191" s="38">
        <v>34728.991645491202</v>
      </c>
      <c r="U191" s="38">
        <v>148130.47547330393</v>
      </c>
      <c r="V191" s="38">
        <v>56722.772650246356</v>
      </c>
      <c r="W191" s="38">
        <v>451566.1071761956</v>
      </c>
      <c r="AA191" s="13">
        <v>126</v>
      </c>
      <c r="AB191" s="40">
        <v>2395096.8559379168</v>
      </c>
    </row>
    <row r="192" spans="3:28">
      <c r="C192" s="13">
        <v>127</v>
      </c>
      <c r="D192" s="13">
        <v>65</v>
      </c>
      <c r="E192" s="14">
        <v>219831.69194094811</v>
      </c>
      <c r="F192" s="14">
        <v>64811.859856969764</v>
      </c>
      <c r="G192" s="14">
        <v>2551.6097</v>
      </c>
      <c r="H192" s="14">
        <v>152468.22238397834</v>
      </c>
      <c r="I192" s="14">
        <v>9148.0933430386995</v>
      </c>
      <c r="J192" s="14">
        <v>3659.2373372154798</v>
      </c>
      <c r="K192" s="15">
        <v>7.9333224922799428E-2</v>
      </c>
      <c r="L192" s="14">
        <v>8685.5290914360194</v>
      </c>
      <c r="M192" s="14">
        <v>119996.75650452707</v>
      </c>
      <c r="N192" s="14">
        <v>2744.4280029116098</v>
      </c>
      <c r="O192" s="15">
        <v>3.1986268227886805E-3</v>
      </c>
      <c r="P192" s="14">
        <v>431.44381915055408</v>
      </c>
      <c r="Q192" s="14">
        <v>136687.73247311785</v>
      </c>
      <c r="R192" s="14">
        <v>2744.4280029116098</v>
      </c>
      <c r="S192" s="15">
        <v>0.26957309078499786</v>
      </c>
      <c r="T192" s="38">
        <v>48481.967945979639</v>
      </c>
      <c r="U192" s="38">
        <v>229701.39075006469</v>
      </c>
      <c r="V192" s="38">
        <v>57598.940856566216</v>
      </c>
      <c r="W192" s="38">
        <v>486385.87972770963</v>
      </c>
      <c r="AA192" s="13">
        <v>127</v>
      </c>
      <c r="AB192" s="40">
        <v>2508769.0698396503</v>
      </c>
    </row>
    <row r="193" spans="3:28">
      <c r="C193" s="13">
        <v>128</v>
      </c>
      <c r="D193" s="13">
        <v>65</v>
      </c>
      <c r="E193" s="14">
        <v>231055.98886406882</v>
      </c>
      <c r="F193" s="14">
        <v>69189.335656986834</v>
      </c>
      <c r="G193" s="14">
        <v>2551.6097</v>
      </c>
      <c r="H193" s="14">
        <v>159315.04350708198</v>
      </c>
      <c r="I193" s="14">
        <v>9558.9026104249187</v>
      </c>
      <c r="J193" s="14">
        <v>3823.5610441699678</v>
      </c>
      <c r="K193" s="15">
        <v>5.5754674403089372E-2</v>
      </c>
      <c r="L193" s="14">
        <v>6424.1588346728486</v>
      </c>
      <c r="M193" s="14">
        <v>123557.82708993928</v>
      </c>
      <c r="N193" s="14">
        <v>2867.6707831274757</v>
      </c>
      <c r="O193" s="15">
        <v>-1.2139047988652479E-2</v>
      </c>
      <c r="P193" s="14">
        <v>-3339.624898942448</v>
      </c>
      <c r="Q193" s="14">
        <v>273208.44532094657</v>
      </c>
      <c r="R193" s="14">
        <v>2867.6707831274757</v>
      </c>
      <c r="S193" s="15">
        <v>-0.10788244188243316</v>
      </c>
      <c r="T193" s="38">
        <v>-57898.143559122633</v>
      </c>
      <c r="U193" s="38">
        <v>480213.78836846666</v>
      </c>
      <c r="V193" s="38">
        <v>-54813.609623392229</v>
      </c>
      <c r="W193" s="38">
        <v>876980.06077935244</v>
      </c>
      <c r="AA193" s="13">
        <v>128</v>
      </c>
      <c r="AB193" s="40">
        <v>3245433.4346144223</v>
      </c>
    </row>
    <row r="194" spans="3:28">
      <c r="C194" s="13">
        <v>129</v>
      </c>
      <c r="D194" s="13">
        <v>65</v>
      </c>
      <c r="E194" s="14">
        <v>223778.01799791999</v>
      </c>
      <c r="F194" s="14">
        <v>66350.927019188792</v>
      </c>
      <c r="G194" s="14">
        <v>2551.6097</v>
      </c>
      <c r="H194" s="14">
        <v>154875.4812787312</v>
      </c>
      <c r="I194" s="14">
        <v>9292.5288767238708</v>
      </c>
      <c r="J194" s="14">
        <v>3717.0115506895486</v>
      </c>
      <c r="K194" s="15">
        <v>0.1013603892296695</v>
      </c>
      <c r="L194" s="14">
        <v>16502.958934565559</v>
      </c>
      <c r="M194" s="14">
        <v>181176.14073855101</v>
      </c>
      <c r="N194" s="14">
        <v>2787.7586630171613</v>
      </c>
      <c r="O194" s="15">
        <v>-3.067156578147319E-2</v>
      </c>
      <c r="P194" s="14">
        <v>-6794.1695820476498</v>
      </c>
      <c r="Q194" s="14">
        <v>216113.33022956015</v>
      </c>
      <c r="R194" s="14">
        <v>2787.7586630171613</v>
      </c>
      <c r="S194" s="15">
        <v>-0.19992650751720614</v>
      </c>
      <c r="T194" s="38">
        <v>-94106.498328914604</v>
      </c>
      <c r="U194" s="38">
        <v>377992.83921110886</v>
      </c>
      <c r="V194" s="38">
        <v>-84397.708976396694</v>
      </c>
      <c r="W194" s="38">
        <v>775282.31017922005</v>
      </c>
      <c r="AA194" s="13">
        <v>129</v>
      </c>
      <c r="AB194" s="40">
        <v>2396271.7092549121</v>
      </c>
    </row>
    <row r="195" spans="3:28">
      <c r="C195" s="13">
        <v>130</v>
      </c>
      <c r="D195" s="13">
        <v>65</v>
      </c>
      <c r="E195" s="14">
        <v>254144.48648831158</v>
      </c>
      <c r="F195" s="14">
        <v>78193.849730441521</v>
      </c>
      <c r="G195" s="14">
        <v>2551.6097</v>
      </c>
      <c r="H195" s="14">
        <v>173399.02705787006</v>
      </c>
      <c r="I195" s="14">
        <v>10403.941623472203</v>
      </c>
      <c r="J195" s="14">
        <v>4161.5766493888814</v>
      </c>
      <c r="K195" s="15">
        <v>-4.5655147272655808E-3</v>
      </c>
      <c r="L195" s="14">
        <v>-812.6548960814697</v>
      </c>
      <c r="M195" s="14">
        <v>179266.66034787497</v>
      </c>
      <c r="N195" s="14">
        <v>3121.1824870416608</v>
      </c>
      <c r="O195" s="15">
        <v>4.6666882665651666E-2</v>
      </c>
      <c r="P195" s="14">
        <v>8492.8836308575937</v>
      </c>
      <c r="Q195" s="14">
        <v>192042.99604521572</v>
      </c>
      <c r="R195" s="14">
        <v>3121.1824870416608</v>
      </c>
      <c r="S195" s="15">
        <v>-0.20509081709645521</v>
      </c>
      <c r="T195" s="38">
        <v>-51691.809331813645</v>
      </c>
      <c r="U195" s="38">
        <v>201912.29153165632</v>
      </c>
      <c r="V195" s="38">
        <v>-44011.580597037522</v>
      </c>
      <c r="W195" s="38">
        <v>573221.94792474702</v>
      </c>
      <c r="AA195" s="13">
        <v>130</v>
      </c>
      <c r="AB195" s="40">
        <v>2569341.9955743039</v>
      </c>
    </row>
    <row r="196" spans="3:28">
      <c r="C196" s="13">
        <v>131</v>
      </c>
      <c r="D196" s="13">
        <v>65</v>
      </c>
      <c r="E196" s="14">
        <v>219477.78183650109</v>
      </c>
      <c r="F196" s="14">
        <v>64673.834916235428</v>
      </c>
      <c r="G196" s="14">
        <v>2551.6097</v>
      </c>
      <c r="H196" s="14">
        <v>152252.33722026568</v>
      </c>
      <c r="I196" s="14">
        <v>9135.1402332159396</v>
      </c>
      <c r="J196" s="14">
        <v>3654.0560932863759</v>
      </c>
      <c r="K196" s="15">
        <v>-1.6951192654440721E-2</v>
      </c>
      <c r="L196" s="14">
        <v>-3046.8441113504032</v>
      </c>
      <c r="M196" s="14">
        <v>178522.3515492169</v>
      </c>
      <c r="N196" s="14">
        <v>2740.5420699647816</v>
      </c>
      <c r="O196" s="15">
        <v>0.10251171677991883</v>
      </c>
      <c r="P196" s="14">
        <v>11394.40714413696</v>
      </c>
      <c r="Q196" s="14">
        <v>123916.92010868799</v>
      </c>
      <c r="R196" s="14">
        <v>2740.5420699647816</v>
      </c>
      <c r="S196" s="15">
        <v>0.307824228089281</v>
      </c>
      <c r="T196" s="38">
        <v>23405.537029492054</v>
      </c>
      <c r="U196" s="38">
        <v>100811.20389661648</v>
      </c>
      <c r="V196" s="38">
        <v>31753.100062278609</v>
      </c>
      <c r="W196" s="38">
        <v>403250.47555452137</v>
      </c>
      <c r="AA196" s="13">
        <v>131</v>
      </c>
      <c r="AB196" s="40">
        <v>2312979.9635208328</v>
      </c>
    </row>
    <row r="197" spans="3:28">
      <c r="C197" s="13">
        <v>132</v>
      </c>
      <c r="D197" s="13">
        <v>65</v>
      </c>
      <c r="E197" s="14">
        <v>240378.78500479754</v>
      </c>
      <c r="F197" s="14">
        <v>72825.226151871044</v>
      </c>
      <c r="G197" s="14">
        <v>2551.6097</v>
      </c>
      <c r="H197" s="14">
        <v>165001.94915292648</v>
      </c>
      <c r="I197" s="14">
        <v>9900.1169491755882</v>
      </c>
      <c r="J197" s="14">
        <v>3960.0467796702355</v>
      </c>
      <c r="K197" s="15">
        <v>-8.5101990715608644E-3</v>
      </c>
      <c r="L197" s="14">
        <v>-1313.5438252200488</v>
      </c>
      <c r="M197" s="14">
        <v>155015.84485850242</v>
      </c>
      <c r="N197" s="14">
        <v>2970.0350847526765</v>
      </c>
      <c r="O197" s="15">
        <v>3.5799227216765622E-2</v>
      </c>
      <c r="P197" s="14">
        <v>6212.9906665843837</v>
      </c>
      <c r="Q197" s="14">
        <v>181248.97982531713</v>
      </c>
      <c r="R197" s="14">
        <v>2970.0350847526765</v>
      </c>
      <c r="S197" s="15">
        <v>-0.13572341593585907</v>
      </c>
      <c r="T197" s="38">
        <v>-67559.930184279248</v>
      </c>
      <c r="U197" s="38">
        <v>431701.6111688969</v>
      </c>
      <c r="V197" s="38">
        <v>-62660.483342914915</v>
      </c>
      <c r="W197" s="38">
        <v>767966.43585271644</v>
      </c>
      <c r="AA197" s="13">
        <v>132</v>
      </c>
      <c r="AB197" s="40">
        <v>2745918.5413532914</v>
      </c>
    </row>
    <row r="198" spans="3:28">
      <c r="C198" s="13">
        <v>133</v>
      </c>
      <c r="D198" s="13">
        <v>65</v>
      </c>
      <c r="E198" s="14">
        <v>247782.54173009918</v>
      </c>
      <c r="F198" s="14">
        <v>75712.691274738681</v>
      </c>
      <c r="G198" s="14">
        <v>2551.6097</v>
      </c>
      <c r="H198" s="14">
        <v>169518.24075536049</v>
      </c>
      <c r="I198" s="14">
        <v>10171.094445321629</v>
      </c>
      <c r="J198" s="14">
        <v>4068.4377781286516</v>
      </c>
      <c r="K198" s="15">
        <v>7.5266140907486387E-2</v>
      </c>
      <c r="L198" s="14">
        <v>10092.108140569992</v>
      </c>
      <c r="M198" s="14">
        <v>146211.95994357287</v>
      </c>
      <c r="N198" s="14">
        <v>3051.3283335964884</v>
      </c>
      <c r="O198" s="15">
        <v>-7.0204566505334215E-2</v>
      </c>
      <c r="P198" s="14">
        <v>-9702.966388602903</v>
      </c>
      <c r="Q198" s="14">
        <v>130032.60165767674</v>
      </c>
      <c r="R198" s="14">
        <v>3051.3283335964884</v>
      </c>
      <c r="S198" s="15">
        <v>0.14711235776900133</v>
      </c>
      <c r="T198" s="38">
        <v>156866.88426583493</v>
      </c>
      <c r="U198" s="38">
        <v>1224699.1908164793</v>
      </c>
      <c r="V198" s="38">
        <v>157256.02601780201</v>
      </c>
      <c r="W198" s="38">
        <v>1500943.7524177288</v>
      </c>
      <c r="AA198" s="13">
        <v>133</v>
      </c>
      <c r="AB198" s="40">
        <v>2920524.8784165499</v>
      </c>
    </row>
    <row r="199" spans="3:28">
      <c r="C199" s="13">
        <v>134</v>
      </c>
      <c r="D199" s="13">
        <v>65</v>
      </c>
      <c r="E199" s="14">
        <v>219417.82760791297</v>
      </c>
      <c r="F199" s="14">
        <v>64650.452767086055</v>
      </c>
      <c r="G199" s="14">
        <v>2551.6097</v>
      </c>
      <c r="H199" s="14">
        <v>152215.7651408269</v>
      </c>
      <c r="I199" s="14">
        <v>9132.9459084496139</v>
      </c>
      <c r="J199" s="14">
        <v>3653.1783633798459</v>
      </c>
      <c r="K199" s="15">
        <v>7.1386870856859186E-2</v>
      </c>
      <c r="L199" s="14">
        <v>13069.056992668708</v>
      </c>
      <c r="M199" s="14">
        <v>197969.32395012252</v>
      </c>
      <c r="N199" s="14">
        <v>2739.883772534884</v>
      </c>
      <c r="O199" s="15">
        <v>3.9116139804966962E-2</v>
      </c>
      <c r="P199" s="14">
        <v>7659.4274842225796</v>
      </c>
      <c r="Q199" s="14">
        <v>204841.82740986912</v>
      </c>
      <c r="R199" s="14">
        <v>2739.883772534884</v>
      </c>
      <c r="S199" s="15">
        <v>0.29046496563121166</v>
      </c>
      <c r="T199" s="38">
        <v>93907.39068718825</v>
      </c>
      <c r="U199" s="38">
        <v>418577.56426617422</v>
      </c>
      <c r="V199" s="38">
        <v>114635.87516407954</v>
      </c>
      <c r="W199" s="38">
        <v>821388.71562616585</v>
      </c>
      <c r="AA199" s="13">
        <v>134</v>
      </c>
      <c r="AB199" s="40">
        <v>2697092.371297827</v>
      </c>
    </row>
    <row r="200" spans="3:28">
      <c r="C200" s="13">
        <v>135</v>
      </c>
      <c r="D200" s="13">
        <v>65</v>
      </c>
      <c r="E200" s="14">
        <v>255474.2456490786</v>
      </c>
      <c r="F200" s="14">
        <v>78712.455803140649</v>
      </c>
      <c r="G200" s="14">
        <v>2551.6097</v>
      </c>
      <c r="H200" s="14">
        <v>174210.18014593795</v>
      </c>
      <c r="I200" s="14">
        <v>10452.610808756277</v>
      </c>
      <c r="J200" s="14">
        <v>4181.0443235025114</v>
      </c>
      <c r="K200" s="15">
        <v>5.1339435809726629E-2</v>
      </c>
      <c r="L200" s="14">
        <v>9937.3085522048041</v>
      </c>
      <c r="M200" s="14">
        <v>205588.7531408073</v>
      </c>
      <c r="N200" s="14">
        <v>3135.7832426268828</v>
      </c>
      <c r="O200" s="15">
        <v>0.13773632643462355</v>
      </c>
      <c r="P200" s="14">
        <v>10276.924151211837</v>
      </c>
      <c r="Q200" s="14">
        <v>86457.842105050353</v>
      </c>
      <c r="R200" s="14">
        <v>3135.7832426268828</v>
      </c>
      <c r="S200" s="15">
        <v>0.33796600504330093</v>
      </c>
      <c r="T200" s="38">
        <v>74865.523647159906</v>
      </c>
      <c r="U200" s="38">
        <v>297951.32692224451</v>
      </c>
      <c r="V200" s="38">
        <v>95079.756350576543</v>
      </c>
      <c r="W200" s="38">
        <v>589997.92216810212</v>
      </c>
      <c r="AA200" s="13">
        <v>135</v>
      </c>
      <c r="AB200" s="40">
        <v>3278482.9791649771</v>
      </c>
    </row>
    <row r="201" spans="3:28">
      <c r="C201" s="13">
        <v>136</v>
      </c>
      <c r="D201" s="13">
        <v>65</v>
      </c>
      <c r="E201" s="14">
        <v>244001.89046516799</v>
      </c>
      <c r="F201" s="14">
        <v>74238.237281415524</v>
      </c>
      <c r="G201" s="14">
        <v>2551.6097</v>
      </c>
      <c r="H201" s="14">
        <v>167212.04348375247</v>
      </c>
      <c r="I201" s="14">
        <v>10032.722609025148</v>
      </c>
      <c r="J201" s="14">
        <v>4013.0890436100594</v>
      </c>
      <c r="K201" s="15">
        <v>7.5047052360880717E-2</v>
      </c>
      <c r="L201" s="14">
        <v>12261.265403803496</v>
      </c>
      <c r="M201" s="14">
        <v>177648.84912808685</v>
      </c>
      <c r="N201" s="14">
        <v>3009.8167827075445</v>
      </c>
      <c r="O201" s="15">
        <v>0.18413610674024439</v>
      </c>
      <c r="P201" s="14">
        <v>45613.719480468237</v>
      </c>
      <c r="Q201" s="14">
        <v>294836.038041758</v>
      </c>
      <c r="R201" s="14">
        <v>3009.8167827075445</v>
      </c>
      <c r="S201" s="15">
        <v>4.8302824154065852E-2</v>
      </c>
      <c r="T201" s="38">
        <v>7760.0495902962466</v>
      </c>
      <c r="U201" s="38">
        <v>169919.11695059409</v>
      </c>
      <c r="V201" s="38">
        <v>65635.034474567976</v>
      </c>
      <c r="W201" s="38">
        <v>642404.00412043894</v>
      </c>
      <c r="AA201" s="13">
        <v>136</v>
      </c>
      <c r="AB201" s="40">
        <v>2750624.1283218516</v>
      </c>
    </row>
    <row r="202" spans="3:28">
      <c r="C202" s="13">
        <v>137</v>
      </c>
      <c r="D202" s="13">
        <v>65</v>
      </c>
      <c r="E202" s="14">
        <v>243121.07568126105</v>
      </c>
      <c r="F202" s="14">
        <v>73894.719515691802</v>
      </c>
      <c r="G202" s="14">
        <v>2551.6097</v>
      </c>
      <c r="H202" s="14">
        <v>166674.74646556925</v>
      </c>
      <c r="I202" s="14">
        <v>10000.484787934154</v>
      </c>
      <c r="J202" s="14">
        <v>4000.1939151736619</v>
      </c>
      <c r="K202" s="15">
        <v>6.3529296173712141E-2</v>
      </c>
      <c r="L202" s="14">
        <v>9275.894033090095</v>
      </c>
      <c r="M202" s="14">
        <v>157285.69976702536</v>
      </c>
      <c r="N202" s="14">
        <v>3000.1454363802463</v>
      </c>
      <c r="O202" s="15">
        <v>-7.2771128904616095E-3</v>
      </c>
      <c r="P202" s="14">
        <v>-1084.9554772780943</v>
      </c>
      <c r="Q202" s="14">
        <v>149506.58986327401</v>
      </c>
      <c r="R202" s="14">
        <v>3000.1454363802463</v>
      </c>
      <c r="S202" s="15">
        <v>-1.8330704287260968E-2</v>
      </c>
      <c r="T202" s="38">
        <v>-5144.8537355400995</v>
      </c>
      <c r="U202" s="38">
        <v>277023.85314503446</v>
      </c>
      <c r="V202" s="38">
        <v>3046.0848202719017</v>
      </c>
      <c r="W202" s="38">
        <v>583816.14277533384</v>
      </c>
      <c r="AA202" s="13">
        <v>137</v>
      </c>
      <c r="AB202" s="40">
        <v>2988657.0421409085</v>
      </c>
    </row>
    <row r="203" spans="3:28">
      <c r="C203" s="13">
        <v>138</v>
      </c>
      <c r="D203" s="13">
        <v>65</v>
      </c>
      <c r="E203" s="14">
        <v>230396.41470519631</v>
      </c>
      <c r="F203" s="14">
        <v>68932.101735026561</v>
      </c>
      <c r="G203" s="14">
        <v>2551.6097</v>
      </c>
      <c r="H203" s="14">
        <v>158912.70327016976</v>
      </c>
      <c r="I203" s="14">
        <v>9534.7621962101857</v>
      </c>
      <c r="J203" s="14">
        <v>3813.9048784840743</v>
      </c>
      <c r="K203" s="15">
        <v>3.3347323967981998E-2</v>
      </c>
      <c r="L203" s="14">
        <v>6521.4324658273172</v>
      </c>
      <c r="M203" s="14">
        <v>203989.2782495784</v>
      </c>
      <c r="N203" s="14">
        <v>2860.4286588630557</v>
      </c>
      <c r="O203" s="15">
        <v>-0.10509176423171837</v>
      </c>
      <c r="P203" s="14">
        <v>-20554.25836094519</v>
      </c>
      <c r="Q203" s="14">
        <v>176459.86790686433</v>
      </c>
      <c r="R203" s="14">
        <v>2860.4286588630557</v>
      </c>
      <c r="S203" s="15">
        <v>0.19199021294078572</v>
      </c>
      <c r="T203" s="38">
        <v>14710.074989607803</v>
      </c>
      <c r="U203" s="38">
        <v>92759.168814447432</v>
      </c>
      <c r="V203" s="38">
        <v>677.24909448993094</v>
      </c>
      <c r="W203" s="38">
        <v>473208.31497089012</v>
      </c>
      <c r="AA203" s="13">
        <v>138</v>
      </c>
      <c r="AB203" s="40">
        <v>2397755.9504039981</v>
      </c>
    </row>
    <row r="204" spans="3:28">
      <c r="C204" s="13">
        <v>139</v>
      </c>
      <c r="D204" s="13">
        <v>65</v>
      </c>
      <c r="E204" s="14">
        <v>225521.54534072877</v>
      </c>
      <c r="F204" s="14">
        <v>67030.902682884218</v>
      </c>
      <c r="G204" s="14">
        <v>2551.6097</v>
      </c>
      <c r="H204" s="14">
        <v>155939.03295784455</v>
      </c>
      <c r="I204" s="14">
        <v>9356.3419774706726</v>
      </c>
      <c r="J204" s="14">
        <v>3742.5367909882693</v>
      </c>
      <c r="K204" s="15">
        <v>3.7795427228144787E-2</v>
      </c>
      <c r="L204" s="14">
        <v>6043.0461999577537</v>
      </c>
      <c r="M204" s="14">
        <v>167802.60381838019</v>
      </c>
      <c r="N204" s="14">
        <v>2806.9025932412019</v>
      </c>
      <c r="O204" s="15">
        <v>-3.2467837577574682E-2</v>
      </c>
      <c r="P204" s="14">
        <v>-2633.1373571425997</v>
      </c>
      <c r="Q204" s="14">
        <v>79870.182412433831</v>
      </c>
      <c r="R204" s="14">
        <v>2806.9025932412019</v>
      </c>
      <c r="S204" s="15">
        <v>0.38059394537653574</v>
      </c>
      <c r="T204" s="38">
        <v>74135.151767618358</v>
      </c>
      <c r="U204" s="38">
        <v>270326.65124055371</v>
      </c>
      <c r="V204" s="38">
        <v>77545.060610433517</v>
      </c>
      <c r="W204" s="38">
        <v>517999.43747136771</v>
      </c>
      <c r="AA204" s="13">
        <v>139</v>
      </c>
      <c r="AB204" s="40">
        <v>2560810.3850230076</v>
      </c>
    </row>
    <row r="205" spans="3:28">
      <c r="C205" s="13">
        <v>140</v>
      </c>
      <c r="D205" s="13">
        <v>65</v>
      </c>
      <c r="E205" s="14">
        <v>228348.44409964301</v>
      </c>
      <c r="F205" s="14">
        <v>68133.39319886078</v>
      </c>
      <c r="G205" s="14">
        <v>2551.6097</v>
      </c>
      <c r="H205" s="14">
        <v>157663.44120078222</v>
      </c>
      <c r="I205" s="14">
        <v>9459.8064720469338</v>
      </c>
      <c r="J205" s="14">
        <v>3783.9225888187739</v>
      </c>
      <c r="K205" s="15">
        <v>2.7040556390073023E-3</v>
      </c>
      <c r="L205" s="14">
        <v>384.59594334634761</v>
      </c>
      <c r="M205" s="14">
        <v>144505.85821750123</v>
      </c>
      <c r="N205" s="14">
        <v>2837.94194161408</v>
      </c>
      <c r="O205" s="15">
        <v>0.17346877246446607</v>
      </c>
      <c r="P205" s="14">
        <v>29401.30594257775</v>
      </c>
      <c r="Q205" s="14">
        <v>200310.7594070014</v>
      </c>
      <c r="R205" s="14">
        <v>2837.94194161408</v>
      </c>
      <c r="S205" s="15">
        <v>-0.21158134924855404</v>
      </c>
      <c r="T205" s="38">
        <v>-50395.850072802488</v>
      </c>
      <c r="U205" s="38">
        <v>189209.75810297026</v>
      </c>
      <c r="V205" s="38">
        <v>-20609.948186878391</v>
      </c>
      <c r="W205" s="38">
        <v>534026.37572747283</v>
      </c>
      <c r="AA205" s="13">
        <v>140</v>
      </c>
      <c r="AB205" s="40">
        <v>2624002.2443739125</v>
      </c>
    </row>
    <row r="206" spans="3:28">
      <c r="C206" s="13">
        <v>141</v>
      </c>
      <c r="D206" s="13">
        <v>65</v>
      </c>
      <c r="E206" s="14">
        <v>235384.63741275191</v>
      </c>
      <c r="F206" s="14">
        <v>70877.508590973244</v>
      </c>
      <c r="G206" s="14">
        <v>2551.6097</v>
      </c>
      <c r="H206" s="14">
        <v>161955.51912177866</v>
      </c>
      <c r="I206" s="14">
        <v>9717.3311473067188</v>
      </c>
      <c r="J206" s="14">
        <v>3886.9324589226876</v>
      </c>
      <c r="K206" s="15">
        <v>-1.3962365338843485E-3</v>
      </c>
      <c r="L206" s="14">
        <v>-189.62406680496215</v>
      </c>
      <c r="M206" s="14">
        <v>137564.68953922906</v>
      </c>
      <c r="N206" s="14">
        <v>2915.1993441920154</v>
      </c>
      <c r="O206" s="15">
        <v>-5.2272672389942626E-3</v>
      </c>
      <c r="P206" s="14">
        <v>-1906.6578666895477</v>
      </c>
      <c r="Q206" s="14">
        <v>364303.26448489371</v>
      </c>
      <c r="R206" s="14">
        <v>2915.1993441920154</v>
      </c>
      <c r="S206" s="15">
        <v>0.29604091631457163</v>
      </c>
      <c r="T206" s="38">
        <v>181723.5580212218</v>
      </c>
      <c r="U206" s="38">
        <v>797027.24452316412</v>
      </c>
      <c r="V206" s="38">
        <v>179627.27608772728</v>
      </c>
      <c r="W206" s="38">
        <v>1298895.1985472869</v>
      </c>
      <c r="AA206" s="13">
        <v>141</v>
      </c>
      <c r="AB206" s="40">
        <v>2956405.9820507406</v>
      </c>
    </row>
    <row r="207" spans="3:28">
      <c r="C207" s="13">
        <v>142</v>
      </c>
      <c r="D207" s="13">
        <v>65</v>
      </c>
      <c r="E207" s="14">
        <v>219387.97178447852</v>
      </c>
      <c r="F207" s="14">
        <v>64638.808995946623</v>
      </c>
      <c r="G207" s="14">
        <v>2551.6097</v>
      </c>
      <c r="H207" s="14">
        <v>152197.55308853189</v>
      </c>
      <c r="I207" s="14">
        <v>9131.853185311913</v>
      </c>
      <c r="J207" s="14">
        <v>3652.7412741247654</v>
      </c>
      <c r="K207" s="15">
        <v>-3.8806827820725358E-2</v>
      </c>
      <c r="L207" s="14">
        <v>-5671.8460701132799</v>
      </c>
      <c r="M207" s="14">
        <v>142310.40456609058</v>
      </c>
      <c r="N207" s="14">
        <v>2739.5559555935738</v>
      </c>
      <c r="O207" s="15">
        <v>-0.10491355576262951</v>
      </c>
      <c r="P207" s="14">
        <v>-12250.863743195625</v>
      </c>
      <c r="Q207" s="14">
        <v>105889.94209789865</v>
      </c>
      <c r="R207" s="14">
        <v>2739.5559555935738</v>
      </c>
      <c r="S207" s="15">
        <v>0.24711318460660014</v>
      </c>
      <c r="T207" s="38">
        <v>75143.075720236215</v>
      </c>
      <c r="U207" s="38">
        <v>380596.48986606137</v>
      </c>
      <c r="V207" s="38">
        <v>57220.365906927313</v>
      </c>
      <c r="W207" s="38">
        <v>628796.83653005061</v>
      </c>
      <c r="AA207" s="13">
        <v>142</v>
      </c>
      <c r="AB207" s="40">
        <v>2307406.2644727346</v>
      </c>
    </row>
    <row r="208" spans="3:28">
      <c r="C208" s="13">
        <v>143</v>
      </c>
      <c r="D208" s="13">
        <v>65</v>
      </c>
      <c r="E208" s="14">
        <v>244403.6290806777</v>
      </c>
      <c r="F208" s="14">
        <v>74394.915341464308</v>
      </c>
      <c r="G208" s="14">
        <v>2551.6097</v>
      </c>
      <c r="H208" s="14">
        <v>167457.10403921339</v>
      </c>
      <c r="I208" s="14">
        <v>10047.426242352803</v>
      </c>
      <c r="J208" s="14">
        <v>4018.9704969411214</v>
      </c>
      <c r="K208" s="15">
        <v>4.5392453580733592E-2</v>
      </c>
      <c r="L208" s="14">
        <v>9182.5603008421876</v>
      </c>
      <c r="M208" s="14">
        <v>213484.70823850567</v>
      </c>
      <c r="N208" s="14">
        <v>3014.227872705841</v>
      </c>
      <c r="O208" s="15">
        <v>-2.4390782989883189E-2</v>
      </c>
      <c r="P208" s="14">
        <v>-5022.1514862137474</v>
      </c>
      <c r="Q208" s="14">
        <v>202388.62238171394</v>
      </c>
      <c r="R208" s="14">
        <v>3014.227872705841</v>
      </c>
      <c r="S208" s="15">
        <v>2.3442151342014661E-3</v>
      </c>
      <c r="T208" s="38">
        <v>601.27512829631121</v>
      </c>
      <c r="U208" s="38">
        <v>258601.54087647286</v>
      </c>
      <c r="V208" s="38">
        <v>4761.6839429247511</v>
      </c>
      <c r="W208" s="38">
        <v>674474.87149669242</v>
      </c>
      <c r="AA208" s="13">
        <v>143</v>
      </c>
      <c r="AB208" s="40">
        <v>2605255.9643554585</v>
      </c>
    </row>
    <row r="209" spans="3:28">
      <c r="C209" s="13">
        <v>144</v>
      </c>
      <c r="D209" s="13">
        <v>65</v>
      </c>
      <c r="E209" s="14">
        <v>225580.97913105134</v>
      </c>
      <c r="F209" s="14">
        <v>67054.081861110026</v>
      </c>
      <c r="G209" s="14">
        <v>2551.6097</v>
      </c>
      <c r="H209" s="14">
        <v>155975.28756994131</v>
      </c>
      <c r="I209" s="14">
        <v>9358.5172541964785</v>
      </c>
      <c r="J209" s="14">
        <v>3743.4069016785916</v>
      </c>
      <c r="K209" s="15">
        <v>6.6331922467404339E-2</v>
      </c>
      <c r="L209" s="14">
        <v>10698.6184082745</v>
      </c>
      <c r="M209" s="14">
        <v>173859.45701921452</v>
      </c>
      <c r="N209" s="14">
        <v>2807.5551762589434</v>
      </c>
      <c r="O209" s="15">
        <v>-2.3599862566901192E-2</v>
      </c>
      <c r="P209" s="14">
        <v>-4745.2946704374899</v>
      </c>
      <c r="Q209" s="14">
        <v>197731.46192278014</v>
      </c>
      <c r="R209" s="14">
        <v>2807.5551762589434</v>
      </c>
      <c r="S209" s="15">
        <v>0.15538564624377774</v>
      </c>
      <c r="T209" s="38">
        <v>26599.839455090467</v>
      </c>
      <c r="U209" s="38">
        <v>199189.56695624563</v>
      </c>
      <c r="V209" s="38">
        <v>32553.163192927477</v>
      </c>
      <c r="W209" s="38">
        <v>570780.48589824024</v>
      </c>
      <c r="AA209" s="13">
        <v>144</v>
      </c>
      <c r="AB209" s="40">
        <v>2990153.1458241437</v>
      </c>
    </row>
    <row r="210" spans="3:28">
      <c r="C210" s="13">
        <v>145</v>
      </c>
      <c r="D210" s="13">
        <v>65</v>
      </c>
      <c r="E210" s="14">
        <v>232657.89170414509</v>
      </c>
      <c r="F210" s="14">
        <v>69814.077764616581</v>
      </c>
      <c r="G210" s="14">
        <v>2551.6097</v>
      </c>
      <c r="H210" s="14">
        <v>160292.20423952851</v>
      </c>
      <c r="I210" s="14">
        <v>9617.5322543717102</v>
      </c>
      <c r="J210" s="14">
        <v>3847.0129017486843</v>
      </c>
      <c r="K210" s="15">
        <v>7.034656127546271E-2</v>
      </c>
      <c r="L210" s="14">
        <v>16096.438929013215</v>
      </c>
      <c r="M210" s="14">
        <v>246836.23202086292</v>
      </c>
      <c r="N210" s="14">
        <v>2885.259676311513</v>
      </c>
      <c r="O210" s="15">
        <v>9.1286994927192361E-2</v>
      </c>
      <c r="P210" s="14">
        <v>11174.637406277892</v>
      </c>
      <c r="Q210" s="14">
        <v>135029.41823253914</v>
      </c>
      <c r="R210" s="14">
        <v>2885.259676311513</v>
      </c>
      <c r="S210" s="15">
        <v>0.21788363836842947</v>
      </c>
      <c r="T210" s="38">
        <v>31243.477313213294</v>
      </c>
      <c r="U210" s="38">
        <v>176081.35035169718</v>
      </c>
      <c r="V210" s="38">
        <v>58514.553648504399</v>
      </c>
      <c r="W210" s="38">
        <v>557947.00060509925</v>
      </c>
      <c r="AA210" s="13">
        <v>145</v>
      </c>
      <c r="AB210" s="40">
        <v>2737767.0657547656</v>
      </c>
    </row>
    <row r="211" spans="3:28">
      <c r="C211" s="13">
        <v>146</v>
      </c>
      <c r="D211" s="13">
        <v>65</v>
      </c>
      <c r="E211" s="14">
        <v>231798.3076053446</v>
      </c>
      <c r="F211" s="14">
        <v>69478.839966084401</v>
      </c>
      <c r="G211" s="14">
        <v>2551.6097</v>
      </c>
      <c r="H211" s="14">
        <v>159767.8579392602</v>
      </c>
      <c r="I211" s="14">
        <v>9586.0714763556116</v>
      </c>
      <c r="J211" s="14">
        <v>3834.4285905422448</v>
      </c>
      <c r="K211" s="15">
        <v>5.0482870767851712E-2</v>
      </c>
      <c r="L211" s="14">
        <v>5625.4982209690888</v>
      </c>
      <c r="M211" s="14">
        <v>118976.51442576821</v>
      </c>
      <c r="N211" s="14">
        <v>2875.8214429066834</v>
      </c>
      <c r="O211" s="15">
        <v>-2.8664750025434865E-3</v>
      </c>
      <c r="P211" s="14">
        <v>-298.38464543835255</v>
      </c>
      <c r="Q211" s="14">
        <v>105234.1528121942</v>
      </c>
      <c r="R211" s="14">
        <v>2875.8214429066834</v>
      </c>
      <c r="S211" s="15">
        <v>-0.17270065173659205</v>
      </c>
      <c r="T211" s="38">
        <v>-33980.947560265071</v>
      </c>
      <c r="U211" s="38">
        <v>164219.09010494631</v>
      </c>
      <c r="V211" s="38">
        <v>-28653.833984734334</v>
      </c>
      <c r="W211" s="38">
        <v>388429.75734290876</v>
      </c>
      <c r="AA211" s="13">
        <v>146</v>
      </c>
      <c r="AB211" s="40">
        <v>2919302.1818772783</v>
      </c>
    </row>
    <row r="212" spans="3:28">
      <c r="C212" s="13">
        <v>147</v>
      </c>
      <c r="D212" s="13">
        <v>65</v>
      </c>
      <c r="E212" s="14">
        <v>223199.15259343956</v>
      </c>
      <c r="F212" s="14">
        <v>66125.169511441432</v>
      </c>
      <c r="G212" s="14">
        <v>2551.6097</v>
      </c>
      <c r="H212" s="14">
        <v>154522.37338199813</v>
      </c>
      <c r="I212" s="14">
        <v>9271.3424029198868</v>
      </c>
      <c r="J212" s="14">
        <v>3708.5369611679548</v>
      </c>
      <c r="K212" s="15">
        <v>0.10194508533087956</v>
      </c>
      <c r="L212" s="14">
        <v>10792.180209330096</v>
      </c>
      <c r="M212" s="14">
        <v>118509.1312734079</v>
      </c>
      <c r="N212" s="14">
        <v>2781.4027208759658</v>
      </c>
      <c r="O212" s="15">
        <v>-2.5095716226408341E-2</v>
      </c>
      <c r="P212" s="14">
        <v>-11935.267444342855</v>
      </c>
      <c r="Q212" s="14">
        <v>465045.26513132534</v>
      </c>
      <c r="R212" s="14">
        <v>2781.4027208759658</v>
      </c>
      <c r="S212" s="15">
        <v>0.43722424696585144</v>
      </c>
      <c r="T212" s="38">
        <v>135492.2364865604</v>
      </c>
      <c r="U212" s="38">
        <v>446774.80095115688</v>
      </c>
      <c r="V212" s="38">
        <v>134349.14925154764</v>
      </c>
      <c r="W212" s="38">
        <v>1030329.1973558901</v>
      </c>
      <c r="AA212" s="13">
        <v>147</v>
      </c>
      <c r="AB212" s="40">
        <v>3267806.7242106833</v>
      </c>
    </row>
    <row r="213" spans="3:28">
      <c r="C213" s="13">
        <v>148</v>
      </c>
      <c r="D213" s="13">
        <v>65</v>
      </c>
      <c r="E213" s="14">
        <v>245446.41220663328</v>
      </c>
      <c r="F213" s="14">
        <v>74801.600760586982</v>
      </c>
      <c r="G213" s="14">
        <v>2551.6097</v>
      </c>
      <c r="H213" s="14">
        <v>168093.20174604628</v>
      </c>
      <c r="I213" s="14">
        <v>10085.592104762776</v>
      </c>
      <c r="J213" s="14">
        <v>4034.2368419051109</v>
      </c>
      <c r="K213" s="15">
        <v>8.7156754562565941E-4</v>
      </c>
      <c r="L213" s="14">
        <v>141.2213268881911</v>
      </c>
      <c r="M213" s="14">
        <v>164189.75956948474</v>
      </c>
      <c r="N213" s="14">
        <v>3025.6776314288327</v>
      </c>
      <c r="O213" s="15">
        <v>0.26699586152840882</v>
      </c>
      <c r="P213" s="14">
        <v>39447.356658405559</v>
      </c>
      <c r="Q213" s="14">
        <v>188705.39434196195</v>
      </c>
      <c r="R213" s="14">
        <v>3025.6776314288327</v>
      </c>
      <c r="S213" s="15">
        <v>6.9297561381463452E-2</v>
      </c>
      <c r="T213" s="38">
        <v>19105.702904950911</v>
      </c>
      <c r="U213" s="38">
        <v>296323.81221033563</v>
      </c>
      <c r="V213" s="38">
        <v>58694.280890244656</v>
      </c>
      <c r="W213" s="38">
        <v>649218.96612178232</v>
      </c>
      <c r="AA213" s="13">
        <v>148</v>
      </c>
      <c r="AB213" s="40">
        <v>2334269.9376676776</v>
      </c>
    </row>
    <row r="214" spans="3:28">
      <c r="C214" s="13">
        <v>149</v>
      </c>
      <c r="D214" s="13">
        <v>65</v>
      </c>
      <c r="E214" s="14">
        <v>246011.82997714757</v>
      </c>
      <c r="F214" s="14">
        <v>75022.11369108755</v>
      </c>
      <c r="G214" s="14">
        <v>2551.6097</v>
      </c>
      <c r="H214" s="14">
        <v>168438.10658606002</v>
      </c>
      <c r="I214" s="14">
        <v>10106.286395163601</v>
      </c>
      <c r="J214" s="14">
        <v>4042.5145580654407</v>
      </c>
      <c r="K214" s="15">
        <v>-4.3429681139042935E-2</v>
      </c>
      <c r="L214" s="14">
        <v>-5067.0277366058863</v>
      </c>
      <c r="M214" s="14">
        <v>113626.22905316393</v>
      </c>
      <c r="N214" s="14">
        <v>3031.8859185490801</v>
      </c>
      <c r="O214" s="15">
        <v>0.27870620003523427</v>
      </c>
      <c r="P214" s="14">
        <v>58633.353772921495</v>
      </c>
      <c r="Q214" s="14">
        <v>270526.22327889293</v>
      </c>
      <c r="R214" s="14">
        <v>3031.8859185490801</v>
      </c>
      <c r="S214" s="15">
        <v>0.36900642417474194</v>
      </c>
      <c r="T214" s="38">
        <v>78531.080872612249</v>
      </c>
      <c r="U214" s="38">
        <v>292864.67612138751</v>
      </c>
      <c r="V214" s="38">
        <v>132097.40690892786</v>
      </c>
      <c r="W214" s="38">
        <v>677017.12845344434</v>
      </c>
      <c r="AA214" s="13">
        <v>149</v>
      </c>
      <c r="AB214" s="40">
        <v>2794477.6922758673</v>
      </c>
    </row>
    <row r="215" spans="3:28">
      <c r="C215" s="13">
        <v>150</v>
      </c>
      <c r="D215" s="13">
        <v>65</v>
      </c>
      <c r="E215" s="14">
        <v>229692.57669198039</v>
      </c>
      <c r="F215" s="14">
        <v>68657.604909872345</v>
      </c>
      <c r="G215" s="14">
        <v>2551.6097</v>
      </c>
      <c r="H215" s="14">
        <v>158483.36208210804</v>
      </c>
      <c r="I215" s="14">
        <v>9509.001724926482</v>
      </c>
      <c r="J215" s="14">
        <v>3803.6006899705931</v>
      </c>
      <c r="K215" s="15">
        <v>4.7275310889412454E-2</v>
      </c>
      <c r="L215" s="14">
        <v>7744.0131023479425</v>
      </c>
      <c r="M215" s="14">
        <v>173452.52262927653</v>
      </c>
      <c r="N215" s="14">
        <v>2852.7005174779447</v>
      </c>
      <c r="O215" s="15">
        <v>-1.3555956569851341E-3</v>
      </c>
      <c r="P215" s="14">
        <v>-209.83770704048268</v>
      </c>
      <c r="Q215" s="14">
        <v>156010.24175791696</v>
      </c>
      <c r="R215" s="14">
        <v>2852.7005174779447</v>
      </c>
      <c r="S215" s="15">
        <v>-7.5546933423585774E-2</v>
      </c>
      <c r="T215" s="38">
        <v>-78532.293675420515</v>
      </c>
      <c r="U215" s="38">
        <v>962410.6870611707</v>
      </c>
      <c r="V215" s="38">
        <v>-70998.118280113049</v>
      </c>
      <c r="W215" s="38">
        <v>1291873.4514483642</v>
      </c>
      <c r="AA215" s="13">
        <v>150</v>
      </c>
      <c r="AB215" s="40">
        <v>2329656.9972418905</v>
      </c>
    </row>
    <row r="216" spans="3:28">
      <c r="C216" s="13">
        <v>151</v>
      </c>
      <c r="D216" s="13">
        <v>65</v>
      </c>
      <c r="E216" s="14">
        <v>235508.07782322931</v>
      </c>
      <c r="F216" s="14">
        <v>70925.650351059434</v>
      </c>
      <c r="G216" s="14">
        <v>2551.6097</v>
      </c>
      <c r="H216" s="14">
        <v>162030.81777216986</v>
      </c>
      <c r="I216" s="14">
        <v>9721.8490663301909</v>
      </c>
      <c r="J216" s="14">
        <v>3888.7396265320767</v>
      </c>
      <c r="K216" s="15">
        <v>5.0428679246030186E-2</v>
      </c>
      <c r="L216" s="14">
        <v>9773.2632229235114</v>
      </c>
      <c r="M216" s="14">
        <v>205521.30525298422</v>
      </c>
      <c r="N216" s="14">
        <v>2916.5547198990571</v>
      </c>
      <c r="O216" s="15">
        <v>2.8391778680468348E-2</v>
      </c>
      <c r="P216" s="14">
        <v>6114.7282135853357</v>
      </c>
      <c r="Q216" s="14">
        <v>222942.68291579525</v>
      </c>
      <c r="R216" s="14">
        <v>2916.5547198990571</v>
      </c>
      <c r="S216" s="15">
        <v>-4.0859413328573721E-2</v>
      </c>
      <c r="T216" s="38">
        <v>-13223.245223585249</v>
      </c>
      <c r="U216" s="38">
        <v>311862.90993406129</v>
      </c>
      <c r="V216" s="38">
        <v>2664.7462129235992</v>
      </c>
      <c r="W216" s="38">
        <v>740326.89810284076</v>
      </c>
      <c r="AA216" s="13">
        <v>151</v>
      </c>
      <c r="AB216" s="40">
        <v>2428431.4605131345</v>
      </c>
    </row>
    <row r="217" spans="3:28">
      <c r="C217" s="13">
        <v>152</v>
      </c>
      <c r="D217" s="13">
        <v>65</v>
      </c>
      <c r="E217" s="14">
        <v>249381.60859615233</v>
      </c>
      <c r="F217" s="14">
        <v>76336.327352499415</v>
      </c>
      <c r="G217" s="14">
        <v>2551.6097</v>
      </c>
      <c r="H217" s="14">
        <v>170493.67154365292</v>
      </c>
      <c r="I217" s="14">
        <v>10229.620292619175</v>
      </c>
      <c r="J217" s="14">
        <v>4091.8481170476698</v>
      </c>
      <c r="K217" s="15">
        <v>2.2181077675491961E-2</v>
      </c>
      <c r="L217" s="14">
        <v>2874.6706358205574</v>
      </c>
      <c r="M217" s="14">
        <v>134520.72855063589</v>
      </c>
      <c r="N217" s="14">
        <v>3068.8860877857524</v>
      </c>
      <c r="O217" s="15">
        <v>1.2394658444753043E-2</v>
      </c>
      <c r="P217" s="14">
        <v>2050.8498613012921</v>
      </c>
      <c r="Q217" s="14">
        <v>169047.68708431462</v>
      </c>
      <c r="R217" s="14">
        <v>3068.8860877857524</v>
      </c>
      <c r="S217" s="15">
        <v>0.33361428039636831</v>
      </c>
      <c r="T217" s="38">
        <v>37588.304019815274</v>
      </c>
      <c r="U217" s="38">
        <v>151792.69624920606</v>
      </c>
      <c r="V217" s="38">
        <v>42513.824516937122</v>
      </c>
      <c r="W217" s="38">
        <v>455361.11188415659</v>
      </c>
      <c r="AA217" s="13">
        <v>152</v>
      </c>
      <c r="AB217" s="40">
        <v>2203315.1143265516</v>
      </c>
    </row>
    <row r="218" spans="3:28">
      <c r="C218" s="13">
        <v>153</v>
      </c>
      <c r="D218" s="13">
        <v>65</v>
      </c>
      <c r="E218" s="14">
        <v>212747.92344580975</v>
      </c>
      <c r="F218" s="14">
        <v>62049.190143865802</v>
      </c>
      <c r="G218" s="14">
        <v>2551.6097</v>
      </c>
      <c r="H218" s="14">
        <v>148147.12360194395</v>
      </c>
      <c r="I218" s="14">
        <v>8888.8274161166373</v>
      </c>
      <c r="J218" s="14">
        <v>3555.5309664466549</v>
      </c>
      <c r="K218" s="15">
        <v>3.6674831554203993E-2</v>
      </c>
      <c r="L218" s="14">
        <v>4680.5189106689259</v>
      </c>
      <c r="M218" s="14">
        <v>134080.38141024252</v>
      </c>
      <c r="N218" s="14">
        <v>2666.6482248349912</v>
      </c>
      <c r="O218" s="15">
        <v>0.16029709016024224</v>
      </c>
      <c r="P218" s="14">
        <v>36755.822380791302</v>
      </c>
      <c r="Q218" s="14">
        <v>267387.27251688181</v>
      </c>
      <c r="R218" s="14">
        <v>2666.6482248349912</v>
      </c>
      <c r="S218" s="15">
        <v>-5.7251115266210198E-2</v>
      </c>
      <c r="T218" s="38">
        <v>-20782.374175516339</v>
      </c>
      <c r="U218" s="38">
        <v>343554.78102178074</v>
      </c>
      <c r="V218" s="38">
        <v>20653.967115943891</v>
      </c>
      <c r="W218" s="38">
        <v>745022.43494890514</v>
      </c>
      <c r="AA218" s="13">
        <v>153</v>
      </c>
      <c r="AB218" s="40">
        <v>2512774.7594616031</v>
      </c>
    </row>
    <row r="219" spans="3:28">
      <c r="C219" s="13">
        <v>154</v>
      </c>
      <c r="D219" s="13">
        <v>65</v>
      </c>
      <c r="E219" s="14">
        <v>221756.77265061077</v>
      </c>
      <c r="F219" s="14">
        <v>65562.641333738196</v>
      </c>
      <c r="G219" s="14">
        <v>2551.6097</v>
      </c>
      <c r="H219" s="14">
        <v>153642.52161687257</v>
      </c>
      <c r="I219" s="14">
        <v>9218.5512970123546</v>
      </c>
      <c r="J219" s="14">
        <v>3687.4205188049418</v>
      </c>
      <c r="K219" s="15">
        <v>0.10669224996994026</v>
      </c>
      <c r="L219" s="14">
        <v>19979.417702571478</v>
      </c>
      <c r="M219" s="14">
        <v>209085.25532549407</v>
      </c>
      <c r="N219" s="14">
        <v>2765.5653891037064</v>
      </c>
      <c r="O219" s="15">
        <v>2.9940462709363083E-2</v>
      </c>
      <c r="P219" s="14">
        <v>6623.8950891963432</v>
      </c>
      <c r="Q219" s="14">
        <v>229242.23962177205</v>
      </c>
      <c r="R219" s="14">
        <v>2765.5653891037064</v>
      </c>
      <c r="S219" s="15">
        <v>3.3264139115977073E-2</v>
      </c>
      <c r="T219" s="38">
        <v>2523.1095764046358</v>
      </c>
      <c r="U219" s="38">
        <v>79756.632541362676</v>
      </c>
      <c r="V219" s="38">
        <v>29126.422368172458</v>
      </c>
      <c r="W219" s="38">
        <v>518084.12748862879</v>
      </c>
      <c r="AA219" s="13">
        <v>154</v>
      </c>
      <c r="AB219" s="40">
        <v>2379585.120152853</v>
      </c>
    </row>
    <row r="220" spans="3:28">
      <c r="C220" s="13">
        <v>155</v>
      </c>
      <c r="D220" s="13">
        <v>65</v>
      </c>
      <c r="E220" s="14">
        <v>237143.33531812765</v>
      </c>
      <c r="F220" s="14">
        <v>71563.400774069785</v>
      </c>
      <c r="G220" s="14">
        <v>2551.6097</v>
      </c>
      <c r="H220" s="14">
        <v>163028.32484405788</v>
      </c>
      <c r="I220" s="14">
        <v>9781.699490643472</v>
      </c>
      <c r="J220" s="14">
        <v>3912.6797962573892</v>
      </c>
      <c r="K220" s="15">
        <v>4.2084451805627171E-2</v>
      </c>
      <c r="L220" s="14">
        <v>5337.5642701887773</v>
      </c>
      <c r="M220" s="14">
        <v>134123.74372143918</v>
      </c>
      <c r="N220" s="14">
        <v>2934.5098471930414</v>
      </c>
      <c r="O220" s="15">
        <v>3.5518957635892939E-2</v>
      </c>
      <c r="P220" s="14">
        <v>14326.562600299569</v>
      </c>
      <c r="Q220" s="14">
        <v>419143.56520405214</v>
      </c>
      <c r="R220" s="14">
        <v>2934.5098471930414</v>
      </c>
      <c r="S220" s="15">
        <v>0.43216580339736882</v>
      </c>
      <c r="T220" s="38">
        <v>77650.553879164188</v>
      </c>
      <c r="U220" s="38">
        <v>258795.50025528378</v>
      </c>
      <c r="V220" s="38">
        <v>97314.680749652529</v>
      </c>
      <c r="W220" s="38">
        <v>812062.80918077508</v>
      </c>
      <c r="AA220" s="13">
        <v>155</v>
      </c>
      <c r="AB220" s="40">
        <v>3022521.8524545231</v>
      </c>
    </row>
    <row r="221" spans="3:28">
      <c r="C221" s="13">
        <v>156</v>
      </c>
      <c r="D221" s="13">
        <v>65</v>
      </c>
      <c r="E221" s="14">
        <v>249636.79527966448</v>
      </c>
      <c r="F221" s="14">
        <v>76435.850159069145</v>
      </c>
      <c r="G221" s="14">
        <v>2551.6097</v>
      </c>
      <c r="H221" s="14">
        <v>170649.33542059534</v>
      </c>
      <c r="I221" s="14">
        <v>10238.960125235721</v>
      </c>
      <c r="J221" s="14">
        <v>4095.5840500942886</v>
      </c>
      <c r="K221" s="15">
        <v>-3.0188218937865781E-2</v>
      </c>
      <c r="L221" s="14">
        <v>-5242.0883618722573</v>
      </c>
      <c r="M221" s="14">
        <v>170452.52836196445</v>
      </c>
      <c r="N221" s="14">
        <v>3071.688037570716</v>
      </c>
      <c r="O221" s="15">
        <v>0.27045285185057516</v>
      </c>
      <c r="P221" s="14">
        <v>68066.408959446664</v>
      </c>
      <c r="Q221" s="14">
        <v>321277.94614878611</v>
      </c>
      <c r="R221" s="14">
        <v>3071.688037570716</v>
      </c>
      <c r="S221" s="15">
        <v>0.30653655791402856</v>
      </c>
      <c r="T221" s="38">
        <v>115751.70248985056</v>
      </c>
      <c r="U221" s="38">
        <v>494898.95859448035</v>
      </c>
      <c r="V221" s="38">
        <v>178576.02308742498</v>
      </c>
      <c r="W221" s="38">
        <v>986629.43310523091</v>
      </c>
      <c r="AA221" s="13">
        <v>156</v>
      </c>
      <c r="AB221" s="40">
        <v>2135830.0223091403</v>
      </c>
    </row>
    <row r="222" spans="3:28">
      <c r="C222" s="13">
        <v>157</v>
      </c>
      <c r="D222" s="13">
        <v>65</v>
      </c>
      <c r="E222" s="14">
        <v>222537.31132758758</v>
      </c>
      <c r="F222" s="14">
        <v>65867.051417759154</v>
      </c>
      <c r="G222" s="14">
        <v>2551.6097</v>
      </c>
      <c r="H222" s="14">
        <v>154118.65020982843</v>
      </c>
      <c r="I222" s="14">
        <v>9247.1190125897047</v>
      </c>
      <c r="J222" s="14">
        <v>3698.8476050358822</v>
      </c>
      <c r="K222" s="15">
        <v>-3.310903854168213E-2</v>
      </c>
      <c r="L222" s="14">
        <v>-4127.2846809862031</v>
      </c>
      <c r="M222" s="14">
        <v>122379.4793155159</v>
      </c>
      <c r="N222" s="14">
        <v>2774.1357037769112</v>
      </c>
      <c r="O222" s="15">
        <v>-1.6168539766209661E-2</v>
      </c>
      <c r="P222" s="14">
        <v>-2845.9061446273217</v>
      </c>
      <c r="Q222" s="14">
        <v>174556.19990971711</v>
      </c>
      <c r="R222" s="14">
        <v>2774.1357037769112</v>
      </c>
      <c r="S222" s="15">
        <v>0.46500974308521148</v>
      </c>
      <c r="T222" s="38">
        <v>79093.719525242646</v>
      </c>
      <c r="U222" s="38">
        <v>250571.24397805653</v>
      </c>
      <c r="V222" s="38">
        <v>72120.528699629125</v>
      </c>
      <c r="W222" s="38">
        <v>547506.92320328951</v>
      </c>
      <c r="AA222" s="13">
        <v>157</v>
      </c>
      <c r="AB222" s="40">
        <v>2542750.4235627702</v>
      </c>
    </row>
    <row r="223" spans="3:28">
      <c r="C223" s="13">
        <v>158</v>
      </c>
      <c r="D223" s="13">
        <v>65</v>
      </c>
      <c r="E223" s="14">
        <v>236747.31487932545</v>
      </c>
      <c r="F223" s="14">
        <v>71408.952802936925</v>
      </c>
      <c r="G223" s="14">
        <v>2551.6097</v>
      </c>
      <c r="H223" s="14">
        <v>162786.75237638853</v>
      </c>
      <c r="I223" s="14">
        <v>9767.2051425833106</v>
      </c>
      <c r="J223" s="14">
        <v>3906.8820570333246</v>
      </c>
      <c r="K223" s="15">
        <v>1.218850681356997E-2</v>
      </c>
      <c r="L223" s="14">
        <v>2519.9607947847862</v>
      </c>
      <c r="M223" s="14">
        <v>211222.33615373226</v>
      </c>
      <c r="N223" s="14">
        <v>2930.161542774993</v>
      </c>
      <c r="O223" s="15">
        <v>9.9764394046248997E-3</v>
      </c>
      <c r="P223" s="14">
        <v>2145.3938490570677</v>
      </c>
      <c r="Q223" s="14">
        <v>218656.52081429018</v>
      </c>
      <c r="R223" s="14">
        <v>2930.161542774993</v>
      </c>
      <c r="S223" s="15">
        <v>0.44898276173308699</v>
      </c>
      <c r="T223" s="38">
        <v>94933.497070501835</v>
      </c>
      <c r="U223" s="38">
        <v>307839.87394879479</v>
      </c>
      <c r="V223" s="38">
        <v>99598.851714343691</v>
      </c>
      <c r="W223" s="38">
        <v>737718.73091681721</v>
      </c>
      <c r="AA223" s="13">
        <v>158</v>
      </c>
      <c r="AB223" s="40">
        <v>2203059.0765250456</v>
      </c>
    </row>
    <row r="224" spans="3:28">
      <c r="C224" s="13">
        <v>159</v>
      </c>
      <c r="D224" s="13">
        <v>65</v>
      </c>
      <c r="E224" s="14">
        <v>228751.28741930702</v>
      </c>
      <c r="F224" s="14">
        <v>68290.502093529736</v>
      </c>
      <c r="G224" s="14">
        <v>2551.6097</v>
      </c>
      <c r="H224" s="14">
        <v>157909.17562577728</v>
      </c>
      <c r="I224" s="14">
        <v>9474.5505375466364</v>
      </c>
      <c r="J224" s="14">
        <v>3789.8202150186548</v>
      </c>
      <c r="K224" s="15">
        <v>2.9597817263470605E-2</v>
      </c>
      <c r="L224" s="14">
        <v>4458.223831240889</v>
      </c>
      <c r="M224" s="14">
        <v>156979.91129720071</v>
      </c>
      <c r="N224" s="14">
        <v>2842.365161263991</v>
      </c>
      <c r="O224" s="15">
        <v>0.21608501305632477</v>
      </c>
      <c r="P224" s="14">
        <v>38534.710117567818</v>
      </c>
      <c r="Q224" s="14">
        <v>218287.14099964197</v>
      </c>
      <c r="R224" s="14">
        <v>2842.365161263991</v>
      </c>
      <c r="S224" s="15">
        <v>8.6076119133233528E-2</v>
      </c>
      <c r="T224" s="38">
        <v>74142.774310131761</v>
      </c>
      <c r="U224" s="38">
        <v>936926.84193637478</v>
      </c>
      <c r="V224" s="38">
        <v>117135.70825894046</v>
      </c>
      <c r="W224" s="38">
        <v>1312193.8942332175</v>
      </c>
      <c r="AA224" s="13">
        <v>159</v>
      </c>
      <c r="AB224" s="40">
        <v>3490285.7085761116</v>
      </c>
    </row>
    <row r="225" spans="3:28">
      <c r="C225" s="13">
        <v>160</v>
      </c>
      <c r="D225" s="13">
        <v>65</v>
      </c>
      <c r="E225" s="14">
        <v>237285.95198501076</v>
      </c>
      <c r="F225" s="14">
        <v>71619.021274154191</v>
      </c>
      <c r="G225" s="14">
        <v>2551.6097</v>
      </c>
      <c r="H225" s="14">
        <v>163115.32101085657</v>
      </c>
      <c r="I225" s="14">
        <v>9786.9192606513934</v>
      </c>
      <c r="J225" s="14">
        <v>3914.7677042605574</v>
      </c>
      <c r="K225" s="15">
        <v>4.3685545350948388E-2</v>
      </c>
      <c r="L225" s="14">
        <v>7078.4303088423394</v>
      </c>
      <c r="M225" s="14">
        <v>171067.21956011961</v>
      </c>
      <c r="N225" s="14">
        <v>2936.075778195418</v>
      </c>
      <c r="O225" s="15">
        <v>9.53200836707042E-2</v>
      </c>
      <c r="P225" s="14">
        <v>9533.40669042029</v>
      </c>
      <c r="Q225" s="14">
        <v>111016.11434580461</v>
      </c>
      <c r="R225" s="14">
        <v>2936.075778195418</v>
      </c>
      <c r="S225" s="15">
        <v>0.19200384203788751</v>
      </c>
      <c r="T225" s="38">
        <v>122011.12701993385</v>
      </c>
      <c r="U225" s="38">
        <v>758941.06882165105</v>
      </c>
      <c r="V225" s="38">
        <v>138622.96401919649</v>
      </c>
      <c r="W225" s="38">
        <v>1041024.4027275753</v>
      </c>
      <c r="AA225" s="13">
        <v>160</v>
      </c>
      <c r="AB225" s="40">
        <v>2204992.0733731538</v>
      </c>
    </row>
    <row r="226" spans="3:28">
      <c r="C226" s="13">
        <v>161</v>
      </c>
      <c r="D226" s="13">
        <v>65</v>
      </c>
      <c r="E226" s="14">
        <v>233432.42785978387</v>
      </c>
      <c r="F226" s="14">
        <v>70116.146865315706</v>
      </c>
      <c r="G226" s="14">
        <v>2551.6097</v>
      </c>
      <c r="H226" s="14">
        <v>160764.67129446816</v>
      </c>
      <c r="I226" s="14">
        <v>9645.8802776680895</v>
      </c>
      <c r="J226" s="14">
        <v>3858.3521110672359</v>
      </c>
      <c r="K226" s="15">
        <v>3.5490691152614801E-2</v>
      </c>
      <c r="L226" s="14">
        <v>6586.6600641238219</v>
      </c>
      <c r="M226" s="14">
        <v>194104.22141765821</v>
      </c>
      <c r="N226" s="14">
        <v>2893.7640833004266</v>
      </c>
      <c r="O226" s="15">
        <v>-0.23875700895629565</v>
      </c>
      <c r="P226" s="14">
        <v>-47612.281453572832</v>
      </c>
      <c r="Q226" s="14">
        <v>153251.91470884625</v>
      </c>
      <c r="R226" s="14">
        <v>2893.7640833004266</v>
      </c>
      <c r="S226" s="15">
        <v>9.8334503545432911E-2</v>
      </c>
      <c r="T226" s="38">
        <v>4351.8912436368837</v>
      </c>
      <c r="U226" s="38">
        <v>50054.76774023653</v>
      </c>
      <c r="V226" s="38">
        <v>-36673.730145812122</v>
      </c>
      <c r="W226" s="38">
        <v>397410.90386674099</v>
      </c>
      <c r="AA226" s="13">
        <v>161</v>
      </c>
      <c r="AB226" s="40">
        <v>2597263.4225693108</v>
      </c>
    </row>
    <row r="227" spans="3:28">
      <c r="C227" s="13">
        <v>162</v>
      </c>
      <c r="D227" s="13">
        <v>65</v>
      </c>
      <c r="E227" s="14">
        <v>226297.86938422811</v>
      </c>
      <c r="F227" s="14">
        <v>67333.669059848966</v>
      </c>
      <c r="G227" s="14">
        <v>2551.6097</v>
      </c>
      <c r="H227" s="14">
        <v>156412.59062437914</v>
      </c>
      <c r="I227" s="14">
        <v>9384.7554374627489</v>
      </c>
      <c r="J227" s="14">
        <v>3753.9021749850999</v>
      </c>
      <c r="K227" s="15">
        <v>8.8750929114690902E-2</v>
      </c>
      <c r="L227" s="14">
        <v>17716.673831641492</v>
      </c>
      <c r="M227" s="14">
        <v>219216.028970213</v>
      </c>
      <c r="N227" s="14">
        <v>2815.4266312388245</v>
      </c>
      <c r="O227" s="15">
        <v>0.14984601628675398</v>
      </c>
      <c r="P227" s="14">
        <v>33833.895737439227</v>
      </c>
      <c r="Q227" s="14">
        <v>261032.70164168463</v>
      </c>
      <c r="R227" s="14">
        <v>2815.4266312388245</v>
      </c>
      <c r="S227" s="15">
        <v>-0.17647584648293352</v>
      </c>
      <c r="T227" s="38">
        <v>-100515.19045610132</v>
      </c>
      <c r="U227" s="38">
        <v>470461.6308100606</v>
      </c>
      <c r="V227" s="38">
        <v>-48964.620887020603</v>
      </c>
      <c r="W227" s="38">
        <v>950710.36142195831</v>
      </c>
      <c r="AA227" s="13">
        <v>162</v>
      </c>
      <c r="AB227" s="40">
        <v>2638591.1226849393</v>
      </c>
    </row>
    <row r="228" spans="3:28">
      <c r="C228" s="13">
        <v>163</v>
      </c>
      <c r="D228" s="13">
        <v>65</v>
      </c>
      <c r="E228" s="14">
        <v>216749.1987380787</v>
      </c>
      <c r="F228" s="14">
        <v>63609.687507850693</v>
      </c>
      <c r="G228" s="14">
        <v>2551.6097</v>
      </c>
      <c r="H228" s="14">
        <v>150587.901530228</v>
      </c>
      <c r="I228" s="14">
        <v>9035.2740918136806</v>
      </c>
      <c r="J228" s="14">
        <v>3614.1096367254722</v>
      </c>
      <c r="K228" s="15">
        <v>-2.8787357074436491E-2</v>
      </c>
      <c r="L228" s="14">
        <v>-4556.4039888575862</v>
      </c>
      <c r="M228" s="14">
        <v>155528.60517855952</v>
      </c>
      <c r="N228" s="14">
        <v>2710.5822275441042</v>
      </c>
      <c r="O228" s="15">
        <v>2.6319399082497662E-2</v>
      </c>
      <c r="P228" s="14">
        <v>6016.5580274679523</v>
      </c>
      <c r="Q228" s="14">
        <v>235969.69853017037</v>
      </c>
      <c r="R228" s="14">
        <v>2710.5822275441042</v>
      </c>
      <c r="S228" s="15">
        <v>0.11100237548376564</v>
      </c>
      <c r="T228" s="38">
        <v>32835.941225160263</v>
      </c>
      <c r="U228" s="38">
        <v>330004.19203512004</v>
      </c>
      <c r="V228" s="38">
        <v>34296.095263770629</v>
      </c>
      <c r="W228" s="38">
        <v>721502.49574385001</v>
      </c>
      <c r="AA228" s="13">
        <v>163</v>
      </c>
      <c r="AB228" s="40">
        <v>2560429.3451376734</v>
      </c>
    </row>
    <row r="229" spans="3:28">
      <c r="C229" s="13">
        <v>164</v>
      </c>
      <c r="D229" s="13">
        <v>65</v>
      </c>
      <c r="E229" s="14">
        <v>231438.79126517242</v>
      </c>
      <c r="F229" s="14">
        <v>69338.628593417248</v>
      </c>
      <c r="G229" s="14">
        <v>2551.6097</v>
      </c>
      <c r="H229" s="14">
        <v>159548.55297175518</v>
      </c>
      <c r="I229" s="14">
        <v>9572.9131783053108</v>
      </c>
      <c r="J229" s="14">
        <v>3829.1652713221247</v>
      </c>
      <c r="K229" s="15">
        <v>4.6568717806911547E-2</v>
      </c>
      <c r="L229" s="14">
        <v>8271.5964352411993</v>
      </c>
      <c r="M229" s="14">
        <v>187807.48420405673</v>
      </c>
      <c r="N229" s="14">
        <v>2871.8739534915931</v>
      </c>
      <c r="O229" s="15">
        <v>-1.1076207524520418E-2</v>
      </c>
      <c r="P229" s="14">
        <v>-2231.0635382354344</v>
      </c>
      <c r="Q229" s="14">
        <v>200633.343724601</v>
      </c>
      <c r="R229" s="14">
        <v>2871.8739534915931</v>
      </c>
      <c r="S229" s="15">
        <v>0.16068850405353208</v>
      </c>
      <c r="T229" s="38">
        <v>51604.991535918482</v>
      </c>
      <c r="U229" s="38">
        <v>374190.17213700403</v>
      </c>
      <c r="V229" s="38">
        <v>57645.524432924249</v>
      </c>
      <c r="W229" s="38">
        <v>762631.00006566173</v>
      </c>
      <c r="AA229" s="13">
        <v>164</v>
      </c>
      <c r="AB229" s="40">
        <v>2685946.4632337685</v>
      </c>
    </row>
    <row r="230" spans="3:28">
      <c r="C230" s="13">
        <v>165</v>
      </c>
      <c r="D230" s="13">
        <v>65</v>
      </c>
      <c r="E230" s="14">
        <v>215561.03940331916</v>
      </c>
      <c r="F230" s="14">
        <v>63146.305367294473</v>
      </c>
      <c r="G230" s="14">
        <v>2551.6097</v>
      </c>
      <c r="H230" s="14">
        <v>149863.12433602469</v>
      </c>
      <c r="I230" s="14">
        <v>8991.7874601614803</v>
      </c>
      <c r="J230" s="14">
        <v>3596.7149840645925</v>
      </c>
      <c r="K230" s="15">
        <v>4.3889835858682349E-2</v>
      </c>
      <c r="L230" s="14">
        <v>5989.0872718301953</v>
      </c>
      <c r="M230" s="14">
        <v>144244.71681003776</v>
      </c>
      <c r="N230" s="14">
        <v>2697.5362380484439</v>
      </c>
      <c r="O230" s="15">
        <v>-7.2595179544158173E-2</v>
      </c>
      <c r="P230" s="14">
        <v>-5364.9437989040471</v>
      </c>
      <c r="Q230" s="14">
        <v>69886.028744597977</v>
      </c>
      <c r="R230" s="14">
        <v>2697.5362380484439</v>
      </c>
      <c r="S230" s="15">
        <v>-4.3678549370689893E-2</v>
      </c>
      <c r="T230" s="38">
        <v>-32161.220232935659</v>
      </c>
      <c r="U230" s="38">
        <v>705503.67322236556</v>
      </c>
      <c r="V230" s="38">
        <v>-31537.07676000951</v>
      </c>
      <c r="W230" s="38">
        <v>919634.41877700132</v>
      </c>
      <c r="AA230" s="13">
        <v>165</v>
      </c>
      <c r="AB230" s="40">
        <v>2623660.7641691528</v>
      </c>
    </row>
    <row r="231" spans="3:28">
      <c r="C231" s="13">
        <v>166</v>
      </c>
      <c r="D231" s="13">
        <v>65</v>
      </c>
      <c r="E231" s="14">
        <v>230126.86507143459</v>
      </c>
      <c r="F231" s="14">
        <v>68826.977377859497</v>
      </c>
      <c r="G231" s="14">
        <v>2551.6097</v>
      </c>
      <c r="H231" s="14">
        <v>158748.27799357509</v>
      </c>
      <c r="I231" s="14">
        <v>9524.896679614505</v>
      </c>
      <c r="J231" s="14">
        <v>3809.9586718458022</v>
      </c>
      <c r="K231" s="15">
        <v>8.3068306206478162E-2</v>
      </c>
      <c r="L231" s="14">
        <v>14745.94446614837</v>
      </c>
      <c r="M231" s="14">
        <v>194166.81571751751</v>
      </c>
      <c r="N231" s="14">
        <v>2857.4690038843514</v>
      </c>
      <c r="O231" s="15">
        <v>-3.6472862703948214E-2</v>
      </c>
      <c r="P231" s="14">
        <v>-6402.2138295322675</v>
      </c>
      <c r="Q231" s="14">
        <v>170560.14635732834</v>
      </c>
      <c r="R231" s="14">
        <v>2857.4690038843514</v>
      </c>
      <c r="S231" s="15">
        <v>0.20414078977419531</v>
      </c>
      <c r="T231" s="38">
        <v>32560.061531613144</v>
      </c>
      <c r="U231" s="38">
        <v>193486.86385051909</v>
      </c>
      <c r="V231" s="38">
        <v>40903.792168229251</v>
      </c>
      <c r="W231" s="38">
        <v>558213.82592536497</v>
      </c>
      <c r="AA231" s="13">
        <v>166</v>
      </c>
      <c r="AB231" s="40">
        <v>2761231.0002608192</v>
      </c>
    </row>
    <row r="232" spans="3:28">
      <c r="C232" s="13">
        <v>167</v>
      </c>
      <c r="D232" s="13">
        <v>65</v>
      </c>
      <c r="E232" s="14">
        <v>239732.01053618584</v>
      </c>
      <c r="F232" s="14">
        <v>72572.984109112484</v>
      </c>
      <c r="G232" s="14">
        <v>2551.6097</v>
      </c>
      <c r="H232" s="14">
        <v>164607.41672707335</v>
      </c>
      <c r="I232" s="14">
        <v>9876.4450036243998</v>
      </c>
      <c r="J232" s="14">
        <v>3950.57800144976</v>
      </c>
      <c r="K232" s="15">
        <v>0.16994846281270301</v>
      </c>
      <c r="L232" s="14">
        <v>22364.910170041963</v>
      </c>
      <c r="M232" s="14">
        <v>155938.38958623359</v>
      </c>
      <c r="N232" s="14">
        <v>2962.9335010873197</v>
      </c>
      <c r="O232" s="15">
        <v>3.136319368336167E-2</v>
      </c>
      <c r="P232" s="14">
        <v>4679.6764351442562</v>
      </c>
      <c r="Q232" s="14">
        <v>155370.32393397528</v>
      </c>
      <c r="R232" s="14">
        <v>2962.9335010873197</v>
      </c>
      <c r="S232" s="15">
        <v>-0.33505270629186251</v>
      </c>
      <c r="T232" s="38">
        <v>-179948.39144836139</v>
      </c>
      <c r="U232" s="38">
        <v>358607.95358001767</v>
      </c>
      <c r="V232" s="38">
        <v>-152903.80484317517</v>
      </c>
      <c r="W232" s="38">
        <v>669916.66710022651</v>
      </c>
      <c r="AA232" s="13">
        <v>167</v>
      </c>
      <c r="AB232" s="40">
        <v>2365360.3300279104</v>
      </c>
    </row>
    <row r="233" spans="3:28">
      <c r="C233" s="13">
        <v>168</v>
      </c>
      <c r="D233" s="13">
        <v>65</v>
      </c>
      <c r="E233" s="14">
        <v>243802.68318813737</v>
      </c>
      <c r="F233" s="14">
        <v>74160.546443373576</v>
      </c>
      <c r="G233" s="14">
        <v>2551.6097</v>
      </c>
      <c r="H233" s="14">
        <v>167090.52704476379</v>
      </c>
      <c r="I233" s="14">
        <v>10025.431622685826</v>
      </c>
      <c r="J233" s="14">
        <v>4010.1726490743308</v>
      </c>
      <c r="K233" s="15">
        <v>-2.2928880025104063E-2</v>
      </c>
      <c r="L233" s="14">
        <v>-3293.3471035880793</v>
      </c>
      <c r="M233" s="14">
        <v>142344.88222585397</v>
      </c>
      <c r="N233" s="14">
        <v>3007.629486805748</v>
      </c>
      <c r="O233" s="15">
        <v>0.15857841636772646</v>
      </c>
      <c r="P233" s="14">
        <v>13014.685284079746</v>
      </c>
      <c r="Q233" s="14">
        <v>96589.475272310869</v>
      </c>
      <c r="R233" s="14">
        <v>3007.629486805748</v>
      </c>
      <c r="S233" s="15">
        <v>-0.3815025879032809</v>
      </c>
      <c r="T233" s="38">
        <v>-426844.80688501097</v>
      </c>
      <c r="U233" s="38">
        <v>693510.67602381273</v>
      </c>
      <c r="V233" s="38">
        <v>-417123.46870451933</v>
      </c>
      <c r="W233" s="38">
        <v>932445.0335219776</v>
      </c>
      <c r="AA233" s="13">
        <v>168</v>
      </c>
      <c r="AB233" s="40">
        <v>2687620.5197494105</v>
      </c>
    </row>
    <row r="234" spans="3:28">
      <c r="C234" s="13">
        <v>169</v>
      </c>
      <c r="D234" s="13">
        <v>65</v>
      </c>
      <c r="E234" s="14">
        <v>211649.34962256491</v>
      </c>
      <c r="F234" s="14">
        <v>61620.746352800314</v>
      </c>
      <c r="G234" s="14">
        <v>2551.6097</v>
      </c>
      <c r="H234" s="14">
        <v>147476.9935697646</v>
      </c>
      <c r="I234" s="14">
        <v>8848.6196141858763</v>
      </c>
      <c r="J234" s="14">
        <v>3539.4478456743509</v>
      </c>
      <c r="K234" s="15">
        <v>-2.1338470600784004E-2</v>
      </c>
      <c r="L234" s="14">
        <v>-3331.2839912049549</v>
      </c>
      <c r="M234" s="14">
        <v>154554.78273468948</v>
      </c>
      <c r="N234" s="14">
        <v>2654.5858842557627</v>
      </c>
      <c r="O234" s="15">
        <v>4.4612917336999541E-2</v>
      </c>
      <c r="P234" s="14">
        <v>12965.101991990494</v>
      </c>
      <c r="Q234" s="14">
        <v>304905.57976697705</v>
      </c>
      <c r="R234" s="14">
        <v>2654.5858842557627</v>
      </c>
      <c r="S234" s="15">
        <v>0.485776291818934</v>
      </c>
      <c r="T234" s="38">
        <v>97545.796347124313</v>
      </c>
      <c r="U234" s="38">
        <v>299677.03544700966</v>
      </c>
      <c r="V234" s="38">
        <v>107179.61434790985</v>
      </c>
      <c r="W234" s="38">
        <v>759137.39794867625</v>
      </c>
      <c r="AA234" s="13">
        <v>169</v>
      </c>
      <c r="AB234" s="40">
        <v>2805003.5653495095</v>
      </c>
    </row>
    <row r="235" spans="3:28">
      <c r="C235" s="13">
        <v>170</v>
      </c>
      <c r="D235" s="13">
        <v>65</v>
      </c>
      <c r="E235" s="14">
        <v>233855.16384877096</v>
      </c>
      <c r="F235" s="14">
        <v>70281.013901020677</v>
      </c>
      <c r="G235" s="14">
        <v>2551.6097</v>
      </c>
      <c r="H235" s="14">
        <v>161022.54024775026</v>
      </c>
      <c r="I235" s="14">
        <v>9661.3524148650158</v>
      </c>
      <c r="J235" s="14">
        <v>3864.5409659460065</v>
      </c>
      <c r="K235" s="15">
        <v>0.13328798295697764</v>
      </c>
      <c r="L235" s="14">
        <v>21986.520399270528</v>
      </c>
      <c r="M235" s="14">
        <v>188873.79966474781</v>
      </c>
      <c r="N235" s="14">
        <v>2898.4057244595047</v>
      </c>
      <c r="O235" s="15">
        <v>8.4956507987964044E-2</v>
      </c>
      <c r="P235" s="14">
        <v>18621.99463630245</v>
      </c>
      <c r="Q235" s="14">
        <v>239265.64271914633</v>
      </c>
      <c r="R235" s="14">
        <v>2898.4057244595047</v>
      </c>
      <c r="S235" s="15">
        <v>0.34286210259101002</v>
      </c>
      <c r="T235" s="38">
        <v>51591.618989176954</v>
      </c>
      <c r="U235" s="38">
        <v>203514.20050509553</v>
      </c>
      <c r="V235" s="38">
        <v>92200.134024749932</v>
      </c>
      <c r="W235" s="38">
        <v>631653.64288898965</v>
      </c>
      <c r="AA235" s="13">
        <v>170</v>
      </c>
      <c r="AB235" s="40">
        <v>2709084.0443082713</v>
      </c>
    </row>
    <row r="236" spans="3:28">
      <c r="C236" s="13">
        <v>171</v>
      </c>
      <c r="D236" s="13">
        <v>65</v>
      </c>
      <c r="E236" s="14">
        <v>236857.01374880676</v>
      </c>
      <c r="F236" s="14">
        <v>71451.73536203464</v>
      </c>
      <c r="G236" s="14">
        <v>2551.6097</v>
      </c>
      <c r="H236" s="14">
        <v>162853.66868677211</v>
      </c>
      <c r="I236" s="14">
        <v>9771.2201212063264</v>
      </c>
      <c r="J236" s="14">
        <v>3908.4880484825308</v>
      </c>
      <c r="K236" s="15">
        <v>-5.2283164765669361E-2</v>
      </c>
      <c r="L236" s="14">
        <v>-7412.0942420279889</v>
      </c>
      <c r="M236" s="14">
        <v>136310.42787418878</v>
      </c>
      <c r="N236" s="14">
        <v>2931.3660363618978</v>
      </c>
      <c r="O236" s="15">
        <v>-5.9333858481144697E-2</v>
      </c>
      <c r="P236" s="14">
        <v>-5678.1224067182629</v>
      </c>
      <c r="Q236" s="14">
        <v>91485.405856478639</v>
      </c>
      <c r="R236" s="14">
        <v>2931.3660363618978</v>
      </c>
      <c r="S236" s="15">
        <v>0.46348927941630569</v>
      </c>
      <c r="T236" s="38">
        <v>106406.56371405494</v>
      </c>
      <c r="U236" s="38">
        <v>337449.43101588928</v>
      </c>
      <c r="V236" s="38">
        <v>93316.347065308684</v>
      </c>
      <c r="W236" s="38">
        <v>565245.26474655676</v>
      </c>
      <c r="AA236" s="13">
        <v>171</v>
      </c>
      <c r="AB236" s="40">
        <v>2875614.0283885137</v>
      </c>
    </row>
    <row r="237" spans="3:28">
      <c r="C237" s="13">
        <v>172</v>
      </c>
      <c r="D237" s="13">
        <v>65</v>
      </c>
      <c r="E237" s="14">
        <v>235922.67815079811</v>
      </c>
      <c r="F237" s="14">
        <v>71087.344478811254</v>
      </c>
      <c r="G237" s="14">
        <v>2551.6097</v>
      </c>
      <c r="H237" s="14">
        <v>162283.72397198685</v>
      </c>
      <c r="I237" s="14">
        <v>9737.023438319211</v>
      </c>
      <c r="J237" s="14">
        <v>3894.8093753276844</v>
      </c>
      <c r="K237" s="15">
        <v>9.8388350483803733E-4</v>
      </c>
      <c r="L237" s="14">
        <v>158.53968699659902</v>
      </c>
      <c r="M237" s="14">
        <v>163242.58933009868</v>
      </c>
      <c r="N237" s="14">
        <v>2921.1070314957633</v>
      </c>
      <c r="O237" s="15">
        <v>6.2480644486283009E-2</v>
      </c>
      <c r="P237" s="14">
        <v>9222.2052733919882</v>
      </c>
      <c r="Q237" s="14">
        <v>158283.75345264128</v>
      </c>
      <c r="R237" s="14">
        <v>2921.1070314957633</v>
      </c>
      <c r="S237" s="15">
        <v>-0.17401445656900189</v>
      </c>
      <c r="T237" s="38">
        <v>-22874.67766664251</v>
      </c>
      <c r="U237" s="38">
        <v>110038.61901571706</v>
      </c>
      <c r="V237" s="38">
        <v>-13493.932706253923</v>
      </c>
      <c r="W237" s="38">
        <v>431564.96179845702</v>
      </c>
      <c r="AA237" s="13">
        <v>172</v>
      </c>
      <c r="AB237" s="40">
        <v>2536513.8757886365</v>
      </c>
    </row>
    <row r="238" spans="3:28">
      <c r="C238" s="13">
        <v>173</v>
      </c>
      <c r="D238" s="13">
        <v>65</v>
      </c>
      <c r="E238" s="14">
        <v>241453.70045372882</v>
      </c>
      <c r="F238" s="14">
        <v>73244.443176954243</v>
      </c>
      <c r="G238" s="14">
        <v>2551.6097</v>
      </c>
      <c r="H238" s="14">
        <v>165657.64757677456</v>
      </c>
      <c r="I238" s="14">
        <v>9939.4588546064733</v>
      </c>
      <c r="J238" s="14">
        <v>3975.7835418425893</v>
      </c>
      <c r="K238" s="15">
        <v>-8.3678500774872003E-3</v>
      </c>
      <c r="L238" s="14">
        <v>-1021.5389475630185</v>
      </c>
      <c r="M238" s="14">
        <v>123045.37408968796</v>
      </c>
      <c r="N238" s="14">
        <v>2981.837656381942</v>
      </c>
      <c r="O238" s="15">
        <v>5.1272875483964454E-2</v>
      </c>
      <c r="P238" s="14">
        <v>17882.916473925423</v>
      </c>
      <c r="Q238" s="14">
        <v>368153.11294411815</v>
      </c>
      <c r="R238" s="14">
        <v>2981.837656381942</v>
      </c>
      <c r="S238" s="15">
        <v>0.31081262549431748</v>
      </c>
      <c r="T238" s="38">
        <v>78605.660755344841</v>
      </c>
      <c r="U238" s="38">
        <v>333000.27238021721</v>
      </c>
      <c r="V238" s="38">
        <v>95467.038281707239</v>
      </c>
      <c r="W238" s="38">
        <v>824198.75941402325</v>
      </c>
      <c r="AA238" s="13">
        <v>173</v>
      </c>
      <c r="AB238" s="40">
        <v>2582956.3356615026</v>
      </c>
    </row>
    <row r="239" spans="3:28">
      <c r="C239" s="13">
        <v>174</v>
      </c>
      <c r="D239" s="13">
        <v>65</v>
      </c>
      <c r="E239" s="14">
        <v>233017.84386734897</v>
      </c>
      <c r="F239" s="14">
        <v>69954.459108266106</v>
      </c>
      <c r="G239" s="14">
        <v>2551.6097</v>
      </c>
      <c r="H239" s="14">
        <v>160511.77505908287</v>
      </c>
      <c r="I239" s="14">
        <v>9630.7065035449723</v>
      </c>
      <c r="J239" s="14">
        <v>3852.2826014179891</v>
      </c>
      <c r="K239" s="15">
        <v>0.1113515336154432</v>
      </c>
      <c r="L239" s="14">
        <v>18196.417369548999</v>
      </c>
      <c r="M239" s="14">
        <v>183536.71902112506</v>
      </c>
      <c r="N239" s="14">
        <v>2889.2119510634916</v>
      </c>
      <c r="O239" s="15">
        <v>0.21033963225591845</v>
      </c>
      <c r="P239" s="14">
        <v>37698.217405329866</v>
      </c>
      <c r="Q239" s="14">
        <v>218368.28365675849</v>
      </c>
      <c r="R239" s="14">
        <v>2889.2119510634916</v>
      </c>
      <c r="S239" s="15">
        <v>9.2802204036348146E-2</v>
      </c>
      <c r="T239" s="38">
        <v>26985.770670110538</v>
      </c>
      <c r="U239" s="38">
        <v>319218.41288173135</v>
      </c>
      <c r="V239" s="38">
        <v>82880.405444989403</v>
      </c>
      <c r="W239" s="38">
        <v>721123.41555961489</v>
      </c>
      <c r="AA239" s="13">
        <v>174</v>
      </c>
      <c r="AB239" s="40">
        <v>2707976.9079311904</v>
      </c>
    </row>
    <row r="240" spans="3:28">
      <c r="C240" s="13">
        <v>175</v>
      </c>
      <c r="D240" s="13">
        <v>65</v>
      </c>
      <c r="E240" s="14">
        <v>226712.82291711311</v>
      </c>
      <c r="F240" s="14">
        <v>67495.500937674107</v>
      </c>
      <c r="G240" s="14">
        <v>2551.6097</v>
      </c>
      <c r="H240" s="14">
        <v>156665.712279439</v>
      </c>
      <c r="I240" s="14">
        <v>9399.9427367663393</v>
      </c>
      <c r="J240" s="14">
        <v>3759.9770947065358</v>
      </c>
      <c r="K240" s="15">
        <v>9.5530303684329243E-2</v>
      </c>
      <c r="L240" s="14">
        <v>9496.9925632484592</v>
      </c>
      <c r="M240" s="14">
        <v>110790.38394694528</v>
      </c>
      <c r="N240" s="14">
        <v>2819.9828210299015</v>
      </c>
      <c r="O240" s="15">
        <v>0.14009956975056287</v>
      </c>
      <c r="P240" s="14">
        <v>20993.808007394277</v>
      </c>
      <c r="Q240" s="14">
        <v>172252.99627677348</v>
      </c>
      <c r="R240" s="14">
        <v>2819.9828210299015</v>
      </c>
      <c r="S240" s="15">
        <v>-0.15985666990349745</v>
      </c>
      <c r="T240" s="38">
        <v>-53407.360695642128</v>
      </c>
      <c r="U240" s="38">
        <v>282097.92200226907</v>
      </c>
      <c r="V240" s="38">
        <v>-22916.560124999392</v>
      </c>
      <c r="W240" s="38">
        <v>565141.30222598789</v>
      </c>
      <c r="AA240" s="13">
        <v>175</v>
      </c>
      <c r="AB240" s="40">
        <v>2750095.5576841938</v>
      </c>
    </row>
    <row r="241" spans="3:28">
      <c r="C241" s="13">
        <v>176</v>
      </c>
      <c r="D241" s="13">
        <v>65</v>
      </c>
      <c r="E241" s="14">
        <v>234627.85483345392</v>
      </c>
      <c r="F241" s="14">
        <v>70582.363385047036</v>
      </c>
      <c r="G241" s="14">
        <v>2551.6097</v>
      </c>
      <c r="H241" s="14">
        <v>161493.88174840689</v>
      </c>
      <c r="I241" s="14">
        <v>9689.6329049044125</v>
      </c>
      <c r="J241" s="14">
        <v>3875.8531619617652</v>
      </c>
      <c r="K241" s="15">
        <v>4.2869208031995461E-2</v>
      </c>
      <c r="L241" s="14">
        <v>5695.5502808054016</v>
      </c>
      <c r="M241" s="14">
        <v>140492.24758025919</v>
      </c>
      <c r="N241" s="14">
        <v>2906.8898714713237</v>
      </c>
      <c r="O241" s="15">
        <v>0.16326293504269335</v>
      </c>
      <c r="P241" s="14">
        <v>39142.082808262916</v>
      </c>
      <c r="Q241" s="14">
        <v>280344.26678282104</v>
      </c>
      <c r="R241" s="14">
        <v>2906.8898714713237</v>
      </c>
      <c r="S241" s="15">
        <v>-4.0739226112307611E-2</v>
      </c>
      <c r="T241" s="38">
        <v>-4112.4615730739188</v>
      </c>
      <c r="U241" s="38">
        <v>98286.974868168414</v>
      </c>
      <c r="V241" s="38">
        <v>40725.1715159944</v>
      </c>
      <c r="W241" s="38">
        <v>519123.48923124868</v>
      </c>
      <c r="AA241" s="13">
        <v>176</v>
      </c>
      <c r="AB241" s="40">
        <v>2960840.6176604219</v>
      </c>
    </row>
    <row r="242" spans="3:28">
      <c r="C242" s="13">
        <v>177</v>
      </c>
      <c r="D242" s="13">
        <v>65</v>
      </c>
      <c r="E242" s="14">
        <v>220492.76709991609</v>
      </c>
      <c r="F242" s="14">
        <v>65069.679168967275</v>
      </c>
      <c r="G242" s="14">
        <v>2551.6097</v>
      </c>
      <c r="H242" s="14">
        <v>152871.47823094882</v>
      </c>
      <c r="I242" s="14">
        <v>9172.2886938569281</v>
      </c>
      <c r="J242" s="14">
        <v>3668.9154775427714</v>
      </c>
      <c r="K242" s="15">
        <v>6.3561277834819352E-2</v>
      </c>
      <c r="L242" s="14">
        <v>9304.5261148975551</v>
      </c>
      <c r="M242" s="14">
        <v>157525.69022350945</v>
      </c>
      <c r="N242" s="14">
        <v>2751.6866081570784</v>
      </c>
      <c r="O242" s="15">
        <v>-0.16620427817891595</v>
      </c>
      <c r="P242" s="14">
        <v>-27293.013388496191</v>
      </c>
      <c r="Q242" s="14">
        <v>138296.49329141763</v>
      </c>
      <c r="R242" s="14">
        <v>2751.6866081570784</v>
      </c>
      <c r="S242" s="15">
        <v>0.16722531068785867</v>
      </c>
      <c r="T242" s="38">
        <v>209583.9738062816</v>
      </c>
      <c r="U242" s="38">
        <v>1464262.7587774219</v>
      </c>
      <c r="V242" s="38">
        <v>191595.48653268296</v>
      </c>
      <c r="W242" s="38">
        <v>1760084.9422923489</v>
      </c>
      <c r="AA242" s="13">
        <v>177</v>
      </c>
      <c r="AB242" s="40">
        <v>2717017.1206220305</v>
      </c>
    </row>
    <row r="243" spans="3:28">
      <c r="C243" s="13">
        <v>178</v>
      </c>
      <c r="D243" s="13">
        <v>65</v>
      </c>
      <c r="E243" s="14">
        <v>221306.85920817833</v>
      </c>
      <c r="F243" s="14">
        <v>65387.175091189551</v>
      </c>
      <c r="G243" s="14">
        <v>2551.6097</v>
      </c>
      <c r="H243" s="14">
        <v>153368.07441698879</v>
      </c>
      <c r="I243" s="14">
        <v>9202.0844650193267</v>
      </c>
      <c r="J243" s="14">
        <v>3680.8337860077309</v>
      </c>
      <c r="K243" s="15">
        <v>-6.566632247818914E-3</v>
      </c>
      <c r="L243" s="14">
        <v>-970.45264432048225</v>
      </c>
      <c r="M243" s="14">
        <v>148655.40550631052</v>
      </c>
      <c r="N243" s="14">
        <v>2760.6253395057979</v>
      </c>
      <c r="O243" s="15">
        <v>8.9885999567551E-2</v>
      </c>
      <c r="P243" s="14">
        <v>16425.516649931007</v>
      </c>
      <c r="Q243" s="14">
        <v>200543.03788337047</v>
      </c>
      <c r="R243" s="14">
        <v>2760.6253395057979</v>
      </c>
      <c r="S243" s="15">
        <v>0.20095049521400277</v>
      </c>
      <c r="T243" s="38">
        <v>107176.87535978196</v>
      </c>
      <c r="U243" s="38">
        <v>641906.8334018623</v>
      </c>
      <c r="V243" s="38">
        <v>122631.93936539249</v>
      </c>
      <c r="W243" s="38">
        <v>991105.27679154323</v>
      </c>
      <c r="AA243" s="13">
        <v>178</v>
      </c>
      <c r="AB243" s="40">
        <v>2734218.6662816931</v>
      </c>
    </row>
    <row r="244" spans="3:28">
      <c r="C244" s="13">
        <v>179</v>
      </c>
      <c r="D244" s="13">
        <v>65</v>
      </c>
      <c r="E244" s="14">
        <v>227676.83570577181</v>
      </c>
      <c r="F244" s="14">
        <v>67871.465925251003</v>
      </c>
      <c r="G244" s="14">
        <v>2551.6097</v>
      </c>
      <c r="H244" s="14">
        <v>157253.76008052079</v>
      </c>
      <c r="I244" s="14">
        <v>9435.2256048312465</v>
      </c>
      <c r="J244" s="14">
        <v>3774.0902419324989</v>
      </c>
      <c r="K244" s="15">
        <v>2.4127862561550893E-2</v>
      </c>
      <c r="L244" s="14">
        <v>3121.974150627595</v>
      </c>
      <c r="M244" s="14">
        <v>134401.921053231</v>
      </c>
      <c r="N244" s="14">
        <v>2830.567681449374</v>
      </c>
      <c r="O244" s="15">
        <v>-8.0793958118148601E-2</v>
      </c>
      <c r="P244" s="14">
        <v>-7383.721853278289</v>
      </c>
      <c r="Q244" s="14">
        <v>85421.091913443379</v>
      </c>
      <c r="R244" s="14">
        <v>2830.567681449374</v>
      </c>
      <c r="S244" s="15">
        <v>0.24162855000181538</v>
      </c>
      <c r="T244" s="38">
        <v>40325.398702605671</v>
      </c>
      <c r="U244" s="38">
        <v>208630.72389938161</v>
      </c>
      <c r="V244" s="38">
        <v>36063.650999954974</v>
      </c>
      <c r="W244" s="38">
        <v>428453.73686605599</v>
      </c>
      <c r="AA244" s="13">
        <v>179</v>
      </c>
      <c r="AB244" s="40">
        <v>2577585.2222229713</v>
      </c>
    </row>
    <row r="245" spans="3:28">
      <c r="C245" s="13">
        <v>180</v>
      </c>
      <c r="D245" s="13">
        <v>65</v>
      </c>
      <c r="E245" s="14">
        <v>224689.07971934296</v>
      </c>
      <c r="F245" s="14">
        <v>66706.241090543757</v>
      </c>
      <c r="G245" s="14">
        <v>2551.6097</v>
      </c>
      <c r="H245" s="14">
        <v>155431.22892879919</v>
      </c>
      <c r="I245" s="14">
        <v>9325.8737357279515</v>
      </c>
      <c r="J245" s="14">
        <v>3730.3494942911807</v>
      </c>
      <c r="K245" s="15">
        <v>2.7794848412697207E-2</v>
      </c>
      <c r="L245" s="14">
        <v>3847.3174953123203</v>
      </c>
      <c r="M245" s="14">
        <v>144130.85805569953</v>
      </c>
      <c r="N245" s="14">
        <v>2797.7621207183852</v>
      </c>
      <c r="O245" s="15">
        <v>4.637502743762234E-2</v>
      </c>
      <c r="P245" s="14">
        <v>7064.0677564186326</v>
      </c>
      <c r="Q245" s="14">
        <v>160787.76988389844</v>
      </c>
      <c r="R245" s="14">
        <v>2797.7621207183852</v>
      </c>
      <c r="S245" s="15">
        <v>-0.35967867669780113</v>
      </c>
      <c r="T245" s="38">
        <v>-125306.1142554017</v>
      </c>
      <c r="U245" s="38">
        <v>224476.26122234491</v>
      </c>
      <c r="V245" s="38">
        <v>-114394.72900367074</v>
      </c>
      <c r="W245" s="38">
        <v>529394.88916194288</v>
      </c>
      <c r="AA245" s="13">
        <v>180</v>
      </c>
      <c r="AB245" s="40">
        <v>2458180.9565123734</v>
      </c>
    </row>
    <row r="246" spans="3:28">
      <c r="C246" s="13">
        <v>181</v>
      </c>
      <c r="D246" s="13">
        <v>65</v>
      </c>
      <c r="E246" s="14">
        <v>248373.18173426314</v>
      </c>
      <c r="F246" s="14">
        <v>75943.040876362618</v>
      </c>
      <c r="G246" s="14">
        <v>2551.6097</v>
      </c>
      <c r="H246" s="14">
        <v>169878.53115790052</v>
      </c>
      <c r="I246" s="14">
        <v>10192.711869474031</v>
      </c>
      <c r="J246" s="14">
        <v>4077.0847477896127</v>
      </c>
      <c r="K246" s="15">
        <v>2.8042976691130733E-2</v>
      </c>
      <c r="L246" s="14">
        <v>5448.8672875709708</v>
      </c>
      <c r="M246" s="14">
        <v>201791.57885097645</v>
      </c>
      <c r="N246" s="14">
        <v>3057.8135608422094</v>
      </c>
      <c r="O246" s="15">
        <v>0.10868199252368863</v>
      </c>
      <c r="P246" s="14">
        <v>27939.725437473793</v>
      </c>
      <c r="Q246" s="14">
        <v>286546.41289424727</v>
      </c>
      <c r="R246" s="14">
        <v>3057.8135608422094</v>
      </c>
      <c r="S246" s="15">
        <v>0.17442068313940781</v>
      </c>
      <c r="T246" s="38">
        <v>60254.611126058116</v>
      </c>
      <c r="U246" s="38">
        <v>407239.17168292328</v>
      </c>
      <c r="V246" s="38">
        <v>93643.20385110288</v>
      </c>
      <c r="W246" s="38">
        <v>895577.16342814709</v>
      </c>
      <c r="AA246" s="13">
        <v>181</v>
      </c>
      <c r="AB246" s="40">
        <v>2896073.0973247453</v>
      </c>
    </row>
    <row r="247" spans="3:28">
      <c r="C247" s="13">
        <v>182</v>
      </c>
      <c r="D247" s="13">
        <v>65</v>
      </c>
      <c r="E247" s="14">
        <v>246362.05864547493</v>
      </c>
      <c r="F247" s="14">
        <v>75158.702871735222</v>
      </c>
      <c r="G247" s="14">
        <v>2551.6097</v>
      </c>
      <c r="H247" s="14">
        <v>168651.74607373969</v>
      </c>
      <c r="I247" s="14">
        <v>10119.104764424381</v>
      </c>
      <c r="J247" s="14">
        <v>4047.6419057697526</v>
      </c>
      <c r="K247" s="15">
        <v>0.12514094087219108</v>
      </c>
      <c r="L247" s="14">
        <v>16644.412929026239</v>
      </c>
      <c r="M247" s="14">
        <v>151673.57020925666</v>
      </c>
      <c r="N247" s="14">
        <v>3035.7314293273143</v>
      </c>
      <c r="O247" s="15">
        <v>0.10116862989181588</v>
      </c>
      <c r="P247" s="14">
        <v>13103.376853859496</v>
      </c>
      <c r="Q247" s="14">
        <v>144141.39983339389</v>
      </c>
      <c r="R247" s="14">
        <v>3035.7314293273143</v>
      </c>
      <c r="S247" s="15">
        <v>0.11552510224725568</v>
      </c>
      <c r="T247" s="38">
        <v>29873.716501346229</v>
      </c>
      <c r="U247" s="38">
        <v>289982.27740023239</v>
      </c>
      <c r="V247" s="38">
        <v>59621.50628423196</v>
      </c>
      <c r="W247" s="38">
        <v>585797.24744288297</v>
      </c>
      <c r="AA247" s="13">
        <v>182</v>
      </c>
      <c r="AB247" s="40">
        <v>2742659.853850083</v>
      </c>
    </row>
    <row r="248" spans="3:28">
      <c r="C248" s="13">
        <v>183</v>
      </c>
      <c r="D248" s="13">
        <v>65</v>
      </c>
      <c r="E248" s="14">
        <v>237863.62285316686</v>
      </c>
      <c r="F248" s="14">
        <v>71844.312912735069</v>
      </c>
      <c r="G248" s="14">
        <v>2551.6097</v>
      </c>
      <c r="H248" s="14">
        <v>163467.70024043179</v>
      </c>
      <c r="I248" s="14">
        <v>9808.0620144259065</v>
      </c>
      <c r="J248" s="14">
        <v>3923.2248057703628</v>
      </c>
      <c r="K248" s="15">
        <v>-6.735175121201506E-2</v>
      </c>
      <c r="L248" s="14">
        <v>-10018.288220665354</v>
      </c>
      <c r="M248" s="14">
        <v>140689.09604981402</v>
      </c>
      <c r="N248" s="14">
        <v>2942.4186043277718</v>
      </c>
      <c r="O248" s="15">
        <v>-0.11390426744357596</v>
      </c>
      <c r="P248" s="14">
        <v>-30879.004087010122</v>
      </c>
      <c r="Q248" s="14">
        <v>241688.3175913337</v>
      </c>
      <c r="R248" s="14">
        <v>2942.4186043277718</v>
      </c>
      <c r="S248" s="15">
        <v>0.30213457641995994</v>
      </c>
      <c r="T248" s="38">
        <v>40574.728286119673</v>
      </c>
      <c r="U248" s="38">
        <v>176339.49897703953</v>
      </c>
      <c r="V248" s="38">
        <v>-322.56402155580145</v>
      </c>
      <c r="W248" s="38">
        <v>558716.91261818726</v>
      </c>
      <c r="AA248" s="13">
        <v>183</v>
      </c>
      <c r="AB248" s="40">
        <v>2442621.9595925687</v>
      </c>
    </row>
    <row r="249" spans="3:28">
      <c r="C249" s="13">
        <v>184</v>
      </c>
      <c r="D249" s="13">
        <v>65</v>
      </c>
      <c r="E249" s="14">
        <v>238777.89361935685</v>
      </c>
      <c r="F249" s="14">
        <v>72200.878511549177</v>
      </c>
      <c r="G249" s="14">
        <v>2551.6097</v>
      </c>
      <c r="H249" s="14">
        <v>164025.40540780767</v>
      </c>
      <c r="I249" s="14">
        <v>9841.5243244684607</v>
      </c>
      <c r="J249" s="14">
        <v>3936.6097297873844</v>
      </c>
      <c r="K249" s="15">
        <v>-2.2911770487197766E-3</v>
      </c>
      <c r="L249" s="14">
        <v>-382.16382193469065</v>
      </c>
      <c r="M249" s="14">
        <v>168384.17271328732</v>
      </c>
      <c r="N249" s="14">
        <v>2952.4572973405379</v>
      </c>
      <c r="O249" s="15">
        <v>0.18636886761040367</v>
      </c>
      <c r="P249" s="14">
        <v>49576.047713099069</v>
      </c>
      <c r="Q249" s="14">
        <v>317062.6264205341</v>
      </c>
      <c r="R249" s="14">
        <v>2952.4572973405379</v>
      </c>
      <c r="S249" s="15">
        <v>0.16118095085114781</v>
      </c>
      <c r="T249" s="38">
        <v>47252.70414038634</v>
      </c>
      <c r="U249" s="38">
        <v>341894.49541205342</v>
      </c>
      <c r="V249" s="38">
        <v>96446.588031550724</v>
      </c>
      <c r="W249" s="38">
        <v>827341.29454587481</v>
      </c>
      <c r="AA249" s="13">
        <v>184</v>
      </c>
      <c r="AB249" s="40">
        <v>3032968.3112052297</v>
      </c>
    </row>
    <row r="250" spans="3:28">
      <c r="C250" s="13">
        <v>185</v>
      </c>
      <c r="D250" s="13">
        <v>65</v>
      </c>
      <c r="E250" s="14">
        <v>229582.4186522809</v>
      </c>
      <c r="F250" s="14">
        <v>68614.643274389557</v>
      </c>
      <c r="G250" s="14">
        <v>2551.6097</v>
      </c>
      <c r="H250" s="14">
        <v>158416.16567789135</v>
      </c>
      <c r="I250" s="14">
        <v>9504.9699406734799</v>
      </c>
      <c r="J250" s="14">
        <v>3801.9879762693922</v>
      </c>
      <c r="K250" s="15">
        <v>5.3168224683328949E-2</v>
      </c>
      <c r="L250" s="14">
        <v>9248.5320568477127</v>
      </c>
      <c r="M250" s="14">
        <v>185098.00959755844</v>
      </c>
      <c r="N250" s="14">
        <v>2851.4909822020441</v>
      </c>
      <c r="O250" s="15">
        <v>0.12102764357696352</v>
      </c>
      <c r="P250" s="14">
        <v>13219.137536545708</v>
      </c>
      <c r="Q250" s="14">
        <v>123869.00031073202</v>
      </c>
      <c r="R250" s="14">
        <v>2851.4909822020441</v>
      </c>
      <c r="S250" s="15">
        <v>0.21175515854203458</v>
      </c>
      <c r="T250" s="38">
        <v>54199.17322095541</v>
      </c>
      <c r="U250" s="38">
        <v>311576.99843528343</v>
      </c>
      <c r="V250" s="38">
        <v>76666.842814348827</v>
      </c>
      <c r="W250" s="38">
        <v>620544.00834357389</v>
      </c>
      <c r="AA250" s="13">
        <v>185</v>
      </c>
      <c r="AB250" s="40">
        <v>2607722.5952961072</v>
      </c>
    </row>
    <row r="251" spans="3:28">
      <c r="C251" s="13">
        <v>186</v>
      </c>
      <c r="D251" s="13">
        <v>65</v>
      </c>
      <c r="E251" s="14">
        <v>223393.17529458652</v>
      </c>
      <c r="F251" s="14">
        <v>66200.838364888739</v>
      </c>
      <c r="G251" s="14">
        <v>2551.6097</v>
      </c>
      <c r="H251" s="14">
        <v>154640.72722969778</v>
      </c>
      <c r="I251" s="14">
        <v>9278.4436337818661</v>
      </c>
      <c r="J251" s="14">
        <v>3711.3774535127468</v>
      </c>
      <c r="K251" s="15">
        <v>5.1706648432038503E-2</v>
      </c>
      <c r="L251" s="14">
        <v>9407.6528224911817</v>
      </c>
      <c r="M251" s="14">
        <v>193206.14982962346</v>
      </c>
      <c r="N251" s="14">
        <v>2783.5330901345596</v>
      </c>
      <c r="O251" s="15">
        <v>8.7905431690387503E-2</v>
      </c>
      <c r="P251" s="14">
        <v>19982.420968151506</v>
      </c>
      <c r="Q251" s="14">
        <v>248691.43724281192</v>
      </c>
      <c r="R251" s="14">
        <v>2783.5330901345596</v>
      </c>
      <c r="S251" s="15">
        <v>0.29627200429697537</v>
      </c>
      <c r="T251" s="38">
        <v>114898.41220048566</v>
      </c>
      <c r="U251" s="38">
        <v>504104.11504077737</v>
      </c>
      <c r="V251" s="38">
        <v>144288.48599112834</v>
      </c>
      <c r="W251" s="38">
        <v>946001.70211321278</v>
      </c>
      <c r="AA251" s="13">
        <v>186</v>
      </c>
      <c r="AB251" s="40">
        <v>2863647.0204982948</v>
      </c>
    </row>
    <row r="252" spans="3:28">
      <c r="C252" s="13">
        <v>187</v>
      </c>
      <c r="D252" s="13">
        <v>65</v>
      </c>
      <c r="E252" s="14">
        <v>236139.94242317753</v>
      </c>
      <c r="F252" s="14">
        <v>71172.077545039239</v>
      </c>
      <c r="G252" s="14">
        <v>2551.6097</v>
      </c>
      <c r="H252" s="14">
        <v>162416.25517813829</v>
      </c>
      <c r="I252" s="14">
        <v>9744.9753106882981</v>
      </c>
      <c r="J252" s="14">
        <v>3897.9901242753194</v>
      </c>
      <c r="K252" s="15">
        <v>0.14336153159933626</v>
      </c>
      <c r="L252" s="14">
        <v>23943.759255506488</v>
      </c>
      <c r="M252" s="14">
        <v>192909.3799660363</v>
      </c>
      <c r="N252" s="14">
        <v>2923.4925932064893</v>
      </c>
      <c r="O252" s="15">
        <v>-1.3520651415594817E-2</v>
      </c>
      <c r="P252" s="14">
        <v>-2013.862931683612</v>
      </c>
      <c r="Q252" s="14">
        <v>148395.06569970032</v>
      </c>
      <c r="R252" s="14">
        <v>2923.4925932064893</v>
      </c>
      <c r="S252" s="15">
        <v>0.13484442183352424</v>
      </c>
      <c r="T252" s="38">
        <v>13926.007196529572</v>
      </c>
      <c r="U252" s="38">
        <v>118662.37922234758</v>
      </c>
      <c r="V252" s="38">
        <v>35855.903520352447</v>
      </c>
      <c r="W252" s="38">
        <v>459966.8248880842</v>
      </c>
      <c r="AA252" s="13">
        <v>187</v>
      </c>
      <c r="AB252" s="40">
        <v>2312133.2067218875</v>
      </c>
    </row>
    <row r="253" spans="3:28">
      <c r="C253" s="13">
        <v>188</v>
      </c>
      <c r="D253" s="13">
        <v>65</v>
      </c>
      <c r="E253" s="14">
        <v>222091.51465219914</v>
      </c>
      <c r="F253" s="14">
        <v>65693.190714357668</v>
      </c>
      <c r="G253" s="14">
        <v>2551.6097</v>
      </c>
      <c r="H253" s="14">
        <v>153846.71423784146</v>
      </c>
      <c r="I253" s="14">
        <v>9230.8028542704869</v>
      </c>
      <c r="J253" s="14">
        <v>3692.3211417081948</v>
      </c>
      <c r="K253" s="15">
        <v>6.5886626608780405E-2</v>
      </c>
      <c r="L253" s="14">
        <v>11525.126957811377</v>
      </c>
      <c r="M253" s="14">
        <v>188294.90330649129</v>
      </c>
      <c r="N253" s="14">
        <v>2769.2408562811461</v>
      </c>
      <c r="O253" s="15">
        <v>0.14833947326431324</v>
      </c>
      <c r="P253" s="14">
        <v>50580.233600123407</v>
      </c>
      <c r="Q253" s="14">
        <v>392941.07894716255</v>
      </c>
      <c r="R253" s="14">
        <v>2769.2408562811461</v>
      </c>
      <c r="S253" s="15">
        <v>0.47673136911979475</v>
      </c>
      <c r="T253" s="38">
        <v>330170.38681901881</v>
      </c>
      <c r="U253" s="38">
        <v>1024126.1452207807</v>
      </c>
      <c r="V253" s="38">
        <v>392275.7473769536</v>
      </c>
      <c r="W253" s="38">
        <v>1605362.1274744347</v>
      </c>
      <c r="AA253" s="13">
        <v>188</v>
      </c>
      <c r="AB253" s="40">
        <v>3094787.8519564155</v>
      </c>
    </row>
    <row r="254" spans="3:28">
      <c r="C254" s="13">
        <v>189</v>
      </c>
      <c r="D254" s="13">
        <v>65</v>
      </c>
      <c r="E254" s="14">
        <v>235209.34818448673</v>
      </c>
      <c r="F254" s="14">
        <v>70809.145791949821</v>
      </c>
      <c r="G254" s="14">
        <v>2551.6097</v>
      </c>
      <c r="H254" s="14">
        <v>161848.59269253691</v>
      </c>
      <c r="I254" s="14">
        <v>9710.9155615522141</v>
      </c>
      <c r="J254" s="14">
        <v>3884.366224620886</v>
      </c>
      <c r="K254" s="15">
        <v>3.7372351633004695E-2</v>
      </c>
      <c r="L254" s="14">
        <v>5542.9809044162321</v>
      </c>
      <c r="M254" s="14">
        <v>155802.85509616768</v>
      </c>
      <c r="N254" s="14">
        <v>2913.274668465664</v>
      </c>
      <c r="O254" s="15">
        <v>6.2440705340279463E-2</v>
      </c>
      <c r="P254" s="14">
        <v>7728.5010265038036</v>
      </c>
      <c r="Q254" s="14">
        <v>132958.58045089629</v>
      </c>
      <c r="R254" s="14">
        <v>2913.274668465664</v>
      </c>
      <c r="S254" s="15">
        <v>5.2564464521789499E-2</v>
      </c>
      <c r="T254" s="38">
        <v>118910.62235999992</v>
      </c>
      <c r="U254" s="38">
        <v>2382553.7661449551</v>
      </c>
      <c r="V254" s="38">
        <v>132182.10429091996</v>
      </c>
      <c r="W254" s="38">
        <v>2671315.2016920191</v>
      </c>
      <c r="AA254" s="13">
        <v>189</v>
      </c>
      <c r="AB254" s="40">
        <v>2356423.8226602864</v>
      </c>
    </row>
    <row r="255" spans="3:28">
      <c r="C255" s="13">
        <v>190</v>
      </c>
      <c r="D255" s="13">
        <v>65</v>
      </c>
      <c r="E255" s="14">
        <v>243516.03697669847</v>
      </c>
      <c r="F255" s="14">
        <v>74048.754420912403</v>
      </c>
      <c r="G255" s="14">
        <v>2551.6097</v>
      </c>
      <c r="H255" s="14">
        <v>166915.67285578608</v>
      </c>
      <c r="I255" s="14">
        <v>10014.940371347164</v>
      </c>
      <c r="J255" s="14">
        <v>4005.9761485388658</v>
      </c>
      <c r="K255" s="15">
        <v>-3.2700757471968635E-2</v>
      </c>
      <c r="L255" s="14">
        <v>-5589.8483865769549</v>
      </c>
      <c r="M255" s="14">
        <v>167352.55573542838</v>
      </c>
      <c r="N255" s="14">
        <v>3004.4821114041492</v>
      </c>
      <c r="O255" s="15">
        <v>-2.879468917788805E-2</v>
      </c>
      <c r="P255" s="14">
        <v>-6398.0651392316095</v>
      </c>
      <c r="Q255" s="14">
        <v>217300.18920578205</v>
      </c>
      <c r="R255" s="14">
        <v>3004.4821114041492</v>
      </c>
      <c r="S255" s="15">
        <v>0.19610064012019718</v>
      </c>
      <c r="T255" s="38">
        <v>137209.19851155003</v>
      </c>
      <c r="U255" s="38">
        <v>838399.10212383303</v>
      </c>
      <c r="V255" s="38">
        <v>125221.28498574147</v>
      </c>
      <c r="W255" s="38">
        <v>1223051.8470650434</v>
      </c>
      <c r="AA255" s="13">
        <v>190</v>
      </c>
      <c r="AB255" s="40">
        <v>2761201.1313910764</v>
      </c>
    </row>
    <row r="256" spans="3:28">
      <c r="C256" s="13">
        <v>191</v>
      </c>
      <c r="D256" s="13">
        <v>65</v>
      </c>
      <c r="E256" s="14">
        <v>227344.20801735303</v>
      </c>
      <c r="F256" s="14">
        <v>67741.74112676768</v>
      </c>
      <c r="G256" s="14">
        <v>2551.6097</v>
      </c>
      <c r="H256" s="14">
        <v>157050.85719058535</v>
      </c>
      <c r="I256" s="14">
        <v>9423.0514314351203</v>
      </c>
      <c r="J256" s="14">
        <v>3769.2205725740482</v>
      </c>
      <c r="K256" s="15">
        <v>0.10606318023753294</v>
      </c>
      <c r="L256" s="14">
        <v>16741.121805464234</v>
      </c>
      <c r="M256" s="14">
        <v>176466.76389913046</v>
      </c>
      <c r="N256" s="14">
        <v>2826.9154294305358</v>
      </c>
      <c r="O256" s="15">
        <v>-3.5845026589500534E-2</v>
      </c>
      <c r="P256" s="14">
        <v>-9205.7064965581485</v>
      </c>
      <c r="Q256" s="14">
        <v>249027.38206911087</v>
      </c>
      <c r="R256" s="14">
        <v>2826.9154294305358</v>
      </c>
      <c r="S256" s="15">
        <v>2.2739847675564695E-3</v>
      </c>
      <c r="T256" s="38">
        <v>1136.2948277974315</v>
      </c>
      <c r="U256" s="38">
        <v>502242.99763775017</v>
      </c>
      <c r="V256" s="38">
        <v>8671.7101367035175</v>
      </c>
      <c r="W256" s="38">
        <v>927737.1436059915</v>
      </c>
      <c r="AA256" s="13">
        <v>191</v>
      </c>
      <c r="AB256" s="40">
        <v>2401904.1308222604</v>
      </c>
    </row>
    <row r="257" spans="3:28">
      <c r="C257" s="13">
        <v>192</v>
      </c>
      <c r="D257" s="13">
        <v>65</v>
      </c>
      <c r="E257" s="14">
        <v>233068.90896329368</v>
      </c>
      <c r="F257" s="14">
        <v>69974.374495684533</v>
      </c>
      <c r="G257" s="14">
        <v>2551.6097</v>
      </c>
      <c r="H257" s="14">
        <v>160542.92476760913</v>
      </c>
      <c r="I257" s="14">
        <v>9632.5754860565485</v>
      </c>
      <c r="J257" s="14">
        <v>3853.0301944226194</v>
      </c>
      <c r="K257" s="15">
        <v>2.3627999625673971E-2</v>
      </c>
      <c r="L257" s="14">
        <v>3346.0151334085226</v>
      </c>
      <c r="M257" s="14">
        <v>146884.82015857345</v>
      </c>
      <c r="N257" s="14">
        <v>2889.7726458169645</v>
      </c>
      <c r="O257" s="15">
        <v>0.16987468619058457</v>
      </c>
      <c r="P257" s="14">
        <v>31461.429284060956</v>
      </c>
      <c r="Q257" s="14">
        <v>218110.06779382544</v>
      </c>
      <c r="R257" s="14">
        <v>2889.7726458169645</v>
      </c>
      <c r="S257" s="15">
        <v>0.28514289619368022</v>
      </c>
      <c r="T257" s="38">
        <v>101113.35817210634</v>
      </c>
      <c r="U257" s="38">
        <v>457164.16146454081</v>
      </c>
      <c r="V257" s="38">
        <v>135920.80258957582</v>
      </c>
      <c r="W257" s="38">
        <v>822159.04941693973</v>
      </c>
      <c r="AA257" s="13">
        <v>192</v>
      </c>
      <c r="AB257" s="40">
        <v>2640251.0452337158</v>
      </c>
    </row>
    <row r="258" spans="3:28">
      <c r="C258" s="13">
        <v>193</v>
      </c>
      <c r="D258" s="13">
        <v>65</v>
      </c>
      <c r="E258" s="14">
        <v>236876.69881987621</v>
      </c>
      <c r="F258" s="14">
        <v>71459.41253975172</v>
      </c>
      <c r="G258" s="14">
        <v>2551.6097</v>
      </c>
      <c r="H258" s="14">
        <v>162865.67658012451</v>
      </c>
      <c r="I258" s="14">
        <v>9771.9405948074691</v>
      </c>
      <c r="J258" s="14">
        <v>3908.776237922988</v>
      </c>
      <c r="K258" s="15">
        <v>4.8720529739730831E-2</v>
      </c>
      <c r="L258" s="14">
        <v>5156.4177276456339</v>
      </c>
      <c r="M258" s="14">
        <v>112947.45736069474</v>
      </c>
      <c r="N258" s="14">
        <v>2931.5821784422405</v>
      </c>
      <c r="O258" s="15">
        <v>0.16692850795053205</v>
      </c>
      <c r="P258" s="14">
        <v>50174.612260099588</v>
      </c>
      <c r="Q258" s="14">
        <v>352215.85853141843</v>
      </c>
      <c r="R258" s="14">
        <v>2931.5821784422405</v>
      </c>
      <c r="S258" s="15">
        <v>0.33265126404764828</v>
      </c>
      <c r="T258" s="38">
        <v>82510.941271782329</v>
      </c>
      <c r="U258" s="38">
        <v>332017.0983220468</v>
      </c>
      <c r="V258" s="38">
        <v>137841.97125952755</v>
      </c>
      <c r="W258" s="38">
        <v>797180.41421415994</v>
      </c>
      <c r="AA258" s="13">
        <v>193</v>
      </c>
      <c r="AB258" s="40">
        <v>2504801.3793882797</v>
      </c>
    </row>
    <row r="259" spans="3:28">
      <c r="C259" s="13">
        <v>194</v>
      </c>
      <c r="D259" s="13">
        <v>65</v>
      </c>
      <c r="E259" s="14">
        <v>249892.73582785553</v>
      </c>
      <c r="F259" s="14">
        <v>76535.666972863663</v>
      </c>
      <c r="G259" s="14">
        <v>2551.6097</v>
      </c>
      <c r="H259" s="14">
        <v>170805.45915499187</v>
      </c>
      <c r="I259" s="14">
        <v>10248.327549299513</v>
      </c>
      <c r="J259" s="14">
        <v>4099.3310197198052</v>
      </c>
      <c r="K259" s="15">
        <v>2.272305483946277E-2</v>
      </c>
      <c r="L259" s="14">
        <v>3321.6328602223903</v>
      </c>
      <c r="M259" s="14">
        <v>151550.27314656187</v>
      </c>
      <c r="N259" s="14">
        <v>3074.4982647898537</v>
      </c>
      <c r="O259" s="15">
        <v>1.1429026789119508E-2</v>
      </c>
      <c r="P259" s="14">
        <v>1145.5914002495083</v>
      </c>
      <c r="Q259" s="14">
        <v>102918.09427621929</v>
      </c>
      <c r="R259" s="14">
        <v>3074.4982647898537</v>
      </c>
      <c r="S259" s="15">
        <v>0.18115664350431615</v>
      </c>
      <c r="T259" s="38">
        <v>202484.65497163025</v>
      </c>
      <c r="U259" s="38">
        <v>1321754.3319893209</v>
      </c>
      <c r="V259" s="38">
        <v>206951.87923210216</v>
      </c>
      <c r="W259" s="38">
        <v>1576222.6994121021</v>
      </c>
      <c r="AA259" s="13">
        <v>194</v>
      </c>
      <c r="AB259" s="40">
        <v>2211038.7317400486</v>
      </c>
    </row>
    <row r="260" spans="3:28">
      <c r="C260" s="13">
        <v>195</v>
      </c>
      <c r="D260" s="13">
        <v>65</v>
      </c>
      <c r="E260" s="14">
        <v>234227.12447874641</v>
      </c>
      <c r="F260" s="14">
        <v>70426.078546711098</v>
      </c>
      <c r="G260" s="14">
        <v>2551.6097</v>
      </c>
      <c r="H260" s="14">
        <v>161249.43623203531</v>
      </c>
      <c r="I260" s="14">
        <v>9674.9661739221174</v>
      </c>
      <c r="J260" s="14">
        <v>3869.986469568847</v>
      </c>
      <c r="K260" s="15">
        <v>6.7751455969038199E-2</v>
      </c>
      <c r="L260" s="14">
        <v>9564.5931813139086</v>
      </c>
      <c r="M260" s="14">
        <v>152671.35969407545</v>
      </c>
      <c r="N260" s="14">
        <v>2902.4898521766349</v>
      </c>
      <c r="O260" s="15">
        <v>0.14826493298551519</v>
      </c>
      <c r="P260" s="14">
        <v>23652.659804144831</v>
      </c>
      <c r="Q260" s="14">
        <v>184633.60152276864</v>
      </c>
      <c r="R260" s="14">
        <v>2902.4898521766349</v>
      </c>
      <c r="S260" s="15">
        <v>-3.3547595365528024E-2</v>
      </c>
      <c r="T260" s="38">
        <v>-49348.672920237506</v>
      </c>
      <c r="U260" s="38">
        <v>1423107.3454491941</v>
      </c>
      <c r="V260" s="38">
        <v>-16131.419934778765</v>
      </c>
      <c r="W260" s="38">
        <v>1760412.3066660382</v>
      </c>
      <c r="AA260" s="13">
        <v>195</v>
      </c>
      <c r="AB260" s="40">
        <v>2685053.1515063634</v>
      </c>
    </row>
    <row r="261" spans="3:28">
      <c r="C261" s="13">
        <v>196</v>
      </c>
      <c r="D261" s="13">
        <v>65</v>
      </c>
      <c r="E261" s="14">
        <v>230228.14728428886</v>
      </c>
      <c r="F261" s="14">
        <v>68866.477440872652</v>
      </c>
      <c r="G261" s="14">
        <v>2551.6097</v>
      </c>
      <c r="H261" s="14">
        <v>158810.06014341619</v>
      </c>
      <c r="I261" s="14">
        <v>9528.6036086049717</v>
      </c>
      <c r="J261" s="14">
        <v>3811.4414434419887</v>
      </c>
      <c r="K261" s="15">
        <v>3.397912943997887E-2</v>
      </c>
      <c r="L261" s="14">
        <v>3557.2813981797908</v>
      </c>
      <c r="M261" s="14">
        <v>110153.18861992322</v>
      </c>
      <c r="N261" s="14">
        <v>2858.5810825814915</v>
      </c>
      <c r="O261" s="15">
        <v>-2.0564953293999433E-2</v>
      </c>
      <c r="P261" s="14">
        <v>-1983.8633280926294</v>
      </c>
      <c r="Q261" s="14">
        <v>95913.593210516148</v>
      </c>
      <c r="R261" s="14">
        <v>2858.5810825814915</v>
      </c>
      <c r="S261" s="15">
        <v>-1.9487138509931987E-2</v>
      </c>
      <c r="T261" s="38">
        <v>-18424.537419969307</v>
      </c>
      <c r="U261" s="38">
        <v>928476.42463322124</v>
      </c>
      <c r="V261" s="38">
        <v>-16851.119349882145</v>
      </c>
      <c r="W261" s="38">
        <v>1134543.2064636606</v>
      </c>
      <c r="AA261" s="13">
        <v>196</v>
      </c>
      <c r="AB261" s="40">
        <v>2640324.0653394493</v>
      </c>
    </row>
    <row r="262" spans="3:28">
      <c r="C262" s="13">
        <v>197</v>
      </c>
      <c r="D262" s="13">
        <v>65</v>
      </c>
      <c r="E262" s="14">
        <v>224695.20643141732</v>
      </c>
      <c r="F262" s="14">
        <v>66708.630508252754</v>
      </c>
      <c r="G262" s="14">
        <v>2551.6097</v>
      </c>
      <c r="H262" s="14">
        <v>155434.96622316455</v>
      </c>
      <c r="I262" s="14">
        <v>9326.097973389873</v>
      </c>
      <c r="J262" s="14">
        <v>3730.4391893559496</v>
      </c>
      <c r="K262" s="15">
        <v>7.7593023428030108E-2</v>
      </c>
      <c r="L262" s="14">
        <v>11187.192914715626</v>
      </c>
      <c r="M262" s="14">
        <v>157230.23186053781</v>
      </c>
      <c r="N262" s="14">
        <v>2797.8293920169617</v>
      </c>
      <c r="O262" s="15">
        <v>0.13964659982053768</v>
      </c>
      <c r="P262" s="14">
        <v>16927.566989734962</v>
      </c>
      <c r="Q262" s="14">
        <v>139543.66142007909</v>
      </c>
      <c r="R262" s="14">
        <v>2797.8293920169617</v>
      </c>
      <c r="S262" s="15">
        <v>0.31603662725468956</v>
      </c>
      <c r="T262" s="38">
        <v>737736.40524690098</v>
      </c>
      <c r="U262" s="38">
        <v>3073473.6264087912</v>
      </c>
      <c r="V262" s="38">
        <v>765851.1651513516</v>
      </c>
      <c r="W262" s="38">
        <v>3370247.5196894081</v>
      </c>
      <c r="AA262" s="13">
        <v>197</v>
      </c>
      <c r="AB262" s="40">
        <v>2442406.1067346917</v>
      </c>
    </row>
    <row r="263" spans="3:28">
      <c r="C263" s="13">
        <v>198</v>
      </c>
      <c r="D263" s="13">
        <v>65</v>
      </c>
      <c r="E263" s="14">
        <v>223861.89893312802</v>
      </c>
      <c r="F263" s="14">
        <v>66383.640583919929</v>
      </c>
      <c r="G263" s="14">
        <v>2551.6097</v>
      </c>
      <c r="H263" s="14">
        <v>154926.6486492081</v>
      </c>
      <c r="I263" s="14">
        <v>9295.5989189524862</v>
      </c>
      <c r="J263" s="14">
        <v>3718.2395675809948</v>
      </c>
      <c r="K263" s="15">
        <v>3.260512024090461E-2</v>
      </c>
      <c r="L263" s="14">
        <v>5430.6944266737128</v>
      </c>
      <c r="M263" s="14">
        <v>173849.37254206205</v>
      </c>
      <c r="N263" s="14">
        <v>2788.6796756857457</v>
      </c>
      <c r="O263" s="15">
        <v>0.14930635460628908</v>
      </c>
      <c r="P263" s="14">
        <v>25682.912610972515</v>
      </c>
      <c r="Q263" s="14">
        <v>199092.11865257911</v>
      </c>
      <c r="R263" s="14">
        <v>2788.6796756857457</v>
      </c>
      <c r="S263" s="15">
        <v>0.30870546796288301</v>
      </c>
      <c r="T263" s="38">
        <v>68713.659411911736</v>
      </c>
      <c r="U263" s="38">
        <v>292694.46610227402</v>
      </c>
      <c r="V263" s="38">
        <v>99827.266449557967</v>
      </c>
      <c r="W263" s="38">
        <v>665635.95729691512</v>
      </c>
      <c r="AA263" s="13">
        <v>198</v>
      </c>
      <c r="AB263" s="40">
        <v>2299637.7827620897</v>
      </c>
    </row>
    <row r="264" spans="3:28">
      <c r="C264" s="13">
        <v>199</v>
      </c>
      <c r="D264" s="13">
        <v>65</v>
      </c>
      <c r="E264" s="14">
        <v>236557.38729893393</v>
      </c>
      <c r="F264" s="14">
        <v>71334.881046584225</v>
      </c>
      <c r="G264" s="14">
        <v>2551.6097</v>
      </c>
      <c r="H264" s="14">
        <v>162670.8965523497</v>
      </c>
      <c r="I264" s="14">
        <v>9760.2537931409825</v>
      </c>
      <c r="J264" s="14">
        <v>3904.101517256393</v>
      </c>
      <c r="K264" s="15">
        <v>4.0712011357368634E-2</v>
      </c>
      <c r="L264" s="14">
        <v>5933.7974545665256</v>
      </c>
      <c r="M264" s="14">
        <v>153636.38366279105</v>
      </c>
      <c r="N264" s="14">
        <v>2928.0761379422947</v>
      </c>
      <c r="O264" s="15">
        <v>-7.3745832513142651E-3</v>
      </c>
      <c r="P264" s="14">
        <v>-2245.6387312505508</v>
      </c>
      <c r="Q264" s="14">
        <v>303728.99400086212</v>
      </c>
      <c r="R264" s="14">
        <v>2928.0761379422947</v>
      </c>
      <c r="S264" s="15">
        <v>0.25011253174177672</v>
      </c>
      <c r="T264" s="38">
        <v>144432.20864788259</v>
      </c>
      <c r="U264" s="38">
        <v>723365.14698370849</v>
      </c>
      <c r="V264" s="38">
        <v>148120.36737119858</v>
      </c>
      <c r="W264" s="38">
        <v>1180730.5246473616</v>
      </c>
      <c r="AA264" s="13">
        <v>199</v>
      </c>
      <c r="AB264" s="40">
        <v>2517469.9313016799</v>
      </c>
    </row>
    <row r="265" spans="3:28">
      <c r="C265" s="13">
        <v>200</v>
      </c>
      <c r="D265" s="13">
        <v>65</v>
      </c>
      <c r="E265" s="14">
        <v>231350.15228018898</v>
      </c>
      <c r="F265" s="14">
        <v>69304.059389273694</v>
      </c>
      <c r="G265" s="14">
        <v>2551.6097</v>
      </c>
      <c r="H265" s="14">
        <v>159494.48319091529</v>
      </c>
      <c r="I265" s="14">
        <v>9569.668991454917</v>
      </c>
      <c r="J265" s="14">
        <v>3827.8675965819671</v>
      </c>
      <c r="K265" s="15">
        <v>1.4548493317351509E-2</v>
      </c>
      <c r="L265" s="14">
        <v>2458.1766565124649</v>
      </c>
      <c r="M265" s="14">
        <v>173336.45630776393</v>
      </c>
      <c r="N265" s="14">
        <v>2870.9006974364752</v>
      </c>
      <c r="O265" s="15">
        <v>0.10878882807632709</v>
      </c>
      <c r="P265" s="14">
        <v>37653.654977952225</v>
      </c>
      <c r="Q265" s="14">
        <v>385206.03335841774</v>
      </c>
      <c r="R265" s="14">
        <v>2870.9006974364752</v>
      </c>
      <c r="S265" s="15">
        <v>-0.33385233125911945</v>
      </c>
      <c r="T265" s="38">
        <v>-46374.070693378591</v>
      </c>
      <c r="U265" s="38">
        <v>93967.316056860116</v>
      </c>
      <c r="V265" s="38">
        <v>-6262.2390589139031</v>
      </c>
      <c r="W265" s="38">
        <v>652509.80572304176</v>
      </c>
      <c r="AA265" s="13">
        <v>200</v>
      </c>
      <c r="AB265" s="40">
        <v>3251473.4649438751</v>
      </c>
    </row>
    <row r="266" spans="3:28">
      <c r="C266" s="13">
        <v>201</v>
      </c>
      <c r="D266" s="13">
        <v>65</v>
      </c>
      <c r="E266" s="14">
        <v>226979.05071451643</v>
      </c>
      <c r="F266" s="14">
        <v>67599.329778661413</v>
      </c>
      <c r="G266" s="14">
        <v>2551.6097</v>
      </c>
      <c r="H266" s="14">
        <v>156828.111235855</v>
      </c>
      <c r="I266" s="14">
        <v>9409.6866741513004</v>
      </c>
      <c r="J266" s="14">
        <v>3763.8746696605203</v>
      </c>
      <c r="K266" s="15">
        <v>2.988367301216632E-2</v>
      </c>
      <c r="L266" s="14">
        <v>3497.7431491812631</v>
      </c>
      <c r="M266" s="14">
        <v>122424.96965436393</v>
      </c>
      <c r="N266" s="14">
        <v>2822.90600224539</v>
      </c>
      <c r="O266" s="15">
        <v>-0.20075750737885595</v>
      </c>
      <c r="P266" s="14">
        <v>-35732.020388456949</v>
      </c>
      <c r="Q266" s="14">
        <v>143665.4061136512</v>
      </c>
      <c r="R266" s="14">
        <v>2822.90600224539</v>
      </c>
      <c r="S266" s="15">
        <v>0.31813230623832639</v>
      </c>
      <c r="T266" s="38">
        <v>309480.06476228003</v>
      </c>
      <c r="U266" s="38">
        <v>1283694.5267430546</v>
      </c>
      <c r="V266" s="38">
        <v>277245.78752300434</v>
      </c>
      <c r="W266" s="38">
        <v>1549784.9025110698</v>
      </c>
      <c r="AA266" s="13">
        <v>201</v>
      </c>
      <c r="AB266" s="40">
        <v>2856691.9772548364</v>
      </c>
    </row>
    <row r="267" spans="3:28">
      <c r="C267" s="13">
        <v>202</v>
      </c>
      <c r="D267" s="13">
        <v>65</v>
      </c>
      <c r="E267" s="14">
        <v>230298.56885911562</v>
      </c>
      <c r="F267" s="14">
        <v>68893.941855055091</v>
      </c>
      <c r="G267" s="14">
        <v>2551.6097</v>
      </c>
      <c r="H267" s="14">
        <v>158853.01730406054</v>
      </c>
      <c r="I267" s="14">
        <v>9531.1810382436324</v>
      </c>
      <c r="J267" s="14">
        <v>3812.4724152974532</v>
      </c>
      <c r="K267" s="15">
        <v>7.1559017657082266E-2</v>
      </c>
      <c r="L267" s="14">
        <v>10022.335297074489</v>
      </c>
      <c r="M267" s="14">
        <v>151985.48711391297</v>
      </c>
      <c r="N267" s="14">
        <v>2859.3543114730896</v>
      </c>
      <c r="O267" s="15">
        <v>8.5156103425063509E-2</v>
      </c>
      <c r="P267" s="14">
        <v>16308.615384383686</v>
      </c>
      <c r="Q267" s="14">
        <v>209252.63770664253</v>
      </c>
      <c r="R267" s="14">
        <v>2859.3543114730896</v>
      </c>
      <c r="S267" s="15">
        <v>0.41685801432052638</v>
      </c>
      <c r="T267" s="38">
        <v>26835.319567117815</v>
      </c>
      <c r="U267" s="38">
        <v>92640.200377890404</v>
      </c>
      <c r="V267" s="38">
        <v>53166.270248575995</v>
      </c>
      <c r="W267" s="38">
        <v>453878.32519844593</v>
      </c>
      <c r="AA267" s="13">
        <v>202</v>
      </c>
      <c r="AB267" s="40">
        <v>2381489.2890647645</v>
      </c>
    </row>
    <row r="268" spans="3:28">
      <c r="C268" s="13">
        <v>203</v>
      </c>
      <c r="D268" s="13">
        <v>65</v>
      </c>
      <c r="E268" s="14">
        <v>235954.06194419417</v>
      </c>
      <c r="F268" s="14">
        <v>71099.584158235724</v>
      </c>
      <c r="G268" s="14">
        <v>2551.6097</v>
      </c>
      <c r="H268" s="14">
        <v>162302.86808595844</v>
      </c>
      <c r="I268" s="14">
        <v>9738.1720851575064</v>
      </c>
      <c r="J268" s="14">
        <v>3895.2688340630029</v>
      </c>
      <c r="K268" s="15">
        <v>-1.6903780576727895E-3</v>
      </c>
      <c r="L268" s="14">
        <v>-210.25533945455427</v>
      </c>
      <c r="M268" s="14">
        <v>126120.99758243446</v>
      </c>
      <c r="N268" s="14">
        <v>2921.4516255472518</v>
      </c>
      <c r="O268" s="15">
        <v>0.21631690807730483</v>
      </c>
      <c r="P268" s="14">
        <v>49475.74019360778</v>
      </c>
      <c r="Q268" s="14">
        <v>279655.25009665103</v>
      </c>
      <c r="R268" s="14">
        <v>2921.4516255472518</v>
      </c>
      <c r="S268" s="15">
        <v>0.26968219043181263</v>
      </c>
      <c r="T268" s="38">
        <v>63097.278767011594</v>
      </c>
      <c r="U268" s="38">
        <v>298527.02814037265</v>
      </c>
      <c r="V268" s="38">
        <v>112362.76362116482</v>
      </c>
      <c r="W268" s="38">
        <v>704303.27581945807</v>
      </c>
      <c r="AA268" s="13">
        <v>203</v>
      </c>
      <c r="AB268" s="40">
        <v>2713193.1290551545</v>
      </c>
    </row>
    <row r="269" spans="3:28">
      <c r="C269" s="13">
        <v>204</v>
      </c>
      <c r="D269" s="13">
        <v>65</v>
      </c>
      <c r="E269" s="14">
        <v>242127.2721575613</v>
      </c>
      <c r="F269" s="14">
        <v>73507.136141448907</v>
      </c>
      <c r="G269" s="14">
        <v>2551.6097</v>
      </c>
      <c r="H269" s="14">
        <v>166068.5263161124</v>
      </c>
      <c r="I269" s="14">
        <v>9964.1115789667438</v>
      </c>
      <c r="J269" s="14">
        <v>3985.6446315866979</v>
      </c>
      <c r="K269" s="15">
        <v>-2.8872142625374554E-2</v>
      </c>
      <c r="L269" s="14">
        <v>-4424.8042363170089</v>
      </c>
      <c r="M269" s="14">
        <v>150823.15725394926</v>
      </c>
      <c r="N269" s="14">
        <v>2989.2334736900229</v>
      </c>
      <c r="O269" s="15">
        <v>-9.3681452624927053E-2</v>
      </c>
      <c r="P269" s="14">
        <v>-15214.348357405943</v>
      </c>
      <c r="Q269" s="14">
        <v>148685.39694122292</v>
      </c>
      <c r="R269" s="14">
        <v>2989.2334736900229</v>
      </c>
      <c r="S269" s="15">
        <v>0.12736452696184011</v>
      </c>
      <c r="T269" s="38">
        <v>12447.429140984939</v>
      </c>
      <c r="U269" s="38">
        <v>111672.78329669018</v>
      </c>
      <c r="V269" s="38">
        <v>-7191.7234527380133</v>
      </c>
      <c r="W269" s="38">
        <v>411181.33749186236</v>
      </c>
      <c r="AA269" s="13">
        <v>204</v>
      </c>
      <c r="AB269" s="40">
        <v>3114997.8930222117</v>
      </c>
    </row>
    <row r="270" spans="3:28">
      <c r="C270" s="13">
        <v>205</v>
      </c>
      <c r="D270" s="13">
        <v>65</v>
      </c>
      <c r="E270" s="14">
        <v>222343.67770445361</v>
      </c>
      <c r="F270" s="14">
        <v>65791.53430473691</v>
      </c>
      <c r="G270" s="14">
        <v>2551.6097</v>
      </c>
      <c r="H270" s="14">
        <v>154000.5336997167</v>
      </c>
      <c r="I270" s="14">
        <v>9240.032021983001</v>
      </c>
      <c r="J270" s="14">
        <v>3696.0128087932007</v>
      </c>
      <c r="K270" s="15">
        <v>-5.8601558827342318E-3</v>
      </c>
      <c r="L270" s="14">
        <v>-712.49989927529327</v>
      </c>
      <c r="M270" s="14">
        <v>122719.28576507761</v>
      </c>
      <c r="N270" s="14">
        <v>2772.0096065949001</v>
      </c>
      <c r="O270" s="15">
        <v>8.0897251702708881E-2</v>
      </c>
      <c r="P270" s="14">
        <v>11694.882438447601</v>
      </c>
      <c r="Q270" s="14">
        <v>157645.53180378018</v>
      </c>
      <c r="R270" s="14">
        <v>2772.0096065949001</v>
      </c>
      <c r="S270" s="15">
        <v>0.26853569157109264</v>
      </c>
      <c r="T270" s="38">
        <v>71314.818093869035</v>
      </c>
      <c r="U270" s="38">
        <v>338270.0575737012</v>
      </c>
      <c r="V270" s="38">
        <v>82297.200633041342</v>
      </c>
      <c r="W270" s="38">
        <v>618634.87514255894</v>
      </c>
      <c r="AA270" s="13">
        <v>205</v>
      </c>
      <c r="AB270" s="40">
        <v>3094641.2112655677</v>
      </c>
    </row>
    <row r="271" spans="3:28">
      <c r="C271" s="13">
        <v>206</v>
      </c>
      <c r="D271" s="13">
        <v>65</v>
      </c>
      <c r="E271" s="14">
        <v>228323.00628697348</v>
      </c>
      <c r="F271" s="14">
        <v>68123.472451919661</v>
      </c>
      <c r="G271" s="14">
        <v>2551.6097</v>
      </c>
      <c r="H271" s="14">
        <v>157647.92413505382</v>
      </c>
      <c r="I271" s="14">
        <v>9458.8754481032283</v>
      </c>
      <c r="J271" s="14">
        <v>3783.5501792412915</v>
      </c>
      <c r="K271" s="15">
        <v>4.2379649929605967E-2</v>
      </c>
      <c r="L271" s="14">
        <v>6290.9000595159996</v>
      </c>
      <c r="M271" s="14">
        <v>156624.2047503815</v>
      </c>
      <c r="N271" s="14">
        <v>2837.6626344309684</v>
      </c>
      <c r="O271" s="15">
        <v>5.7331660490818545E-3</v>
      </c>
      <c r="P271" s="14">
        <v>901.46592391625222</v>
      </c>
      <c r="Q271" s="14">
        <v>159557.31361197605</v>
      </c>
      <c r="R271" s="14">
        <v>2837.6626344309684</v>
      </c>
      <c r="S271" s="15">
        <v>4.633518964561361E-2</v>
      </c>
      <c r="T271" s="38">
        <v>18519.379736473926</v>
      </c>
      <c r="U271" s="38">
        <v>419621.04127659515</v>
      </c>
      <c r="V271" s="38">
        <v>25711.745719906176</v>
      </c>
      <c r="W271" s="38">
        <v>735802.5596389526</v>
      </c>
      <c r="AA271" s="13">
        <v>206</v>
      </c>
      <c r="AB271" s="40">
        <v>2922896.2439370318</v>
      </c>
    </row>
    <row r="272" spans="3:28">
      <c r="C272" s="13">
        <v>207</v>
      </c>
      <c r="D272" s="13">
        <v>65</v>
      </c>
      <c r="E272" s="14">
        <v>228776.59050082744</v>
      </c>
      <c r="F272" s="14">
        <v>68300.370295322704</v>
      </c>
      <c r="G272" s="14">
        <v>2551.6097</v>
      </c>
      <c r="H272" s="14">
        <v>157924.61050550474</v>
      </c>
      <c r="I272" s="14">
        <v>9475.476630330284</v>
      </c>
      <c r="J272" s="14">
        <v>3790.1906521321139</v>
      </c>
      <c r="K272" s="15">
        <v>-4.1388324103055138E-3</v>
      </c>
      <c r="L272" s="14">
        <v>-547.51782331278116</v>
      </c>
      <c r="M272" s="14">
        <v>133635.56818086954</v>
      </c>
      <c r="N272" s="14">
        <v>2842.6429890990853</v>
      </c>
      <c r="O272" s="15">
        <v>-0.12016659406928559</v>
      </c>
      <c r="P272" s="14">
        <v>-13639.026732272834</v>
      </c>
      <c r="Q272" s="14">
        <v>101283.27927390272</v>
      </c>
      <c r="R272" s="14">
        <v>2842.6429890990853</v>
      </c>
      <c r="S272" s="15">
        <v>0.14761911691705099</v>
      </c>
      <c r="T272" s="38">
        <v>151096.17774155881</v>
      </c>
      <c r="U272" s="38">
        <v>1176071.7711835667</v>
      </c>
      <c r="V272" s="38">
        <v>136909.63318597319</v>
      </c>
      <c r="W272" s="38">
        <v>1410990.618638339</v>
      </c>
      <c r="AA272" s="13">
        <v>207</v>
      </c>
      <c r="AB272" s="40">
        <v>2430823.842099512</v>
      </c>
    </row>
    <row r="273" spans="3:28">
      <c r="C273" s="13">
        <v>208</v>
      </c>
      <c r="D273" s="13">
        <v>65</v>
      </c>
      <c r="E273" s="14">
        <v>239909.72189262541</v>
      </c>
      <c r="F273" s="14">
        <v>72642.291538123915</v>
      </c>
      <c r="G273" s="14">
        <v>2551.6097</v>
      </c>
      <c r="H273" s="14">
        <v>164715.8206545015</v>
      </c>
      <c r="I273" s="14">
        <v>9882.9492392700904</v>
      </c>
      <c r="J273" s="14">
        <v>3953.1796957080364</v>
      </c>
      <c r="K273" s="15">
        <v>1.7499932671468824E-2</v>
      </c>
      <c r="L273" s="14">
        <v>2415.4558706026355</v>
      </c>
      <c r="M273" s="14">
        <v>142418.62650300426</v>
      </c>
      <c r="N273" s="14">
        <v>2964.8847717810272</v>
      </c>
      <c r="O273" s="15">
        <v>2.6802544355941475E-2</v>
      </c>
      <c r="P273" s="14">
        <v>3425.8984735444274</v>
      </c>
      <c r="Q273" s="14">
        <v>132728.23840528078</v>
      </c>
      <c r="R273" s="14">
        <v>2964.8847717810272</v>
      </c>
      <c r="S273" s="15">
        <v>-0.26796196586731486</v>
      </c>
      <c r="T273" s="38">
        <v>-52038.711547593877</v>
      </c>
      <c r="U273" s="38">
        <v>143645.58847566589</v>
      </c>
      <c r="V273" s="38">
        <v>-46197.357203446816</v>
      </c>
      <c r="W273" s="38">
        <v>418792.45338395092</v>
      </c>
      <c r="AA273" s="13">
        <v>208</v>
      </c>
      <c r="AB273" s="40">
        <v>2467393.7914747624</v>
      </c>
    </row>
    <row r="274" spans="3:28">
      <c r="C274" s="13">
        <v>209</v>
      </c>
      <c r="D274" s="13">
        <v>65</v>
      </c>
      <c r="E274" s="14">
        <v>230246.19826720751</v>
      </c>
      <c r="F274" s="14">
        <v>68873.51732421093</v>
      </c>
      <c r="G274" s="14">
        <v>2551.6097</v>
      </c>
      <c r="H274" s="14">
        <v>158821.07124299658</v>
      </c>
      <c r="I274" s="14">
        <v>9529.2642745797948</v>
      </c>
      <c r="J274" s="14">
        <v>3811.7057098319183</v>
      </c>
      <c r="K274" s="15">
        <v>7.6575573231171569E-3</v>
      </c>
      <c r="L274" s="14">
        <v>1311.3223106315725</v>
      </c>
      <c r="M274" s="14">
        <v>174462.68535883893</v>
      </c>
      <c r="N274" s="14">
        <v>2858.7792823739383</v>
      </c>
      <c r="O274" s="15">
        <v>7.3662021231072308E-2</v>
      </c>
      <c r="P274" s="14">
        <v>10155.032784261906</v>
      </c>
      <c r="Q274" s="14">
        <v>149444.23966296832</v>
      </c>
      <c r="R274" s="14">
        <v>2858.7792823739383</v>
      </c>
      <c r="S274" s="15">
        <v>0.12311258158599091</v>
      </c>
      <c r="T274" s="38">
        <v>24781.485794582713</v>
      </c>
      <c r="U274" s="38">
        <v>227502.12833077533</v>
      </c>
      <c r="V274" s="38">
        <v>36247.840889476196</v>
      </c>
      <c r="W274" s="38">
        <v>551409.05335258262</v>
      </c>
      <c r="AA274" s="13">
        <v>209</v>
      </c>
      <c r="AB274" s="40">
        <v>2859195.4814240918</v>
      </c>
    </row>
    <row r="275" spans="3:28">
      <c r="C275" s="13">
        <v>210</v>
      </c>
      <c r="D275" s="13">
        <v>65</v>
      </c>
      <c r="E275" s="14">
        <v>235944.03598776145</v>
      </c>
      <c r="F275" s="14">
        <v>71095.67403522697</v>
      </c>
      <c r="G275" s="14">
        <v>2551.6097</v>
      </c>
      <c r="H275" s="14">
        <v>162296.75225253447</v>
      </c>
      <c r="I275" s="14">
        <v>9737.805135152068</v>
      </c>
      <c r="J275" s="14">
        <v>3895.1220540608274</v>
      </c>
      <c r="K275" s="15">
        <v>6.7700208792275153E-3</v>
      </c>
      <c r="L275" s="14">
        <v>1223.7342579572899</v>
      </c>
      <c r="M275" s="14">
        <v>183929.12155877057</v>
      </c>
      <c r="N275" s="14">
        <v>2921.3415405456203</v>
      </c>
      <c r="O275" s="15">
        <v>0.15123796336273931</v>
      </c>
      <c r="P275" s="14">
        <v>38553.606471005609</v>
      </c>
      <c r="Q275" s="14">
        <v>294934.44155568432</v>
      </c>
      <c r="R275" s="14">
        <v>2921.3415405456203</v>
      </c>
      <c r="S275" s="15">
        <v>0.18931513952103513</v>
      </c>
      <c r="T275" s="38">
        <v>11223.409547212448</v>
      </c>
      <c r="U275" s="38">
        <v>71968.348736838991</v>
      </c>
      <c r="V275" s="38">
        <v>51000.750276175342</v>
      </c>
      <c r="W275" s="38">
        <v>550831.91185129387</v>
      </c>
      <c r="AA275" s="13">
        <v>210</v>
      </c>
      <c r="AB275" s="40">
        <v>2692287.8637176226</v>
      </c>
    </row>
    <row r="276" spans="3:28">
      <c r="C276" s="13">
        <v>211</v>
      </c>
      <c r="D276" s="13">
        <v>65</v>
      </c>
      <c r="E276" s="14">
        <v>229107.40194679587</v>
      </c>
      <c r="F276" s="14">
        <v>68429.386759250396</v>
      </c>
      <c r="G276" s="14">
        <v>2551.6097</v>
      </c>
      <c r="H276" s="14">
        <v>158126.40548754547</v>
      </c>
      <c r="I276" s="14">
        <v>9487.5843292527279</v>
      </c>
      <c r="J276" s="14">
        <v>3795.0337317010913</v>
      </c>
      <c r="K276" s="15">
        <v>-2.9282543330988751E-2</v>
      </c>
      <c r="L276" s="14">
        <v>-5386.661433124169</v>
      </c>
      <c r="M276" s="14">
        <v>180465.55404743456</v>
      </c>
      <c r="N276" s="14">
        <v>2846.2752987758181</v>
      </c>
      <c r="O276" s="15">
        <v>0.20864727651702622</v>
      </c>
      <c r="P276" s="14">
        <v>29817.600830428069</v>
      </c>
      <c r="Q276" s="14">
        <v>174149.86879858564</v>
      </c>
      <c r="R276" s="14">
        <v>2846.2752987758181</v>
      </c>
      <c r="S276" s="15">
        <v>4.1334988632346081E-3</v>
      </c>
      <c r="T276" s="38">
        <v>2259.6864398728712</v>
      </c>
      <c r="U276" s="38">
        <v>550359.26326084125</v>
      </c>
      <c r="V276" s="38">
        <v>26690.625837176773</v>
      </c>
      <c r="W276" s="38">
        <v>904974.68610686145</v>
      </c>
      <c r="AA276" s="13">
        <v>211</v>
      </c>
      <c r="AB276" s="40">
        <v>2993101.3759609726</v>
      </c>
    </row>
    <row r="277" spans="3:28">
      <c r="C277" s="13">
        <v>212</v>
      </c>
      <c r="D277" s="13">
        <v>65</v>
      </c>
      <c r="E277" s="14">
        <v>226903.21567249714</v>
      </c>
      <c r="F277" s="14">
        <v>67569.754112273891</v>
      </c>
      <c r="G277" s="14">
        <v>2551.6097</v>
      </c>
      <c r="H277" s="14">
        <v>156781.85186022325</v>
      </c>
      <c r="I277" s="14">
        <v>9406.9111116133954</v>
      </c>
      <c r="J277" s="14">
        <v>3762.7644446453583</v>
      </c>
      <c r="K277" s="15">
        <v>6.0231752205277087E-2</v>
      </c>
      <c r="L277" s="14">
        <v>9822.2344530275295</v>
      </c>
      <c r="M277" s="14">
        <v>174777.64479845989</v>
      </c>
      <c r="N277" s="14">
        <v>2822.0733334840183</v>
      </c>
      <c r="O277" s="15">
        <v>0.1837775072868234</v>
      </c>
      <c r="P277" s="14">
        <v>32618.575343837736</v>
      </c>
      <c r="Q277" s="14">
        <v>211519.09821266212</v>
      </c>
      <c r="R277" s="14">
        <v>2822.0733334840183</v>
      </c>
      <c r="S277" s="15">
        <v>0.41165786006960575</v>
      </c>
      <c r="T277" s="38">
        <v>117952.2593279729</v>
      </c>
      <c r="U277" s="38">
        <v>405893.13246626628</v>
      </c>
      <c r="V277" s="38">
        <v>160393.06912483816</v>
      </c>
      <c r="W277" s="38">
        <v>792189.87547738827</v>
      </c>
      <c r="AA277" s="13">
        <v>212</v>
      </c>
      <c r="AB277" s="40">
        <v>2221657.3050955222</v>
      </c>
    </row>
    <row r="278" spans="3:28">
      <c r="C278" s="13">
        <v>213</v>
      </c>
      <c r="D278" s="13">
        <v>65</v>
      </c>
      <c r="E278" s="14">
        <v>233936.69604587782</v>
      </c>
      <c r="F278" s="14">
        <v>70312.811457892356</v>
      </c>
      <c r="G278" s="14">
        <v>2551.6097</v>
      </c>
      <c r="H278" s="14">
        <v>161072.27488798546</v>
      </c>
      <c r="I278" s="14">
        <v>9664.3364932791283</v>
      </c>
      <c r="J278" s="14">
        <v>3865.7345973116517</v>
      </c>
      <c r="K278" s="15">
        <v>-9.2551073618172414E-4</v>
      </c>
      <c r="L278" s="14">
        <v>-165.79163126431234</v>
      </c>
      <c r="M278" s="14">
        <v>180902.36257751455</v>
      </c>
      <c r="N278" s="14">
        <v>2899.3009479837383</v>
      </c>
      <c r="O278" s="15">
        <v>-3.3270662141488647E-2</v>
      </c>
      <c r="P278" s="14">
        <v>-4006.6325025757546</v>
      </c>
      <c r="Q278" s="14">
        <v>117868.40913246151</v>
      </c>
      <c r="R278" s="14">
        <v>2899.3009479837383</v>
      </c>
      <c r="S278" s="15">
        <v>0.32465889411544968</v>
      </c>
      <c r="T278" s="38">
        <v>93855.70195523549</v>
      </c>
      <c r="U278" s="38">
        <v>384395.54418556381</v>
      </c>
      <c r="V278" s="38">
        <v>89683.27782139543</v>
      </c>
      <c r="W278" s="38">
        <v>683166.31589553994</v>
      </c>
      <c r="AA278" s="13">
        <v>213</v>
      </c>
      <c r="AB278" s="40">
        <v>3298456.515232916</v>
      </c>
    </row>
    <row r="279" spans="3:28">
      <c r="C279" s="13">
        <v>214</v>
      </c>
      <c r="D279" s="13">
        <v>65</v>
      </c>
      <c r="E279" s="14">
        <v>227285.58196310015</v>
      </c>
      <c r="F279" s="14">
        <v>67718.876965609059</v>
      </c>
      <c r="G279" s="14">
        <v>2551.6097</v>
      </c>
      <c r="H279" s="14">
        <v>157015.09529749109</v>
      </c>
      <c r="I279" s="14">
        <v>9420.9057178494659</v>
      </c>
      <c r="J279" s="14">
        <v>3768.3622871397865</v>
      </c>
      <c r="K279" s="15">
        <v>0.14272520851152379</v>
      </c>
      <c r="L279" s="14">
        <v>21601.133269475275</v>
      </c>
      <c r="M279" s="14">
        <v>174833.02302564934</v>
      </c>
      <c r="N279" s="14">
        <v>2826.2717153548397</v>
      </c>
      <c r="O279" s="15">
        <v>0.21385502770151399</v>
      </c>
      <c r="P279" s="14">
        <v>25484.206038641623</v>
      </c>
      <c r="Q279" s="14">
        <v>146063.14460174317</v>
      </c>
      <c r="R279" s="14">
        <v>2826.2717153548397</v>
      </c>
      <c r="S279" s="15">
        <v>-0.22630492962536836</v>
      </c>
      <c r="T279" s="38">
        <v>-22714.348336107581</v>
      </c>
      <c r="U279" s="38">
        <v>79069.329045828985</v>
      </c>
      <c r="V279" s="38">
        <v>24370.990972009316</v>
      </c>
      <c r="W279" s="38">
        <v>399965.49667322147</v>
      </c>
      <c r="AA279" s="13">
        <v>214</v>
      </c>
      <c r="AB279" s="40">
        <v>2531773.3831344373</v>
      </c>
    </row>
    <row r="280" spans="3:28">
      <c r="C280" s="13">
        <v>215</v>
      </c>
      <c r="D280" s="13">
        <v>65</v>
      </c>
      <c r="E280" s="14">
        <v>239630.55818072785</v>
      </c>
      <c r="F280" s="14">
        <v>72533.417690483868</v>
      </c>
      <c r="G280" s="14">
        <v>2551.6097</v>
      </c>
      <c r="H280" s="14">
        <v>164545.53079024397</v>
      </c>
      <c r="I280" s="14">
        <v>9872.7318474146377</v>
      </c>
      <c r="J280" s="14">
        <v>3949.0927389658555</v>
      </c>
      <c r="K280" s="15">
        <v>1.5318792534730875E-2</v>
      </c>
      <c r="L280" s="14">
        <v>1781.5993721680425</v>
      </c>
      <c r="M280" s="14">
        <v>120057.69941363836</v>
      </c>
      <c r="N280" s="14">
        <v>2961.8195542243911</v>
      </c>
      <c r="O280" s="15">
        <v>3.4275251969355117E-2</v>
      </c>
      <c r="P280" s="14">
        <v>6336.901790222797</v>
      </c>
      <c r="Q280" s="14">
        <v>192700.53090922363</v>
      </c>
      <c r="R280" s="14">
        <v>2961.8195542243911</v>
      </c>
      <c r="S280" s="15">
        <v>6.2105226463555804E-2</v>
      </c>
      <c r="T280" s="38">
        <v>12694.451774271976</v>
      </c>
      <c r="U280" s="38">
        <v>218577.6719063952</v>
      </c>
      <c r="V280" s="38">
        <v>20812.952936662816</v>
      </c>
      <c r="W280" s="38">
        <v>531335.90222925716</v>
      </c>
      <c r="AA280" s="13">
        <v>215</v>
      </c>
      <c r="AB280" s="40">
        <v>2463351.92872734</v>
      </c>
    </row>
    <row r="281" spans="3:28">
      <c r="C281" s="13">
        <v>216</v>
      </c>
      <c r="D281" s="13">
        <v>65</v>
      </c>
      <c r="E281" s="14">
        <v>225211.48006869672</v>
      </c>
      <c r="F281" s="14">
        <v>66909.977226791729</v>
      </c>
      <c r="G281" s="14">
        <v>2551.6097</v>
      </c>
      <c r="H281" s="14">
        <v>155749.89314190499</v>
      </c>
      <c r="I281" s="14">
        <v>9344.9935885142986</v>
      </c>
      <c r="J281" s="14">
        <v>3737.9974354057194</v>
      </c>
      <c r="K281" s="15">
        <v>-3.5774255780384186E-2</v>
      </c>
      <c r="L281" s="14">
        <v>-5101.9982858891644</v>
      </c>
      <c r="M281" s="14">
        <v>139383.47629115789</v>
      </c>
      <c r="N281" s="14">
        <v>2803.4980765542896</v>
      </c>
      <c r="O281" s="15">
        <v>0.24113251556471957</v>
      </c>
      <c r="P281" s="14">
        <v>24084.167306096195</v>
      </c>
      <c r="Q281" s="14">
        <v>125365.30112867898</v>
      </c>
      <c r="R281" s="14">
        <v>2803.4980765542896</v>
      </c>
      <c r="S281" s="15">
        <v>-0.2788131618398712</v>
      </c>
      <c r="T281" s="38">
        <v>-151675.36081953382</v>
      </c>
      <c r="U281" s="38">
        <v>393729.97764270473</v>
      </c>
      <c r="V281" s="38">
        <v>-132693.1917993268</v>
      </c>
      <c r="W281" s="38">
        <v>658478.75506254158</v>
      </c>
      <c r="AA281" s="13">
        <v>216</v>
      </c>
      <c r="AB281" s="40">
        <v>2585537.9577710428</v>
      </c>
    </row>
    <row r="282" spans="3:28">
      <c r="C282" s="13">
        <v>217</v>
      </c>
      <c r="D282" s="13">
        <v>65</v>
      </c>
      <c r="E282" s="14">
        <v>227802.79072010628</v>
      </c>
      <c r="F282" s="14">
        <v>67920.588380841451</v>
      </c>
      <c r="G282" s="14">
        <v>2551.6097</v>
      </c>
      <c r="H282" s="14">
        <v>157330.59263926483</v>
      </c>
      <c r="I282" s="14">
        <v>9439.8355583558896</v>
      </c>
      <c r="J282" s="14">
        <v>3775.9342233423558</v>
      </c>
      <c r="K282" s="15">
        <v>8.2995131815547948E-2</v>
      </c>
      <c r="L282" s="14">
        <v>16746.34966567043</v>
      </c>
      <c r="M282" s="14">
        <v>220409.40043993833</v>
      </c>
      <c r="N282" s="14">
        <v>2831.9506675067669</v>
      </c>
      <c r="O282" s="15">
        <v>-2.8168671517909014E-2</v>
      </c>
      <c r="P282" s="14">
        <v>-6646.9423188630899</v>
      </c>
      <c r="Q282" s="14">
        <v>230738.35498440923</v>
      </c>
      <c r="R282" s="14">
        <v>2831.9506675067669</v>
      </c>
      <c r="S282" s="15">
        <v>0.43656843332752282</v>
      </c>
      <c r="T282" s="38">
        <v>90862.35723785359</v>
      </c>
      <c r="U282" s="38">
        <v>300406.88768792874</v>
      </c>
      <c r="V282" s="38">
        <v>100961.76458466094</v>
      </c>
      <c r="W282" s="38">
        <v>751554.64311227633</v>
      </c>
      <c r="AA282" s="13">
        <v>217</v>
      </c>
      <c r="AB282" s="40">
        <v>2583915.4705588417</v>
      </c>
    </row>
    <row r="283" spans="3:28">
      <c r="C283" s="13">
        <v>218</v>
      </c>
      <c r="D283" s="13">
        <v>65</v>
      </c>
      <c r="E283" s="14">
        <v>239358.40847499081</v>
      </c>
      <c r="F283" s="14">
        <v>72427.279305246411</v>
      </c>
      <c r="G283" s="14">
        <v>2551.6097</v>
      </c>
      <c r="H283" s="14">
        <v>164379.51946974438</v>
      </c>
      <c r="I283" s="14">
        <v>9862.7711681846631</v>
      </c>
      <c r="J283" s="14">
        <v>3945.1084672738652</v>
      </c>
      <c r="K283" s="15">
        <v>1.5026888873171208E-2</v>
      </c>
      <c r="L283" s="14">
        <v>2100.5938064108168</v>
      </c>
      <c r="M283" s="14">
        <v>143862.15055015395</v>
      </c>
      <c r="N283" s="14">
        <v>2958.8313504553989</v>
      </c>
      <c r="O283" s="15">
        <v>0.14140695516781698</v>
      </c>
      <c r="P283" s="14">
        <v>40950.33390502433</v>
      </c>
      <c r="Q283" s="14">
        <v>332021.8269743651</v>
      </c>
      <c r="R283" s="14">
        <v>2958.8313504553989</v>
      </c>
      <c r="S283" s="15">
        <v>0.16360327881151343</v>
      </c>
      <c r="T283" s="38">
        <v>37223.802061661911</v>
      </c>
      <c r="U283" s="38">
        <v>266228.01022315316</v>
      </c>
      <c r="V283" s="38">
        <v>80274.72977309706</v>
      </c>
      <c r="W283" s="38">
        <v>742111.98774767225</v>
      </c>
      <c r="AA283" s="13">
        <v>218</v>
      </c>
      <c r="AB283" s="40">
        <v>2430693.0546592185</v>
      </c>
    </row>
    <row r="284" spans="3:28">
      <c r="C284" s="13">
        <v>219</v>
      </c>
      <c r="D284" s="13">
        <v>65</v>
      </c>
      <c r="E284" s="14">
        <v>240233.10997627871</v>
      </c>
      <c r="F284" s="14">
        <v>72768.412890748703</v>
      </c>
      <c r="G284" s="14">
        <v>2551.6097</v>
      </c>
      <c r="H284" s="14">
        <v>164913.08738553</v>
      </c>
      <c r="I284" s="14">
        <v>9894.7852431318006</v>
      </c>
      <c r="J284" s="14">
        <v>3957.9140972527202</v>
      </c>
      <c r="K284" s="15">
        <v>6.8387303128607468E-2</v>
      </c>
      <c r="L284" s="14">
        <v>13444.233536090562</v>
      </c>
      <c r="M284" s="14">
        <v>212012.80475341238</v>
      </c>
      <c r="N284" s="14">
        <v>2968.4355729395402</v>
      </c>
      <c r="O284" s="15">
        <v>-6.7495882727695106E-2</v>
      </c>
      <c r="P284" s="14">
        <v>-18340.179554489026</v>
      </c>
      <c r="Q284" s="14">
        <v>254866.9761848113</v>
      </c>
      <c r="R284" s="14">
        <v>2968.4355729395402</v>
      </c>
      <c r="S284" s="15">
        <v>0.19279715402716024</v>
      </c>
      <c r="T284" s="38">
        <v>25846.703833928303</v>
      </c>
      <c r="U284" s="38">
        <v>161392.56772896645</v>
      </c>
      <c r="V284" s="38">
        <v>20950.75781552984</v>
      </c>
      <c r="W284" s="38">
        <v>628272.34866719018</v>
      </c>
      <c r="AA284" s="13">
        <v>219</v>
      </c>
      <c r="AB284" s="40">
        <v>2881984.6350361286</v>
      </c>
    </row>
    <row r="285" spans="3:28">
      <c r="C285" s="13">
        <v>220</v>
      </c>
      <c r="D285" s="13">
        <v>65</v>
      </c>
      <c r="E285" s="14">
        <v>237334.88936000093</v>
      </c>
      <c r="F285" s="14">
        <v>71638.106850400363</v>
      </c>
      <c r="G285" s="14">
        <v>2551.6097</v>
      </c>
      <c r="H285" s="14">
        <v>163145.17280960057</v>
      </c>
      <c r="I285" s="14">
        <v>9788.7103685760339</v>
      </c>
      <c r="J285" s="14">
        <v>3915.4841474304139</v>
      </c>
      <c r="K285" s="15">
        <v>2.7310795427205083E-2</v>
      </c>
      <c r="L285" s="14">
        <v>3736.4771816959983</v>
      </c>
      <c r="M285" s="14">
        <v>142507.41430332931</v>
      </c>
      <c r="N285" s="14">
        <v>2936.61311057281</v>
      </c>
      <c r="O285" s="15">
        <v>-0.15073304256342146</v>
      </c>
      <c r="P285" s="14">
        <v>-19245.064048303415</v>
      </c>
      <c r="Q285" s="14">
        <v>109899.72087572543</v>
      </c>
      <c r="R285" s="14">
        <v>2936.61311057281</v>
      </c>
      <c r="S285" s="15">
        <v>-0.18278356982417499</v>
      </c>
      <c r="T285" s="38">
        <v>-13331.856613364962</v>
      </c>
      <c r="U285" s="38">
        <v>61074.387559560033</v>
      </c>
      <c r="V285" s="38">
        <v>-28840.443479972379</v>
      </c>
      <c r="W285" s="38">
        <v>313481.52273861476</v>
      </c>
      <c r="AA285" s="13">
        <v>220</v>
      </c>
      <c r="AB285" s="40">
        <v>3138011.6059132372</v>
      </c>
    </row>
    <row r="286" spans="3:28">
      <c r="C286" s="13">
        <v>221</v>
      </c>
      <c r="D286" s="13">
        <v>65</v>
      </c>
      <c r="E286" s="14">
        <v>240539.50222882774</v>
      </c>
      <c r="F286" s="14">
        <v>72887.905869242823</v>
      </c>
      <c r="G286" s="14">
        <v>2551.6097</v>
      </c>
      <c r="H286" s="14">
        <v>165099.98665958492</v>
      </c>
      <c r="I286" s="14">
        <v>9905.9991995750952</v>
      </c>
      <c r="J286" s="14">
        <v>3962.3996798300382</v>
      </c>
      <c r="K286" s="15">
        <v>9.0222620078920637E-2</v>
      </c>
      <c r="L286" s="14">
        <v>16589.090993642789</v>
      </c>
      <c r="M286" s="14">
        <v>202438.7151725071</v>
      </c>
      <c r="N286" s="14">
        <v>2971.7997598725283</v>
      </c>
      <c r="O286" s="15">
        <v>3.3988562042732318E-2</v>
      </c>
      <c r="P286" s="14">
        <v>4112.3838202414818</v>
      </c>
      <c r="Q286" s="14">
        <v>126591.45237472077</v>
      </c>
      <c r="R286" s="14">
        <v>2971.7997598725283</v>
      </c>
      <c r="S286" s="15">
        <v>4.3476836206473052E-2</v>
      </c>
      <c r="T286" s="38">
        <v>22945.174685646634</v>
      </c>
      <c r="U286" s="38">
        <v>552187.38545902458</v>
      </c>
      <c r="V286" s="38">
        <v>43646.649499530904</v>
      </c>
      <c r="W286" s="38">
        <v>881217.55300625251</v>
      </c>
      <c r="AA286" s="13">
        <v>221</v>
      </c>
      <c r="AB286" s="40">
        <v>2568071.0767212114</v>
      </c>
    </row>
    <row r="287" spans="3:28">
      <c r="C287" s="13">
        <v>222</v>
      </c>
      <c r="D287" s="13">
        <v>65</v>
      </c>
      <c r="E287" s="14">
        <v>245440.20406082436</v>
      </c>
      <c r="F287" s="14">
        <v>74799.179583721503</v>
      </c>
      <c r="G287" s="14">
        <v>2551.6097</v>
      </c>
      <c r="H287" s="14">
        <v>168089.41477710285</v>
      </c>
      <c r="I287" s="14">
        <v>10085.36488662617</v>
      </c>
      <c r="J287" s="14">
        <v>4034.1459546504684</v>
      </c>
      <c r="K287" s="15">
        <v>5.2926719849616624E-2</v>
      </c>
      <c r="L287" s="14">
        <v>8261.3736062011776</v>
      </c>
      <c r="M287" s="14">
        <v>166369.23833624864</v>
      </c>
      <c r="N287" s="14">
        <v>3025.6094659878509</v>
      </c>
      <c r="O287" s="15">
        <v>-5.1145728881386576E-2</v>
      </c>
      <c r="P287" s="14">
        <v>-9805.3695365790318</v>
      </c>
      <c r="Q287" s="14">
        <v>183421.7728553605</v>
      </c>
      <c r="R287" s="14">
        <v>3025.6094659878509</v>
      </c>
      <c r="S287" s="15">
        <v>0.21568162635366039</v>
      </c>
      <c r="T287" s="38">
        <v>57940.659464500866</v>
      </c>
      <c r="U287" s="38">
        <v>328093.22013801069</v>
      </c>
      <c r="V287" s="38">
        <v>56396.663534123014</v>
      </c>
      <c r="W287" s="38">
        <v>677884.23132961988</v>
      </c>
      <c r="AA287" s="13">
        <v>222</v>
      </c>
      <c r="AB287" s="40">
        <v>2537254.2487141574</v>
      </c>
    </row>
    <row r="288" spans="3:28">
      <c r="C288" s="13">
        <v>223</v>
      </c>
      <c r="D288" s="13">
        <v>65</v>
      </c>
      <c r="E288" s="14">
        <v>237903.98784354687</v>
      </c>
      <c r="F288" s="14">
        <v>71860.055258983281</v>
      </c>
      <c r="G288" s="14">
        <v>2551.6097</v>
      </c>
      <c r="H288" s="14">
        <v>163492.32288456359</v>
      </c>
      <c r="I288" s="14">
        <v>9809.5393730738142</v>
      </c>
      <c r="J288" s="14">
        <v>3923.8157492295259</v>
      </c>
      <c r="K288" s="15">
        <v>9.0980435702771936E-2</v>
      </c>
      <c r="L288" s="14">
        <v>12776.887169614936</v>
      </c>
      <c r="M288" s="14">
        <v>155174.34111433558</v>
      </c>
      <c r="N288" s="14">
        <v>2942.8618119221442</v>
      </c>
      <c r="O288" s="15">
        <v>-0.20336602268767778</v>
      </c>
      <c r="P288" s="14">
        <v>-45460.711312311985</v>
      </c>
      <c r="Q288" s="14">
        <v>179552.05020288716</v>
      </c>
      <c r="R288" s="14">
        <v>2942.8618119221442</v>
      </c>
      <c r="S288" s="15">
        <v>0.29684920059343062</v>
      </c>
      <c r="T288" s="38">
        <v>43461.973641757679</v>
      </c>
      <c r="U288" s="38">
        <v>191344.35514106022</v>
      </c>
      <c r="V288" s="38">
        <v>10778.14949906063</v>
      </c>
      <c r="W288" s="38">
        <v>526070.74645828293</v>
      </c>
      <c r="AA288" s="13">
        <v>223</v>
      </c>
      <c r="AB288" s="40">
        <v>3037123.9841910778</v>
      </c>
    </row>
    <row r="289" spans="3:28">
      <c r="C289" s="13">
        <v>224</v>
      </c>
      <c r="D289" s="13">
        <v>65</v>
      </c>
      <c r="E289" s="14">
        <v>232825.39027348318</v>
      </c>
      <c r="F289" s="14">
        <v>69879.402206658444</v>
      </c>
      <c r="G289" s="14">
        <v>2551.6097</v>
      </c>
      <c r="H289" s="14">
        <v>160394.37836682473</v>
      </c>
      <c r="I289" s="14">
        <v>9623.6627020094838</v>
      </c>
      <c r="J289" s="14">
        <v>3849.4650808037936</v>
      </c>
      <c r="K289" s="15">
        <v>1.3131065263582636E-2</v>
      </c>
      <c r="L289" s="14">
        <v>1693.7681314324723</v>
      </c>
      <c r="M289" s="14">
        <v>132607.89318745348</v>
      </c>
      <c r="N289" s="14">
        <v>2887.0988106028449</v>
      </c>
      <c r="O289" s="15">
        <v>-0.18665574517606903</v>
      </c>
      <c r="P289" s="14">
        <v>-35248.591738085248</v>
      </c>
      <c r="Q289" s="14">
        <v>155037.74793244954</v>
      </c>
      <c r="R289" s="14">
        <v>2887.0988106028449</v>
      </c>
      <c r="S289" s="15">
        <v>-0.2365579247885698</v>
      </c>
      <c r="T289" s="38">
        <v>-43463.941250997814</v>
      </c>
      <c r="U289" s="38">
        <v>141714.48530900016</v>
      </c>
      <c r="V289" s="38">
        <v>-77018.764857650589</v>
      </c>
      <c r="W289" s="38">
        <v>429360.1264289032</v>
      </c>
      <c r="AA289" s="13">
        <v>224</v>
      </c>
      <c r="AB289" s="40">
        <v>2667361.4609434982</v>
      </c>
    </row>
    <row r="290" spans="3:28">
      <c r="C290" s="13">
        <v>225</v>
      </c>
      <c r="D290" s="13">
        <v>65</v>
      </c>
      <c r="E290" s="14">
        <v>242510.54990608798</v>
      </c>
      <c r="F290" s="14">
        <v>73656.61446337431</v>
      </c>
      <c r="G290" s="14">
        <v>2551.6097</v>
      </c>
      <c r="H290" s="14">
        <v>166302.32574271367</v>
      </c>
      <c r="I290" s="14">
        <v>9978.1395445628204</v>
      </c>
      <c r="J290" s="14">
        <v>3991.2558178251284</v>
      </c>
      <c r="K290" s="15">
        <v>7.3517616618810427E-2</v>
      </c>
      <c r="L290" s="14">
        <v>12108.726519898963</v>
      </c>
      <c r="M290" s="14">
        <v>178809.45610101114</v>
      </c>
      <c r="N290" s="14">
        <v>2993.441863368846</v>
      </c>
      <c r="O290" s="15">
        <v>0.16841412888626628</v>
      </c>
      <c r="P290" s="14">
        <v>19165.218462456534</v>
      </c>
      <c r="Q290" s="14">
        <v>134460.10222761217</v>
      </c>
      <c r="R290" s="14">
        <v>2993.441863368846</v>
      </c>
      <c r="S290" s="15">
        <v>0.25607678785789934</v>
      </c>
      <c r="T290" s="38">
        <v>77051.166731578094</v>
      </c>
      <c r="U290" s="38">
        <v>379438.75471965061</v>
      </c>
      <c r="V290" s="38">
        <v>108325.11171393358</v>
      </c>
      <c r="W290" s="38">
        <v>692708.31304827391</v>
      </c>
      <c r="AA290" s="13">
        <v>225</v>
      </c>
      <c r="AB290" s="40">
        <v>2370948.6665038308</v>
      </c>
    </row>
    <row r="291" spans="3:28">
      <c r="C291" s="13">
        <v>226</v>
      </c>
      <c r="D291" s="13">
        <v>65</v>
      </c>
      <c r="E291" s="14">
        <v>243414.63534734515</v>
      </c>
      <c r="F291" s="14">
        <v>74009.207785464605</v>
      </c>
      <c r="G291" s="14">
        <v>2551.6097</v>
      </c>
      <c r="H291" s="14">
        <v>166853.81786188055</v>
      </c>
      <c r="I291" s="14">
        <v>10011.229071712833</v>
      </c>
      <c r="J291" s="14">
        <v>4004.491628685133</v>
      </c>
      <c r="K291" s="15">
        <v>0.10320631307111952</v>
      </c>
      <c r="L291" s="14">
        <v>15816.449823583594</v>
      </c>
      <c r="M291" s="14">
        <v>171069.49350999499</v>
      </c>
      <c r="N291" s="14">
        <v>3003.3687215138498</v>
      </c>
      <c r="O291" s="15">
        <v>0.11539707489264024</v>
      </c>
      <c r="P291" s="14">
        <v>31080.916003647348</v>
      </c>
      <c r="Q291" s="14">
        <v>301921.455205946</v>
      </c>
      <c r="R291" s="14">
        <v>3003.3687215138498</v>
      </c>
      <c r="S291" s="15">
        <v>-6.9869473568556772E-4</v>
      </c>
      <c r="T291" s="38">
        <v>-131.47131074023577</v>
      </c>
      <c r="U291" s="38">
        <v>189537.23939984958</v>
      </c>
      <c r="V291" s="38">
        <v>46765.894516490705</v>
      </c>
      <c r="W291" s="38">
        <v>662528.1881157906</v>
      </c>
      <c r="AA291" s="13">
        <v>226</v>
      </c>
      <c r="AB291" s="40">
        <v>2615314.7378668231</v>
      </c>
    </row>
    <row r="292" spans="3:28">
      <c r="C292" s="13">
        <v>227</v>
      </c>
      <c r="D292" s="13">
        <v>65</v>
      </c>
      <c r="E292" s="14">
        <v>238097.83513469249</v>
      </c>
      <c r="F292" s="14">
        <v>71935.655702530072</v>
      </c>
      <c r="G292" s="14">
        <v>2551.6097</v>
      </c>
      <c r="H292" s="14">
        <v>163610.56973216243</v>
      </c>
      <c r="I292" s="14">
        <v>9816.6341839297456</v>
      </c>
      <c r="J292" s="14">
        <v>3926.6536735718983</v>
      </c>
      <c r="K292" s="15">
        <v>0.10107812529928056</v>
      </c>
      <c r="L292" s="14">
        <v>15937.086455997536</v>
      </c>
      <c r="M292" s="14">
        <v>175571.38719351304</v>
      </c>
      <c r="N292" s="14">
        <v>2944.9902551789237</v>
      </c>
      <c r="O292" s="15">
        <v>3.2028492087844335E-2</v>
      </c>
      <c r="P292" s="14">
        <v>4476.8947468340557</v>
      </c>
      <c r="Q292" s="14">
        <v>145727.89504273757</v>
      </c>
      <c r="R292" s="14">
        <v>2944.9902551789237</v>
      </c>
      <c r="S292" s="15">
        <v>3.0010037648167537E-2</v>
      </c>
      <c r="T292" s="38">
        <v>7416.1083231451612</v>
      </c>
      <c r="U292" s="38">
        <v>256009.53045823541</v>
      </c>
      <c r="V292" s="38">
        <v>27830.089525976757</v>
      </c>
      <c r="W292" s="38">
        <v>577308.812694486</v>
      </c>
      <c r="AA292" s="13">
        <v>227</v>
      </c>
      <c r="AB292" s="40">
        <v>2588859.6112189176</v>
      </c>
    </row>
    <row r="293" spans="3:28">
      <c r="C293" s="13">
        <v>228</v>
      </c>
      <c r="D293" s="13">
        <v>65</v>
      </c>
      <c r="E293" s="14">
        <v>233924.82524917301</v>
      </c>
      <c r="F293" s="14">
        <v>70308.181847177475</v>
      </c>
      <c r="G293" s="14">
        <v>2551.6097</v>
      </c>
      <c r="H293" s="14">
        <v>161065.03370199553</v>
      </c>
      <c r="I293" s="14">
        <v>9663.9020221197316</v>
      </c>
      <c r="J293" s="14">
        <v>3865.560808847893</v>
      </c>
      <c r="K293" s="15">
        <v>2.3065763276637414E-2</v>
      </c>
      <c r="L293" s="14">
        <v>3423.5440901462489</v>
      </c>
      <c r="M293" s="14">
        <v>153781.67895114043</v>
      </c>
      <c r="N293" s="14">
        <v>2899.1706066359193</v>
      </c>
      <c r="O293" s="15">
        <v>0.23541353691328809</v>
      </c>
      <c r="P293" s="14">
        <v>33936.578988361718</v>
      </c>
      <c r="Q293" s="14">
        <v>179543.46056840941</v>
      </c>
      <c r="R293" s="14">
        <v>2899.1706066359193</v>
      </c>
      <c r="S293" s="15">
        <v>-0.14714835627451323</v>
      </c>
      <c r="T293" s="38">
        <v>-44240.982929488644</v>
      </c>
      <c r="U293" s="38">
        <v>257864.24032709806</v>
      </c>
      <c r="V293" s="38">
        <v>-6880.8598509806761</v>
      </c>
      <c r="W293" s="38">
        <v>591189.37984664785</v>
      </c>
      <c r="AA293" s="13">
        <v>228</v>
      </c>
      <c r="AB293" s="40">
        <v>3220762.3353311205</v>
      </c>
    </row>
    <row r="294" spans="3:28">
      <c r="C294" s="13">
        <v>229</v>
      </c>
      <c r="D294" s="13">
        <v>65</v>
      </c>
      <c r="E294" s="14">
        <v>237054.97595830294</v>
      </c>
      <c r="F294" s="14">
        <v>71528.940623738148</v>
      </c>
      <c r="G294" s="14">
        <v>2551.6097</v>
      </c>
      <c r="H294" s="14">
        <v>162974.4256345648</v>
      </c>
      <c r="I294" s="14">
        <v>9778.4655380738877</v>
      </c>
      <c r="J294" s="14">
        <v>3911.3862152295551</v>
      </c>
      <c r="K294" s="15">
        <v>1.9635308200554862E-2</v>
      </c>
      <c r="L294" s="14">
        <v>2934.0459939447678</v>
      </c>
      <c r="M294" s="14">
        <v>154316.77961329732</v>
      </c>
      <c r="N294" s="14">
        <v>2933.5396614221663</v>
      </c>
      <c r="O294" s="15">
        <v>0.26482309290918415</v>
      </c>
      <c r="P294" s="14">
        <v>34434.666520496008</v>
      </c>
      <c r="Q294" s="14">
        <v>165930.37809574255</v>
      </c>
      <c r="R294" s="14">
        <v>2933.5396614221663</v>
      </c>
      <c r="S294" s="15">
        <v>0.18522467914391338</v>
      </c>
      <c r="T294" s="38">
        <v>18135.493811621567</v>
      </c>
      <c r="U294" s="38">
        <v>117513.04904869254</v>
      </c>
      <c r="V294" s="38">
        <v>55504.20632606234</v>
      </c>
      <c r="W294" s="38">
        <v>437760.20675773243</v>
      </c>
      <c r="AA294" s="13">
        <v>229</v>
      </c>
      <c r="AB294" s="40">
        <v>2841075.3898465969</v>
      </c>
    </row>
    <row r="295" spans="3:28">
      <c r="C295" s="13">
        <v>230</v>
      </c>
      <c r="D295" s="13">
        <v>65</v>
      </c>
      <c r="E295" s="14">
        <v>239602.59626762717</v>
      </c>
      <c r="F295" s="14">
        <v>72522.512544374593</v>
      </c>
      <c r="G295" s="14">
        <v>2551.6097</v>
      </c>
      <c r="H295" s="14">
        <v>164528.47402325258</v>
      </c>
      <c r="I295" s="14">
        <v>9871.7084413951543</v>
      </c>
      <c r="J295" s="14">
        <v>3948.6833765580618</v>
      </c>
      <c r="K295" s="15">
        <v>1.0699058559361832E-2</v>
      </c>
      <c r="L295" s="14">
        <v>1715.3307757927057</v>
      </c>
      <c r="M295" s="14">
        <v>164015.06616815296</v>
      </c>
      <c r="N295" s="14">
        <v>2961.512532418546</v>
      </c>
      <c r="O295" s="15">
        <v>0.22697885203964424</v>
      </c>
      <c r="P295" s="14">
        <v>43226.281547933657</v>
      </c>
      <c r="Q295" s="14">
        <v>235148.9277060864</v>
      </c>
      <c r="R295" s="14">
        <v>2961.512532418546</v>
      </c>
      <c r="S295" s="15">
        <v>-0.2763135860402075</v>
      </c>
      <c r="T295" s="38">
        <v>-229925.80943696096</v>
      </c>
      <c r="U295" s="38">
        <v>603674.03562245565</v>
      </c>
      <c r="V295" s="38">
        <v>-184984.19711323461</v>
      </c>
      <c r="W295" s="38">
        <v>1002838.029496695</v>
      </c>
      <c r="AA295" s="13">
        <v>230</v>
      </c>
      <c r="AB295" s="40">
        <v>2617262.8616674822</v>
      </c>
    </row>
    <row r="296" spans="3:28">
      <c r="C296" s="13">
        <v>231</v>
      </c>
      <c r="D296" s="13">
        <v>65</v>
      </c>
      <c r="E296" s="14">
        <v>214283.74064629702</v>
      </c>
      <c r="F296" s="14">
        <v>62648.158852055843</v>
      </c>
      <c r="G296" s="14">
        <v>2551.6097</v>
      </c>
      <c r="H296" s="14">
        <v>149083.97209424118</v>
      </c>
      <c r="I296" s="14">
        <v>8945.0383256544701</v>
      </c>
      <c r="J296" s="14">
        <v>3578.0153302617882</v>
      </c>
      <c r="K296" s="15">
        <v>0.14955021006616614</v>
      </c>
      <c r="L296" s="14">
        <v>14856.488511603424</v>
      </c>
      <c r="M296" s="14">
        <v>115986.63722247677</v>
      </c>
      <c r="N296" s="14">
        <v>2683.5114976963409</v>
      </c>
      <c r="O296" s="15">
        <v>0.15990828221957493</v>
      </c>
      <c r="P296" s="14">
        <v>17241.144435048176</v>
      </c>
      <c r="Q296" s="14">
        <v>126401.8586251723</v>
      </c>
      <c r="R296" s="14">
        <v>2683.5114976963409</v>
      </c>
      <c r="S296" s="15">
        <v>0.14139385387709724</v>
      </c>
      <c r="T296" s="38">
        <v>97834.653955893678</v>
      </c>
      <c r="U296" s="38">
        <v>791106.44254007132</v>
      </c>
      <c r="V296" s="38">
        <v>129932.28690254528</v>
      </c>
      <c r="W296" s="38">
        <v>1033494.9383877204</v>
      </c>
      <c r="AA296" s="13">
        <v>231</v>
      </c>
      <c r="AB296" s="40">
        <v>2956410.8044293658</v>
      </c>
    </row>
    <row r="297" spans="3:28">
      <c r="C297" s="13">
        <v>232</v>
      </c>
      <c r="D297" s="13">
        <v>65</v>
      </c>
      <c r="E297" s="14">
        <v>247312.48648421498</v>
      </c>
      <c r="F297" s="14">
        <v>75529.369728843842</v>
      </c>
      <c r="G297" s="14">
        <v>2551.6097</v>
      </c>
      <c r="H297" s="14">
        <v>169231.50705537116</v>
      </c>
      <c r="I297" s="14">
        <v>10153.890423322269</v>
      </c>
      <c r="J297" s="14">
        <v>4061.5561693289078</v>
      </c>
      <c r="K297" s="15">
        <v>7.5943031185726914E-2</v>
      </c>
      <c r="L297" s="14">
        <v>9517.0773206606373</v>
      </c>
      <c r="M297" s="14">
        <v>136866.49454925908</v>
      </c>
      <c r="N297" s="14">
        <v>3046.1671269966805</v>
      </c>
      <c r="O297" s="15">
        <v>-6.4098954472043557E-2</v>
      </c>
      <c r="P297" s="14">
        <v>-21822.285248838842</v>
      </c>
      <c r="Q297" s="14">
        <v>320147.61883739557</v>
      </c>
      <c r="R297" s="14">
        <v>3046.1671269966805</v>
      </c>
      <c r="S297" s="15">
        <v>-2.8075783927147505E-2</v>
      </c>
      <c r="T297" s="38">
        <v>-7042.0079327299036</v>
      </c>
      <c r="U297" s="38">
        <v>245302.49351184594</v>
      </c>
      <c r="V297" s="38">
        <v>-19347.215860908109</v>
      </c>
      <c r="W297" s="38">
        <v>702316.60689850058</v>
      </c>
      <c r="AA297" s="13">
        <v>232</v>
      </c>
      <c r="AB297" s="40">
        <v>2913006.6623851461</v>
      </c>
    </row>
    <row r="298" spans="3:28">
      <c r="C298" s="13">
        <v>233</v>
      </c>
      <c r="D298" s="13">
        <v>65</v>
      </c>
      <c r="E298" s="14">
        <v>240753.28649836159</v>
      </c>
      <c r="F298" s="14">
        <v>72971.281734361022</v>
      </c>
      <c r="G298" s="14">
        <v>2551.6097</v>
      </c>
      <c r="H298" s="14">
        <v>165230.39506400056</v>
      </c>
      <c r="I298" s="14">
        <v>9913.823703840033</v>
      </c>
      <c r="J298" s="14">
        <v>3965.5294815360135</v>
      </c>
      <c r="K298" s="15">
        <v>7.0307026628251737E-2</v>
      </c>
      <c r="L298" s="14">
        <v>9079.6949284816383</v>
      </c>
      <c r="M298" s="14">
        <v>140205.9516347186</v>
      </c>
      <c r="N298" s="14">
        <v>2974.14711115201</v>
      </c>
      <c r="O298" s="15">
        <v>-0.1052697793208543</v>
      </c>
      <c r="P298" s="14">
        <v>-14708.543024220953</v>
      </c>
      <c r="Q298" s="14">
        <v>126500.90022864898</v>
      </c>
      <c r="R298" s="14">
        <v>2974.14711115201</v>
      </c>
      <c r="S298" s="15">
        <v>-5.9820413900417993E-2</v>
      </c>
      <c r="T298" s="38">
        <v>-20853.60502290542</v>
      </c>
      <c r="U298" s="38">
        <v>329236.95793045469</v>
      </c>
      <c r="V298" s="38">
        <v>-26482.453118644735</v>
      </c>
      <c r="W298" s="38">
        <v>595943.80979382223</v>
      </c>
      <c r="AA298" s="13">
        <v>233</v>
      </c>
      <c r="AB298" s="40">
        <v>2625670.4054039554</v>
      </c>
    </row>
    <row r="299" spans="3:28">
      <c r="C299" s="13">
        <v>234</v>
      </c>
      <c r="D299" s="13">
        <v>65</v>
      </c>
      <c r="E299" s="14">
        <v>231600.99662006702</v>
      </c>
      <c r="F299" s="14">
        <v>69401.888681826138</v>
      </c>
      <c r="G299" s="14">
        <v>2551.6097</v>
      </c>
      <c r="H299" s="14">
        <v>159647.49823824086</v>
      </c>
      <c r="I299" s="14">
        <v>9578.8498942944516</v>
      </c>
      <c r="J299" s="14">
        <v>3831.5399577177809</v>
      </c>
      <c r="K299" s="15">
        <v>8.1851118873454975E-2</v>
      </c>
      <c r="L299" s="14">
        <v>17735.323934843778</v>
      </c>
      <c r="M299" s="14">
        <v>236328.93752709642</v>
      </c>
      <c r="N299" s="14">
        <v>2873.6549682883356</v>
      </c>
      <c r="O299" s="15">
        <v>0.12138553405063131</v>
      </c>
      <c r="P299" s="14">
        <v>18973.750009253854</v>
      </c>
      <c r="Q299" s="14">
        <v>176720.38951218175</v>
      </c>
      <c r="R299" s="14">
        <v>2873.6549682883356</v>
      </c>
      <c r="S299" s="15">
        <v>0.14317465133297433</v>
      </c>
      <c r="T299" s="38">
        <v>23234.02396969861</v>
      </c>
      <c r="U299" s="38">
        <v>186948.34787787369</v>
      </c>
      <c r="V299" s="38">
        <v>59943.097913796242</v>
      </c>
      <c r="W299" s="38">
        <v>599997.67491715192</v>
      </c>
      <c r="AA299" s="13">
        <v>234</v>
      </c>
      <c r="AB299" s="40">
        <v>2281796.2770509715</v>
      </c>
    </row>
    <row r="300" spans="3:28">
      <c r="C300" s="13">
        <v>235</v>
      </c>
      <c r="D300" s="13">
        <v>65</v>
      </c>
      <c r="E300" s="14">
        <v>250863.39861150112</v>
      </c>
      <c r="F300" s="14">
        <v>76914.225458485438</v>
      </c>
      <c r="G300" s="14">
        <v>2551.6097</v>
      </c>
      <c r="H300" s="14">
        <v>171397.56345301567</v>
      </c>
      <c r="I300" s="14">
        <v>10283.85380718094</v>
      </c>
      <c r="J300" s="14">
        <v>4113.5415228723759</v>
      </c>
      <c r="K300" s="15">
        <v>-9.3709011854200414E-3</v>
      </c>
      <c r="L300" s="14">
        <v>-1597.7467167498451</v>
      </c>
      <c r="M300" s="14">
        <v>170959.88464875933</v>
      </c>
      <c r="N300" s="14">
        <v>3085.156142154282</v>
      </c>
      <c r="O300" s="15">
        <v>7.884897996657983E-2</v>
      </c>
      <c r="P300" s="14">
        <v>11965.679702323332</v>
      </c>
      <c r="Q300" s="14">
        <v>165262.65849481741</v>
      </c>
      <c r="R300" s="14">
        <v>3085.156142154282</v>
      </c>
      <c r="S300" s="15">
        <v>0.15347956766153983</v>
      </c>
      <c r="T300" s="38">
        <v>142552.61162895447</v>
      </c>
      <c r="U300" s="38">
        <v>1072900.3316542883</v>
      </c>
      <c r="V300" s="38">
        <v>152920.54461452796</v>
      </c>
      <c r="W300" s="38">
        <v>1409122.874797865</v>
      </c>
      <c r="AA300" s="13">
        <v>235</v>
      </c>
      <c r="AB300" s="40">
        <v>3073997.2337267678</v>
      </c>
    </row>
    <row r="301" spans="3:28">
      <c r="C301" s="13">
        <v>236</v>
      </c>
      <c r="D301" s="13">
        <v>65</v>
      </c>
      <c r="E301" s="14">
        <v>229870.27910212777</v>
      </c>
      <c r="F301" s="14">
        <v>68726.908849829837</v>
      </c>
      <c r="G301" s="14">
        <v>2551.6097</v>
      </c>
      <c r="H301" s="14">
        <v>158591.76055229793</v>
      </c>
      <c r="I301" s="14">
        <v>9515.5056331378746</v>
      </c>
      <c r="J301" s="14">
        <v>3806.20225325515</v>
      </c>
      <c r="K301" s="15">
        <v>0.14598816844019671</v>
      </c>
      <c r="L301" s="14">
        <v>23088.891321480773</v>
      </c>
      <c r="M301" s="14">
        <v>183147.90034237731</v>
      </c>
      <c r="N301" s="14">
        <v>2854.6516899413623</v>
      </c>
      <c r="O301" s="15">
        <v>0.1633030697927193</v>
      </c>
      <c r="P301" s="14">
        <v>20508.864014473118</v>
      </c>
      <c r="Q301" s="14">
        <v>147523.93319155037</v>
      </c>
      <c r="R301" s="14">
        <v>2854.6516899413623</v>
      </c>
      <c r="S301" s="15">
        <v>-1.5973775966263315E-2</v>
      </c>
      <c r="T301" s="38">
        <v>-11408.188145382803</v>
      </c>
      <c r="U301" s="38">
        <v>704201.44309043256</v>
      </c>
      <c r="V301" s="38">
        <v>32189.567190571084</v>
      </c>
      <c r="W301" s="38">
        <v>1034873.2766243602</v>
      </c>
      <c r="AA301" s="13">
        <v>236</v>
      </c>
      <c r="AB301" s="40">
        <v>2546991.0523628099</v>
      </c>
    </row>
    <row r="302" spans="3:28">
      <c r="C302" s="13">
        <v>237</v>
      </c>
      <c r="D302" s="13">
        <v>65</v>
      </c>
      <c r="E302" s="14">
        <v>230246.77841449608</v>
      </c>
      <c r="F302" s="14">
        <v>68873.743581653471</v>
      </c>
      <c r="G302" s="14">
        <v>2551.6097</v>
      </c>
      <c r="H302" s="14">
        <v>158821.42513284259</v>
      </c>
      <c r="I302" s="14">
        <v>9529.285507970555</v>
      </c>
      <c r="J302" s="14">
        <v>3811.7142031882222</v>
      </c>
      <c r="K302" s="15">
        <v>2.9747419575038531E-2</v>
      </c>
      <c r="L302" s="14">
        <v>4488.5811161822076</v>
      </c>
      <c r="M302" s="14">
        <v>157284.2021134198</v>
      </c>
      <c r="N302" s="14">
        <v>2858.7856523911664</v>
      </c>
      <c r="O302" s="15">
        <v>-7.450508594491087E-2</v>
      </c>
      <c r="P302" s="14">
        <v>-13909.347445605879</v>
      </c>
      <c r="Q302" s="14">
        <v>174209.95076356537</v>
      </c>
      <c r="R302" s="14">
        <v>2858.7856523911664</v>
      </c>
      <c r="S302" s="15">
        <v>0.38992161469999531</v>
      </c>
      <c r="T302" s="38">
        <v>104893.87029289675</v>
      </c>
      <c r="U302" s="38">
        <v>375335.97320853383</v>
      </c>
      <c r="V302" s="38">
        <v>95473.103963473084</v>
      </c>
      <c r="W302" s="38">
        <v>706830.12608551898</v>
      </c>
      <c r="AA302" s="13">
        <v>237</v>
      </c>
      <c r="AB302" s="40">
        <v>3229863.535175988</v>
      </c>
    </row>
    <row r="303" spans="3:28">
      <c r="C303" s="13">
        <v>238</v>
      </c>
      <c r="D303" s="13">
        <v>65</v>
      </c>
      <c r="E303" s="14">
        <v>237509.39052793456</v>
      </c>
      <c r="F303" s="14">
        <v>71706.162305894482</v>
      </c>
      <c r="G303" s="14">
        <v>2551.6097</v>
      </c>
      <c r="H303" s="14">
        <v>163251.61852204008</v>
      </c>
      <c r="I303" s="14">
        <v>9795.0971113224041</v>
      </c>
      <c r="J303" s="14">
        <v>3918.0388445289618</v>
      </c>
      <c r="K303" s="15">
        <v>1.5677716886689057E-2</v>
      </c>
      <c r="L303" s="14">
        <v>2595.5637129404363</v>
      </c>
      <c r="M303" s="14">
        <v>170112.08948003262</v>
      </c>
      <c r="N303" s="14">
        <v>2938.5291333967211</v>
      </c>
      <c r="O303" s="15">
        <v>9.8422098624415755E-2</v>
      </c>
      <c r="P303" s="14">
        <v>12311.216691791426</v>
      </c>
      <c r="Q303" s="14">
        <v>138866.38029801057</v>
      </c>
      <c r="R303" s="14">
        <v>2938.5291333967211</v>
      </c>
      <c r="S303" s="15">
        <v>2.9300734343126855E-2</v>
      </c>
      <c r="T303" s="38">
        <v>10543.558362534794</v>
      </c>
      <c r="U303" s="38">
        <v>371852.21258630574</v>
      </c>
      <c r="V303" s="38">
        <v>25450.338767266658</v>
      </c>
      <c r="W303" s="38">
        <v>680830.68236434902</v>
      </c>
      <c r="AA303" s="13">
        <v>238</v>
      </c>
      <c r="AB303" s="40">
        <v>2799681.5929385968</v>
      </c>
    </row>
    <row r="304" spans="3:28">
      <c r="C304" s="13">
        <v>239</v>
      </c>
      <c r="D304" s="13">
        <v>65</v>
      </c>
      <c r="E304" s="14">
        <v>223099.19012984502</v>
      </c>
      <c r="F304" s="14">
        <v>66086.184150639558</v>
      </c>
      <c r="G304" s="14">
        <v>2551.6097</v>
      </c>
      <c r="H304" s="14">
        <v>154461.39627920548</v>
      </c>
      <c r="I304" s="14">
        <v>9267.6837767523284</v>
      </c>
      <c r="J304" s="14">
        <v>3707.0735107009314</v>
      </c>
      <c r="K304" s="15">
        <v>5.7927194582440625E-2</v>
      </c>
      <c r="L304" s="14">
        <v>7967.1421234265672</v>
      </c>
      <c r="M304" s="14">
        <v>147357.84395049335</v>
      </c>
      <c r="N304" s="14">
        <v>2780.3051330256985</v>
      </c>
      <c r="O304" s="15">
        <v>4.886944498877685E-2</v>
      </c>
      <c r="P304" s="14">
        <v>3606.1964308889496</v>
      </c>
      <c r="Q304" s="14">
        <v>78788.806262204642</v>
      </c>
      <c r="R304" s="14">
        <v>2780.3051330256985</v>
      </c>
      <c r="S304" s="15">
        <v>-0.16789900876062586</v>
      </c>
      <c r="T304" s="38">
        <v>-167716.51669992806</v>
      </c>
      <c r="U304" s="38">
        <v>832586.72021386668</v>
      </c>
      <c r="V304" s="38">
        <v>-156143.17814561253</v>
      </c>
      <c r="W304" s="38">
        <v>1058733.3704265647</v>
      </c>
      <c r="AA304" s="13">
        <v>239</v>
      </c>
      <c r="AB304" s="40">
        <v>2656479.7277032807</v>
      </c>
    </row>
    <row r="305" spans="3:28">
      <c r="C305" s="13">
        <v>240</v>
      </c>
      <c r="D305" s="13">
        <v>65</v>
      </c>
      <c r="E305" s="14">
        <v>244453.21955767143</v>
      </c>
      <c r="F305" s="14">
        <v>74414.255627491861</v>
      </c>
      <c r="G305" s="14">
        <v>2551.6097</v>
      </c>
      <c r="H305" s="14">
        <v>167487.35423017957</v>
      </c>
      <c r="I305" s="14">
        <v>10049.241253810773</v>
      </c>
      <c r="J305" s="14">
        <v>4019.6965015243095</v>
      </c>
      <c r="K305" s="15">
        <v>3.3284375785873149E-2</v>
      </c>
      <c r="L305" s="14">
        <v>5120.7661113630757</v>
      </c>
      <c r="M305" s="14">
        <v>160979.55971433088</v>
      </c>
      <c r="N305" s="14">
        <v>3014.7723761432317</v>
      </c>
      <c r="O305" s="15">
        <v>8.5611198034053343E-2</v>
      </c>
      <c r="P305" s="14">
        <v>13476.263977567331</v>
      </c>
      <c r="Q305" s="14">
        <v>172396.04815832811</v>
      </c>
      <c r="R305" s="14">
        <v>3014.7723761432317</v>
      </c>
      <c r="S305" s="15">
        <v>2.9290765914013514E-2</v>
      </c>
      <c r="T305" s="38">
        <v>2684.4893823183429</v>
      </c>
      <c r="U305" s="38">
        <v>95841.557596424274</v>
      </c>
      <c r="V305" s="38">
        <v>21281.51947124875</v>
      </c>
      <c r="W305" s="38">
        <v>429217.16546908324</v>
      </c>
      <c r="AA305" s="13">
        <v>240</v>
      </c>
      <c r="AB305" s="40">
        <v>2531440.8093814263</v>
      </c>
    </row>
    <row r="306" spans="3:28">
      <c r="C306" s="13">
        <v>241</v>
      </c>
      <c r="D306" s="13">
        <v>65</v>
      </c>
      <c r="E306" s="14">
        <v>226274.60093270557</v>
      </c>
      <c r="F306" s="14">
        <v>67324.594363755168</v>
      </c>
      <c r="G306" s="14">
        <v>2551.6097</v>
      </c>
      <c r="H306" s="14">
        <v>156398.3968689504</v>
      </c>
      <c r="I306" s="14">
        <v>9383.9038121370231</v>
      </c>
      <c r="J306" s="14">
        <v>3753.5615248548092</v>
      </c>
      <c r="K306" s="15">
        <v>1.001335295919404E-2</v>
      </c>
      <c r="L306" s="14">
        <v>1833.5199143780212</v>
      </c>
      <c r="M306" s="14">
        <v>186817.78943206035</v>
      </c>
      <c r="N306" s="14">
        <v>2815.1711436411069</v>
      </c>
      <c r="O306" s="15">
        <v>3.6627656155275898E-2</v>
      </c>
      <c r="P306" s="14">
        <v>8746.290204164352</v>
      </c>
      <c r="Q306" s="14">
        <v>248943.11653674059</v>
      </c>
      <c r="R306" s="14">
        <v>2815.1711436411069</v>
      </c>
      <c r="S306" s="15">
        <v>0.1445828287521119</v>
      </c>
      <c r="T306" s="38">
        <v>48426.31965509666</v>
      </c>
      <c r="U306" s="38">
        <v>384772.15531554888</v>
      </c>
      <c r="V306" s="38">
        <v>59006.129773639033</v>
      </c>
      <c r="W306" s="38">
        <v>820533.06128434977</v>
      </c>
      <c r="AA306" s="13">
        <v>241</v>
      </c>
      <c r="AB306" s="40">
        <v>2649403.8070782907</v>
      </c>
    </row>
    <row r="307" spans="3:28">
      <c r="C307" s="13">
        <v>242</v>
      </c>
      <c r="D307" s="13">
        <v>65</v>
      </c>
      <c r="E307" s="14">
        <v>248228.62931980696</v>
      </c>
      <c r="F307" s="14">
        <v>75886.665434724709</v>
      </c>
      <c r="G307" s="14">
        <v>2551.6097</v>
      </c>
      <c r="H307" s="14">
        <v>169790.35418508225</v>
      </c>
      <c r="I307" s="14">
        <v>10187.421251104935</v>
      </c>
      <c r="J307" s="14">
        <v>4074.9685004419744</v>
      </c>
      <c r="K307" s="15">
        <v>5.413465368328519E-2</v>
      </c>
      <c r="L307" s="14">
        <v>7883.6719122920404</v>
      </c>
      <c r="M307" s="14">
        <v>155551.93748080623</v>
      </c>
      <c r="N307" s="14">
        <v>3056.2263753314805</v>
      </c>
      <c r="O307" s="15">
        <v>-0.13478269389255751</v>
      </c>
      <c r="P307" s="14">
        <v>-16759.066180550635</v>
      </c>
      <c r="Q307" s="14">
        <v>109110.42716909779</v>
      </c>
      <c r="R307" s="14">
        <v>3056.2263753314805</v>
      </c>
      <c r="S307" s="15">
        <v>-7.5704625748775414E-2</v>
      </c>
      <c r="T307" s="38">
        <v>-43292.410085756943</v>
      </c>
      <c r="U307" s="38">
        <v>530095.21178532939</v>
      </c>
      <c r="V307" s="38">
        <v>-52167.804354015534</v>
      </c>
      <c r="W307" s="38">
        <v>794757.57643523347</v>
      </c>
      <c r="AA307" s="13">
        <v>242</v>
      </c>
      <c r="AB307" s="40">
        <v>2776751.8243461866</v>
      </c>
    </row>
    <row r="308" spans="3:28">
      <c r="C308" s="13">
        <v>243</v>
      </c>
      <c r="D308" s="13">
        <v>65</v>
      </c>
      <c r="E308" s="14">
        <v>213936.31258826633</v>
      </c>
      <c r="F308" s="14">
        <v>62512.66190942387</v>
      </c>
      <c r="G308" s="14">
        <v>2551.6097</v>
      </c>
      <c r="H308" s="14">
        <v>148872.04097884244</v>
      </c>
      <c r="I308" s="14">
        <v>8932.3224587305467</v>
      </c>
      <c r="J308" s="14">
        <v>3572.9289834922188</v>
      </c>
      <c r="K308" s="15">
        <v>0.13540570273806488</v>
      </c>
      <c r="L308" s="14">
        <v>16738.328413032275</v>
      </c>
      <c r="M308" s="14">
        <v>142140.91892135894</v>
      </c>
      <c r="N308" s="14">
        <v>2679.6967376191637</v>
      </c>
      <c r="O308" s="15">
        <v>-0.15156983309935568</v>
      </c>
      <c r="P308" s="14">
        <v>-37760.157501138143</v>
      </c>
      <c r="Q308" s="14">
        <v>212706.82077871347</v>
      </c>
      <c r="R308" s="14">
        <v>2679.6967376191637</v>
      </c>
      <c r="S308" s="15">
        <v>0.36733220721795151</v>
      </c>
      <c r="T308" s="38">
        <v>100111.84554102503</v>
      </c>
      <c r="U308" s="38">
        <v>373989.31400919345</v>
      </c>
      <c r="V308" s="38">
        <v>79090.016452919168</v>
      </c>
      <c r="W308" s="38">
        <v>728837.05370926589</v>
      </c>
      <c r="AA308" s="13">
        <v>243</v>
      </c>
      <c r="AB308" s="40">
        <v>2492652.101291493</v>
      </c>
    </row>
    <row r="309" spans="3:28">
      <c r="C309" s="13">
        <v>244</v>
      </c>
      <c r="D309" s="13">
        <v>65</v>
      </c>
      <c r="E309" s="14">
        <v>231742.08908344139</v>
      </c>
      <c r="F309" s="14">
        <v>69456.91474254214</v>
      </c>
      <c r="G309" s="14">
        <v>2551.6097</v>
      </c>
      <c r="H309" s="14">
        <v>159733.56464089925</v>
      </c>
      <c r="I309" s="14">
        <v>9584.013878453954</v>
      </c>
      <c r="J309" s="14">
        <v>3833.6055513815818</v>
      </c>
      <c r="K309" s="15">
        <v>8.8881830234422782E-2</v>
      </c>
      <c r="L309" s="14">
        <v>15290.049286872863</v>
      </c>
      <c r="M309" s="14">
        <v>189233.56715771733</v>
      </c>
      <c r="N309" s="14">
        <v>2875.2041635361861</v>
      </c>
      <c r="O309" s="15">
        <v>-7.1399728638498472E-2</v>
      </c>
      <c r="P309" s="14">
        <v>-11852.780013601678</v>
      </c>
      <c r="Q309" s="14">
        <v>155590.77530663158</v>
      </c>
      <c r="R309" s="14">
        <v>2875.2041635361861</v>
      </c>
      <c r="S309" s="15">
        <v>0.17398212944129149</v>
      </c>
      <c r="T309" s="38">
        <v>33999.118239003488</v>
      </c>
      <c r="U309" s="38">
        <v>230854.02178836946</v>
      </c>
      <c r="V309" s="38">
        <v>37436.387512274676</v>
      </c>
      <c r="W309" s="38">
        <v>575678.3642527184</v>
      </c>
      <c r="AA309" s="13">
        <v>244</v>
      </c>
      <c r="AB309" s="40">
        <v>2590148.0521176783</v>
      </c>
    </row>
    <row r="310" spans="3:28">
      <c r="C310" s="13">
        <v>245</v>
      </c>
      <c r="D310" s="13">
        <v>65</v>
      </c>
      <c r="E310" s="14">
        <v>217514.08543988215</v>
      </c>
      <c r="F310" s="14">
        <v>63907.993321554037</v>
      </c>
      <c r="G310" s="14">
        <v>2551.6097</v>
      </c>
      <c r="H310" s="14">
        <v>151054.48241832812</v>
      </c>
      <c r="I310" s="14">
        <v>9063.2689450996859</v>
      </c>
      <c r="J310" s="14">
        <v>3625.3075780398744</v>
      </c>
      <c r="K310" s="15">
        <v>0.12288427621781331</v>
      </c>
      <c r="L310" s="14">
        <v>16718.064421783947</v>
      </c>
      <c r="M310" s="14">
        <v>154577.94033181027</v>
      </c>
      <c r="N310" s="14">
        <v>2718.9806835299055</v>
      </c>
      <c r="O310" s="15">
        <v>5.7929150949729613E-2</v>
      </c>
      <c r="P310" s="14">
        <v>13022.960601109095</v>
      </c>
      <c r="Q310" s="14">
        <v>239190.86583592679</v>
      </c>
      <c r="R310" s="14">
        <v>2718.9806835299055</v>
      </c>
      <c r="S310" s="15">
        <v>-2.0871365704321437E-2</v>
      </c>
      <c r="T310" s="38">
        <v>-16073.811527391385</v>
      </c>
      <c r="U310" s="38">
        <v>755422.7055477649</v>
      </c>
      <c r="V310" s="38">
        <v>13667.213495501657</v>
      </c>
      <c r="W310" s="38">
        <v>1149191.511715502</v>
      </c>
      <c r="AA310" s="13">
        <v>245</v>
      </c>
      <c r="AB310" s="40">
        <v>2459072.1665795213</v>
      </c>
    </row>
    <row r="311" spans="3:28">
      <c r="C311" s="13">
        <v>246</v>
      </c>
      <c r="D311" s="13">
        <v>65</v>
      </c>
      <c r="E311" s="14">
        <v>243629.11184570461</v>
      </c>
      <c r="F311" s="14">
        <v>74092.853619824804</v>
      </c>
      <c r="G311" s="14">
        <v>2551.6097</v>
      </c>
      <c r="H311" s="14">
        <v>166984.64852587981</v>
      </c>
      <c r="I311" s="14">
        <v>10019.078911552788</v>
      </c>
      <c r="J311" s="14">
        <v>4007.6315646211151</v>
      </c>
      <c r="K311" s="15">
        <v>4.0167410337751383E-2</v>
      </c>
      <c r="L311" s="14">
        <v>5684.8621901912848</v>
      </c>
      <c r="M311" s="14">
        <v>149217.89637093968</v>
      </c>
      <c r="N311" s="14">
        <v>3005.7236734658363</v>
      </c>
      <c r="O311" s="15">
        <v>-5.7029624764513842E-4</v>
      </c>
      <c r="P311" s="14">
        <v>-140.6678670424163</v>
      </c>
      <c r="Q311" s="14">
        <v>248019.72963341026</v>
      </c>
      <c r="R311" s="14">
        <v>3005.7236734658363</v>
      </c>
      <c r="S311" s="15">
        <v>0.15034238137080591</v>
      </c>
      <c r="T311" s="38">
        <v>33531.659240902532</v>
      </c>
      <c r="U311" s="38">
        <v>258069.82845513214</v>
      </c>
      <c r="V311" s="38">
        <v>39075.853564051402</v>
      </c>
      <c r="W311" s="38">
        <v>655307.45445948211</v>
      </c>
      <c r="AA311" s="13">
        <v>246</v>
      </c>
      <c r="AB311" s="40">
        <v>2510074.7087070518</v>
      </c>
    </row>
    <row r="312" spans="3:28">
      <c r="C312" s="13">
        <v>247</v>
      </c>
      <c r="D312" s="13">
        <v>65</v>
      </c>
      <c r="E312" s="14">
        <v>238452.53305093525</v>
      </c>
      <c r="F312" s="14">
        <v>72073.987889864744</v>
      </c>
      <c r="G312" s="14">
        <v>2551.6097</v>
      </c>
      <c r="H312" s="14">
        <v>163826.9354610705</v>
      </c>
      <c r="I312" s="14">
        <v>9829.6161276642306</v>
      </c>
      <c r="J312" s="14">
        <v>3931.8464510656922</v>
      </c>
      <c r="K312" s="15">
        <v>5.4229323431925214E-3</v>
      </c>
      <c r="L312" s="14">
        <v>564.35896035180383</v>
      </c>
      <c r="M312" s="14">
        <v>106599.24794760047</v>
      </c>
      <c r="N312" s="14">
        <v>2948.8848382992692</v>
      </c>
      <c r="O312" s="15">
        <v>0.17982326679738381</v>
      </c>
      <c r="P312" s="14">
        <v>32561.325036428952</v>
      </c>
      <c r="Q312" s="14">
        <v>215109.8054059484</v>
      </c>
      <c r="R312" s="14">
        <v>2948.8848382992692</v>
      </c>
      <c r="S312" s="15">
        <v>-7.7536114760351951E-2</v>
      </c>
      <c r="T312" s="38">
        <v>-25446.898331688546</v>
      </c>
      <c r="U312" s="38">
        <v>304221.68188169581</v>
      </c>
      <c r="V312" s="38">
        <v>7678.7856650922076</v>
      </c>
      <c r="W312" s="38">
        <v>625930.73523524473</v>
      </c>
      <c r="AA312" s="13">
        <v>247</v>
      </c>
      <c r="AB312" s="40">
        <v>3333979.0321199009</v>
      </c>
    </row>
    <row r="313" spans="3:28">
      <c r="C313" s="13">
        <v>248</v>
      </c>
      <c r="D313" s="13">
        <v>65</v>
      </c>
      <c r="E313" s="14">
        <v>234594.30470706723</v>
      </c>
      <c r="F313" s="14">
        <v>70569.278835756224</v>
      </c>
      <c r="G313" s="14">
        <v>2551.6097</v>
      </c>
      <c r="H313" s="14">
        <v>161473.41617131102</v>
      </c>
      <c r="I313" s="14">
        <v>9688.4049702786615</v>
      </c>
      <c r="J313" s="14">
        <v>3875.3619881114646</v>
      </c>
      <c r="K313" s="15">
        <v>-2.3052296760792214E-2</v>
      </c>
      <c r="L313" s="14">
        <v>-3350.6888506991286</v>
      </c>
      <c r="M313" s="14">
        <v>143938.619595856</v>
      </c>
      <c r="N313" s="14">
        <v>2906.5214910835984</v>
      </c>
      <c r="O313" s="15">
        <v>1.0064599605874545E-2</v>
      </c>
      <c r="P313" s="14">
        <v>2312.0392833937512</v>
      </c>
      <c r="Q313" s="14">
        <v>233485.24656751927</v>
      </c>
      <c r="R313" s="14">
        <v>2906.5214910835984</v>
      </c>
      <c r="S313" s="15">
        <v>-2.549444824148199E-2</v>
      </c>
      <c r="T313" s="38">
        <v>-8245.4110469680109</v>
      </c>
      <c r="U313" s="38">
        <v>316627.71620707546</v>
      </c>
      <c r="V313" s="38">
        <v>-9284.0606142733886</v>
      </c>
      <c r="W313" s="38">
        <v>694051.58237045072</v>
      </c>
      <c r="AA313" s="13">
        <v>248</v>
      </c>
      <c r="AB313" s="40">
        <v>3222487.5367346508</v>
      </c>
    </row>
    <row r="314" spans="3:28">
      <c r="C314" s="13">
        <v>249</v>
      </c>
      <c r="D314" s="13">
        <v>65</v>
      </c>
      <c r="E314" s="14">
        <v>233199.05273776135</v>
      </c>
      <c r="F314" s="14">
        <v>70025.130567726927</v>
      </c>
      <c r="G314" s="14">
        <v>2551.6097</v>
      </c>
      <c r="H314" s="14">
        <v>160622.31247003443</v>
      </c>
      <c r="I314" s="14">
        <v>9637.3387482020662</v>
      </c>
      <c r="J314" s="14">
        <v>3854.9354992808267</v>
      </c>
      <c r="K314" s="15">
        <v>7.5821539757656042E-2</v>
      </c>
      <c r="L314" s="14">
        <v>12313.190438936161</v>
      </c>
      <c r="M314" s="14">
        <v>176637.65616952095</v>
      </c>
      <c r="N314" s="14">
        <v>2891.2016244606198</v>
      </c>
      <c r="O314" s="15">
        <v>-9.2786203706625714E-3</v>
      </c>
      <c r="P314" s="14">
        <v>-1539.1818303309633</v>
      </c>
      <c r="Q314" s="14">
        <v>165791.19159287889</v>
      </c>
      <c r="R314" s="14">
        <v>2891.2016244606198</v>
      </c>
      <c r="S314" s="15">
        <v>0.53935121883622927</v>
      </c>
      <c r="T314" s="38">
        <v>104727.92845862366</v>
      </c>
      <c r="U314" s="38">
        <v>300347.42709683382</v>
      </c>
      <c r="V314" s="38">
        <v>115501.93706722886</v>
      </c>
      <c r="W314" s="38">
        <v>642776.27485923364</v>
      </c>
      <c r="AA314" s="13">
        <v>249</v>
      </c>
      <c r="AB314" s="40">
        <v>3087434.518652569</v>
      </c>
    </row>
    <row r="315" spans="3:28">
      <c r="C315" s="13">
        <v>250</v>
      </c>
      <c r="D315" s="13">
        <v>65</v>
      </c>
      <c r="E315" s="14">
        <v>232714.8550103154</v>
      </c>
      <c r="F315" s="14">
        <v>69836.293454023005</v>
      </c>
      <c r="G315" s="14">
        <v>2551.6097</v>
      </c>
      <c r="H315" s="14">
        <v>160326.95185629241</v>
      </c>
      <c r="I315" s="14">
        <v>9619.6171113775436</v>
      </c>
      <c r="J315" s="14">
        <v>3847.8468445510175</v>
      </c>
      <c r="K315" s="15">
        <v>5.3284992989965078E-2</v>
      </c>
      <c r="L315" s="14">
        <v>6354.1554980777983</v>
      </c>
      <c r="M315" s="14">
        <v>127526.57913643568</v>
      </c>
      <c r="N315" s="14">
        <v>2885.8851334132628</v>
      </c>
      <c r="O315" s="15">
        <v>0.3129327286809761</v>
      </c>
      <c r="P315" s="14">
        <v>32789.758930583623</v>
      </c>
      <c r="Q315" s="14">
        <v>139014.83492511595</v>
      </c>
      <c r="R315" s="14">
        <v>2885.8851334132628</v>
      </c>
      <c r="S315" s="15">
        <v>0.16211581673050496</v>
      </c>
      <c r="T315" s="38">
        <v>10733.5044371696</v>
      </c>
      <c r="U315" s="38">
        <v>78385.313317103166</v>
      </c>
      <c r="V315" s="38">
        <v>49877.418865831016</v>
      </c>
      <c r="W315" s="38">
        <v>344926.72737865476</v>
      </c>
      <c r="AA315" s="13">
        <v>250</v>
      </c>
      <c r="AB315" s="40">
        <v>2096809.2376000297</v>
      </c>
    </row>
    <row r="316" spans="3:28">
      <c r="C316" s="13">
        <v>251</v>
      </c>
      <c r="D316" s="13">
        <v>65</v>
      </c>
      <c r="E316" s="14">
        <v>246078.67407774506</v>
      </c>
      <c r="F316" s="14">
        <v>75048.182890320575</v>
      </c>
      <c r="G316" s="14">
        <v>2551.6097</v>
      </c>
      <c r="H316" s="14">
        <v>168478.88148742449</v>
      </c>
      <c r="I316" s="14">
        <v>10108.732889245468</v>
      </c>
      <c r="J316" s="14">
        <v>4043.4931556981874</v>
      </c>
      <c r="K316" s="15">
        <v>1.9915286633296791E-2</v>
      </c>
      <c r="L316" s="14">
        <v>2734.0542410053126</v>
      </c>
      <c r="M316" s="14">
        <v>142040.00321814042</v>
      </c>
      <c r="N316" s="14">
        <v>3032.6198667736403</v>
      </c>
      <c r="O316" s="15">
        <v>0.13310489279423732</v>
      </c>
      <c r="P316" s="14">
        <v>25421.256753397214</v>
      </c>
      <c r="Q316" s="14">
        <v>217924.21052635452</v>
      </c>
      <c r="R316" s="14">
        <v>3032.6198667736403</v>
      </c>
      <c r="S316" s="15">
        <v>-6.624937891897982E-2</v>
      </c>
      <c r="T316" s="38">
        <v>-11991.660736428492</v>
      </c>
      <c r="U316" s="38">
        <v>170532.54590635668</v>
      </c>
      <c r="V316" s="38">
        <v>16163.650257974035</v>
      </c>
      <c r="W316" s="38">
        <v>530496.7596508516</v>
      </c>
      <c r="AA316" s="13">
        <v>251</v>
      </c>
      <c r="AB316" s="40">
        <v>3136365.1807691073</v>
      </c>
    </row>
    <row r="317" spans="3:28">
      <c r="C317" s="13">
        <v>252</v>
      </c>
      <c r="D317" s="13">
        <v>65</v>
      </c>
      <c r="E317" s="14">
        <v>229213.67936728525</v>
      </c>
      <c r="F317" s="14">
        <v>68470.834953241254</v>
      </c>
      <c r="G317" s="14">
        <v>2551.6097</v>
      </c>
      <c r="H317" s="14">
        <v>158191.234714044</v>
      </c>
      <c r="I317" s="14">
        <v>9491.4740828426402</v>
      </c>
      <c r="J317" s="14">
        <v>3796.5896331370564</v>
      </c>
      <c r="K317" s="15">
        <v>8.3343462493550513E-2</v>
      </c>
      <c r="L317" s="14">
        <v>11203.346848764892</v>
      </c>
      <c r="M317" s="14">
        <v>147525.46464523248</v>
      </c>
      <c r="N317" s="14">
        <v>2847.4422248527922</v>
      </c>
      <c r="O317" s="15">
        <v>-0.26842687378988883</v>
      </c>
      <c r="P317" s="14">
        <v>-37632.620241777069</v>
      </c>
      <c r="Q317" s="14">
        <v>103988.01823010124</v>
      </c>
      <c r="R317" s="14">
        <v>2847.4422248527922</v>
      </c>
      <c r="S317" s="15">
        <v>5.7880562924017859E-2</v>
      </c>
      <c r="T317" s="38">
        <v>16267.084215624101</v>
      </c>
      <c r="U317" s="38">
        <v>298736.52074340603</v>
      </c>
      <c r="V317" s="38">
        <v>-10162.189177388074</v>
      </c>
      <c r="W317" s="38">
        <v>550250.00361873978</v>
      </c>
      <c r="AA317" s="13">
        <v>252</v>
      </c>
      <c r="AB317" s="40">
        <v>2965356.4129893095</v>
      </c>
    </row>
    <row r="318" spans="3:28">
      <c r="C318" s="13">
        <v>253</v>
      </c>
      <c r="D318" s="13">
        <v>65</v>
      </c>
      <c r="E318" s="14">
        <v>238397.15485119543</v>
      </c>
      <c r="F318" s="14">
        <v>72052.390391966212</v>
      </c>
      <c r="G318" s="14">
        <v>2551.6097</v>
      </c>
      <c r="H318" s="14">
        <v>163793.15475922922</v>
      </c>
      <c r="I318" s="14">
        <v>9827.5892855537531</v>
      </c>
      <c r="J318" s="14">
        <v>3931.0357142215016</v>
      </c>
      <c r="K318" s="15">
        <v>5.583981540994018E-2</v>
      </c>
      <c r="L318" s="14">
        <v>6751.1293665009443</v>
      </c>
      <c r="M318" s="14">
        <v>129618.36075791466</v>
      </c>
      <c r="N318" s="14">
        <v>2948.2767856661258</v>
      </c>
      <c r="O318" s="15">
        <v>-0.11634575200813935</v>
      </c>
      <c r="P318" s="14">
        <v>-17202.776991032548</v>
      </c>
      <c r="Q318" s="14">
        <v>132130.45117612311</v>
      </c>
      <c r="R318" s="14">
        <v>2948.2767856661258</v>
      </c>
      <c r="S318" s="15">
        <v>3.6567795434452155E-2</v>
      </c>
      <c r="T318" s="38">
        <v>12353.638867136788</v>
      </c>
      <c r="U318" s="38">
        <v>351656.1511164335</v>
      </c>
      <c r="V318" s="38">
        <v>1901.9912426051833</v>
      </c>
      <c r="W318" s="38">
        <v>613404.96305047127</v>
      </c>
      <c r="AA318" s="13">
        <v>253</v>
      </c>
      <c r="AB318" s="40">
        <v>2421785.0494475644</v>
      </c>
    </row>
    <row r="319" spans="3:28">
      <c r="C319" s="13">
        <v>254</v>
      </c>
      <c r="D319" s="13">
        <v>65</v>
      </c>
      <c r="E319" s="14">
        <v>238668.71778499975</v>
      </c>
      <c r="F319" s="14">
        <v>72158.29993614991</v>
      </c>
      <c r="G319" s="14">
        <v>2551.6097</v>
      </c>
      <c r="H319" s="14">
        <v>163958.80814884984</v>
      </c>
      <c r="I319" s="14">
        <v>9837.5284889309896</v>
      </c>
      <c r="J319" s="14">
        <v>3935.0113955723959</v>
      </c>
      <c r="K319" s="15">
        <v>-2.5745545624177579E-3</v>
      </c>
      <c r="L319" s="14">
        <v>-383.02119956216956</v>
      </c>
      <c r="M319" s="14">
        <v>150356.31678072776</v>
      </c>
      <c r="N319" s="14">
        <v>2951.2585466792966</v>
      </c>
      <c r="O319" s="15">
        <v>6.988774691220484E-2</v>
      </c>
      <c r="P319" s="14">
        <v>9328.407223351307</v>
      </c>
      <c r="Q319" s="14">
        <v>144281.04263154234</v>
      </c>
      <c r="R319" s="14">
        <v>2951.2585466792966</v>
      </c>
      <c r="S319" s="15">
        <v>-0.29781638076663225</v>
      </c>
      <c r="T319" s="38">
        <v>-64356.081334841154</v>
      </c>
      <c r="U319" s="38">
        <v>153212.70295293111</v>
      </c>
      <c r="V319" s="38">
        <v>-55410.695311052019</v>
      </c>
      <c r="W319" s="38">
        <v>447850.06236520124</v>
      </c>
      <c r="AA319" s="13">
        <v>254</v>
      </c>
      <c r="AB319" s="40">
        <v>2564537.9443023088</v>
      </c>
    </row>
    <row r="320" spans="3:28">
      <c r="C320" s="13">
        <v>255</v>
      </c>
      <c r="D320" s="13">
        <v>65</v>
      </c>
      <c r="E320" s="14">
        <v>225653.05900870671</v>
      </c>
      <c r="F320" s="14">
        <v>67082.193013395619</v>
      </c>
      <c r="G320" s="14">
        <v>2551.6097</v>
      </c>
      <c r="H320" s="14">
        <v>156019.25629531109</v>
      </c>
      <c r="I320" s="14">
        <v>9361.1553777186655</v>
      </c>
      <c r="J320" s="14">
        <v>3744.4621510874663</v>
      </c>
      <c r="K320" s="15">
        <v>9.8775993848138594E-2</v>
      </c>
      <c r="L320" s="14">
        <v>9846.1806778606915</v>
      </c>
      <c r="M320" s="14">
        <v>111400.3313602932</v>
      </c>
      <c r="N320" s="14">
        <v>2808.3466133155994</v>
      </c>
      <c r="O320" s="15">
        <v>0.19550234032916147</v>
      </c>
      <c r="P320" s="14">
        <v>18190.00567516798</v>
      </c>
      <c r="Q320" s="14">
        <v>112636.57246183226</v>
      </c>
      <c r="R320" s="14">
        <v>2808.3466133155994</v>
      </c>
      <c r="S320" s="15">
        <v>0.41235379209307571</v>
      </c>
      <c r="T320" s="38">
        <v>64738.240432579296</v>
      </c>
      <c r="U320" s="38">
        <v>223139.2491605219</v>
      </c>
      <c r="V320" s="38">
        <v>92774.426785607968</v>
      </c>
      <c r="W320" s="38">
        <v>447176.15298264736</v>
      </c>
      <c r="AA320" s="13">
        <v>255</v>
      </c>
      <c r="AB320" s="40">
        <v>2913586.5258467416</v>
      </c>
    </row>
    <row r="321" spans="3:28">
      <c r="C321" s="13">
        <v>256</v>
      </c>
      <c r="D321" s="13">
        <v>65</v>
      </c>
      <c r="E321" s="14">
        <v>233237.00447158783</v>
      </c>
      <c r="F321" s="14">
        <v>70039.931743919253</v>
      </c>
      <c r="G321" s="14">
        <v>2551.6097</v>
      </c>
      <c r="H321" s="14">
        <v>160645.46302766856</v>
      </c>
      <c r="I321" s="14">
        <v>9638.7277816601127</v>
      </c>
      <c r="J321" s="14">
        <v>3855.4911126640454</v>
      </c>
      <c r="K321" s="15">
        <v>3.3263596629126022E-2</v>
      </c>
      <c r="L321" s="14">
        <v>5336.8285976106699</v>
      </c>
      <c r="M321" s="14">
        <v>167705.08986587494</v>
      </c>
      <c r="N321" s="14">
        <v>2891.6183344980336</v>
      </c>
      <c r="O321" s="15">
        <v>0.24147870517146169</v>
      </c>
      <c r="P321" s="14">
        <v>37187.102275661011</v>
      </c>
      <c r="Q321" s="14">
        <v>192630.35088278257</v>
      </c>
      <c r="R321" s="14">
        <v>2891.6183344980336</v>
      </c>
      <c r="S321" s="15">
        <v>0.31276448229887366</v>
      </c>
      <c r="T321" s="38">
        <v>583319.23079211242</v>
      </c>
      <c r="U321" s="38">
        <v>2449808.1116809775</v>
      </c>
      <c r="V321" s="38">
        <v>625843.16166538408</v>
      </c>
      <c r="W321" s="38">
        <v>2810143.5524296351</v>
      </c>
      <c r="AA321" s="13">
        <v>256</v>
      </c>
      <c r="AB321" s="40">
        <v>2501013.0333135673</v>
      </c>
    </row>
    <row r="322" spans="3:28">
      <c r="C322" s="13">
        <v>257</v>
      </c>
      <c r="D322" s="13">
        <v>65</v>
      </c>
      <c r="E322" s="14">
        <v>236721.2236580021</v>
      </c>
      <c r="F322" s="14">
        <v>71398.777226620819</v>
      </c>
      <c r="G322" s="14">
        <v>2551.6097</v>
      </c>
      <c r="H322" s="14">
        <v>162770.83673138128</v>
      </c>
      <c r="I322" s="14">
        <v>9766.250203882877</v>
      </c>
      <c r="J322" s="14">
        <v>3906.5000815531512</v>
      </c>
      <c r="K322" s="15">
        <v>-3.6037622460111295E-2</v>
      </c>
      <c r="L322" s="14">
        <v>-4881.061514357677</v>
      </c>
      <c r="M322" s="14">
        <v>132515.68288458147</v>
      </c>
      <c r="N322" s="14">
        <v>2929.8750611648629</v>
      </c>
      <c r="O322" s="15">
        <v>9.5041747685346678E-2</v>
      </c>
      <c r="P322" s="14">
        <v>30738.952018094875</v>
      </c>
      <c r="Q322" s="14">
        <v>355629.67628675239</v>
      </c>
      <c r="R322" s="14">
        <v>2929.8750611648629</v>
      </c>
      <c r="S322" s="15">
        <v>-2.8037043552578675E-2</v>
      </c>
      <c r="T322" s="38">
        <v>-5892.5689732594983</v>
      </c>
      <c r="U322" s="38">
        <v>205743.20779752295</v>
      </c>
      <c r="V322" s="38">
        <v>19965.3215304777</v>
      </c>
      <c r="W322" s="38">
        <v>693888.56696885685</v>
      </c>
      <c r="AA322" s="13">
        <v>257</v>
      </c>
      <c r="AB322" s="40">
        <v>2681268.5907226456</v>
      </c>
    </row>
    <row r="323" spans="3:28">
      <c r="C323" s="13">
        <v>258</v>
      </c>
      <c r="D323" s="13">
        <v>65</v>
      </c>
      <c r="E323" s="14">
        <v>235405.2728453741</v>
      </c>
      <c r="F323" s="14">
        <v>70885.556409695899</v>
      </c>
      <c r="G323" s="14">
        <v>2551.6097</v>
      </c>
      <c r="H323" s="14">
        <v>161968.10673567819</v>
      </c>
      <c r="I323" s="14">
        <v>9718.0864041406912</v>
      </c>
      <c r="J323" s="14">
        <v>3887.2345616562766</v>
      </c>
      <c r="K323" s="15">
        <v>2.8400522164630751E-2</v>
      </c>
      <c r="L323" s="14">
        <v>4197.1547143481193</v>
      </c>
      <c r="M323" s="14">
        <v>153925.19264836915</v>
      </c>
      <c r="N323" s="14">
        <v>2915.4259212422071</v>
      </c>
      <c r="O323" s="15">
        <v>0.17388704717506209</v>
      </c>
      <c r="P323" s="14">
        <v>20917.986152690381</v>
      </c>
      <c r="Q323" s="14">
        <v>142672.1012463067</v>
      </c>
      <c r="R323" s="14">
        <v>2915.4259212422071</v>
      </c>
      <c r="S323" s="15">
        <v>-0.2147936035292346</v>
      </c>
      <c r="T323" s="38">
        <v>-16277.958991847252</v>
      </c>
      <c r="U323" s="38">
        <v>60963.942717354221</v>
      </c>
      <c r="V323" s="38">
        <v>8837.1818751912469</v>
      </c>
      <c r="W323" s="38">
        <v>357561.23661203007</v>
      </c>
      <c r="AA323" s="13">
        <v>258</v>
      </c>
      <c r="AB323" s="40">
        <v>2517656.1768710287</v>
      </c>
    </row>
    <row r="324" spans="3:28">
      <c r="C324" s="13">
        <v>259</v>
      </c>
      <c r="D324" s="13">
        <v>65</v>
      </c>
      <c r="E324" s="14">
        <v>249174.03458048025</v>
      </c>
      <c r="F324" s="14">
        <v>76255.373486387296</v>
      </c>
      <c r="G324" s="14">
        <v>2551.6097</v>
      </c>
      <c r="H324" s="14">
        <v>170367.05139409294</v>
      </c>
      <c r="I324" s="14">
        <v>10222.023083645576</v>
      </c>
      <c r="J324" s="14">
        <v>4088.8092334582307</v>
      </c>
      <c r="K324" s="15">
        <v>7.339283506530811E-2</v>
      </c>
      <c r="L324" s="14">
        <v>17278.268962033748</v>
      </c>
      <c r="M324" s="14">
        <v>254744.41395244916</v>
      </c>
      <c r="N324" s="14">
        <v>3066.6069250936725</v>
      </c>
      <c r="O324" s="15">
        <v>4.4548418450208523E-2</v>
      </c>
      <c r="P324" s="14">
        <v>11527.328110481358</v>
      </c>
      <c r="Q324" s="14">
        <v>271820.1680841925</v>
      </c>
      <c r="R324" s="14">
        <v>3066.6069250936725</v>
      </c>
      <c r="S324" s="15">
        <v>0.21580766709637519</v>
      </c>
      <c r="T324" s="38">
        <v>29644.915915861257</v>
      </c>
      <c r="U324" s="38">
        <v>168545.5164477122</v>
      </c>
      <c r="V324" s="38">
        <v>58450.512988376358</v>
      </c>
      <c r="W324" s="38">
        <v>695110.09848435386</v>
      </c>
      <c r="AA324" s="13">
        <v>259</v>
      </c>
      <c r="AB324" s="40">
        <v>2829233.3006049003</v>
      </c>
    </row>
    <row r="325" spans="3:28">
      <c r="C325" s="13">
        <v>260</v>
      </c>
      <c r="D325" s="13">
        <v>65</v>
      </c>
      <c r="E325" s="14">
        <v>232902.71574238138</v>
      </c>
      <c r="F325" s="14">
        <v>69909.559139528734</v>
      </c>
      <c r="G325" s="14">
        <v>2551.6097</v>
      </c>
      <c r="H325" s="14">
        <v>160441.54690285263</v>
      </c>
      <c r="I325" s="14">
        <v>9626.4928141711571</v>
      </c>
      <c r="J325" s="14">
        <v>3850.5971256684629</v>
      </c>
      <c r="K325" s="15">
        <v>0.17830496812167393</v>
      </c>
      <c r="L325" s="14">
        <v>22137.492426573492</v>
      </c>
      <c r="M325" s="14">
        <v>148218.01032949385</v>
      </c>
      <c r="N325" s="14">
        <v>2887.9478442513469</v>
      </c>
      <c r="O325" s="15">
        <v>7.1834806700750153E-3</v>
      </c>
      <c r="P325" s="14">
        <v>2055.4685364408328</v>
      </c>
      <c r="Q325" s="14">
        <v>289637.68530280708</v>
      </c>
      <c r="R325" s="14">
        <v>2887.9478442513469</v>
      </c>
      <c r="S325" s="15">
        <v>0.38598116764245644</v>
      </c>
      <c r="T325" s="38">
        <v>213640.1152147548</v>
      </c>
      <c r="U325" s="38">
        <v>768582.894582888</v>
      </c>
      <c r="V325" s="38">
        <v>237833.07617776911</v>
      </c>
      <c r="W325" s="38">
        <v>1206438.5902151889</v>
      </c>
      <c r="AA325" s="13">
        <v>260</v>
      </c>
      <c r="AB325" s="40">
        <v>3103415.0298058512</v>
      </c>
    </row>
    <row r="326" spans="3:28">
      <c r="C326" s="13">
        <v>261</v>
      </c>
      <c r="D326" s="13">
        <v>65</v>
      </c>
      <c r="E326" s="14">
        <v>224557.74642880243</v>
      </c>
      <c r="F326" s="14">
        <v>66655.021107232955</v>
      </c>
      <c r="G326" s="14">
        <v>2551.6097</v>
      </c>
      <c r="H326" s="14">
        <v>155351.11562156948</v>
      </c>
      <c r="I326" s="14">
        <v>9321.0669372941684</v>
      </c>
      <c r="J326" s="14">
        <v>3728.4267749176674</v>
      </c>
      <c r="K326" s="15">
        <v>6.9766988169316063E-2</v>
      </c>
      <c r="L326" s="14">
        <v>11563.382149949875</v>
      </c>
      <c r="M326" s="14">
        <v>179170.48416385968</v>
      </c>
      <c r="N326" s="14">
        <v>2796.3200811882502</v>
      </c>
      <c r="O326" s="15">
        <v>0.11321705894784238</v>
      </c>
      <c r="P326" s="14">
        <v>19951.307669792332</v>
      </c>
      <c r="Q326" s="14">
        <v>197571.21251815115</v>
      </c>
      <c r="R326" s="14">
        <v>2796.3200811882502</v>
      </c>
      <c r="S326" s="15">
        <v>0.31149118724431368</v>
      </c>
      <c r="T326" s="38">
        <v>250618.99835838171</v>
      </c>
      <c r="U326" s="38">
        <v>1056595.2929380189</v>
      </c>
      <c r="V326" s="38">
        <v>282133.68817812391</v>
      </c>
      <c r="W326" s="38">
        <v>1433336.9896200297</v>
      </c>
      <c r="AA326" s="13">
        <v>261</v>
      </c>
      <c r="AB326" s="40">
        <v>2572121.5673317784</v>
      </c>
    </row>
    <row r="327" spans="3:28">
      <c r="C327" s="13">
        <v>262</v>
      </c>
      <c r="D327" s="13">
        <v>65</v>
      </c>
      <c r="E327" s="14">
        <v>233658.42995511342</v>
      </c>
      <c r="F327" s="14">
        <v>70204.287682494236</v>
      </c>
      <c r="G327" s="14">
        <v>2551.6097</v>
      </c>
      <c r="H327" s="14">
        <v>160902.53257261918</v>
      </c>
      <c r="I327" s="14">
        <v>9654.1519543571503</v>
      </c>
      <c r="J327" s="14">
        <v>3861.6607817428603</v>
      </c>
      <c r="K327" s="15">
        <v>6.3294300368406914E-2</v>
      </c>
      <c r="L327" s="14">
        <v>11330.25287818015</v>
      </c>
      <c r="M327" s="14">
        <v>192270.13799012406</v>
      </c>
      <c r="N327" s="14">
        <v>2896.245586307145</v>
      </c>
      <c r="O327" s="15">
        <v>6.4211545833547656E-2</v>
      </c>
      <c r="P327" s="14">
        <v>16879.207539066087</v>
      </c>
      <c r="Q327" s="14">
        <v>281196.06086895528</v>
      </c>
      <c r="R327" s="14">
        <v>2896.245586307145</v>
      </c>
      <c r="S327" s="15">
        <v>0.20194392991744323</v>
      </c>
      <c r="T327" s="38">
        <v>105109.4662771642</v>
      </c>
      <c r="U327" s="38">
        <v>627045.95591617469</v>
      </c>
      <c r="V327" s="38">
        <v>133318.92669441045</v>
      </c>
      <c r="W327" s="38">
        <v>1100512.154775254</v>
      </c>
      <c r="AA327" s="13">
        <v>262</v>
      </c>
      <c r="AB327" s="40">
        <v>3156642.7976755099</v>
      </c>
    </row>
    <row r="328" spans="3:28">
      <c r="C328" s="13">
        <v>263</v>
      </c>
      <c r="D328" s="13">
        <v>65</v>
      </c>
      <c r="E328" s="14">
        <v>232448.6077405377</v>
      </c>
      <c r="F328" s="14">
        <v>69732.457018809699</v>
      </c>
      <c r="G328" s="14">
        <v>2551.6097</v>
      </c>
      <c r="H328" s="14">
        <v>160164.54102172799</v>
      </c>
      <c r="I328" s="14">
        <v>9609.8724613036793</v>
      </c>
      <c r="J328" s="14">
        <v>3843.9489845214721</v>
      </c>
      <c r="K328" s="15">
        <v>1.9730823603505442E-2</v>
      </c>
      <c r="L328" s="14">
        <v>3624.9789450985986</v>
      </c>
      <c r="M328" s="14">
        <v>189268.57692065745</v>
      </c>
      <c r="N328" s="14">
        <v>2882.9617383911036</v>
      </c>
      <c r="O328" s="15">
        <v>0.1327467608021719</v>
      </c>
      <c r="P328" s="14">
        <v>14847.878500218381</v>
      </c>
      <c r="Q328" s="14">
        <v>128140.51423371742</v>
      </c>
      <c r="R328" s="14">
        <v>2882.9617383911036</v>
      </c>
      <c r="S328" s="15">
        <v>-0.14079310120769462</v>
      </c>
      <c r="T328" s="38">
        <v>-39917.27282349921</v>
      </c>
      <c r="U328" s="38">
        <v>245041.45769143148</v>
      </c>
      <c r="V328" s="38">
        <v>-21444.415378182232</v>
      </c>
      <c r="W328" s="38">
        <v>562450.54884580639</v>
      </c>
      <c r="AA328" s="13">
        <v>263</v>
      </c>
      <c r="AB328" s="40">
        <v>2743370.8347529056</v>
      </c>
    </row>
    <row r="329" spans="3:28">
      <c r="C329" s="13">
        <v>264</v>
      </c>
      <c r="D329" s="13">
        <v>65</v>
      </c>
      <c r="E329" s="14">
        <v>250197.14172212721</v>
      </c>
      <c r="F329" s="14">
        <v>76654.38527162961</v>
      </c>
      <c r="G329" s="14">
        <v>2551.6097</v>
      </c>
      <c r="H329" s="14">
        <v>170991.1467504976</v>
      </c>
      <c r="I329" s="14">
        <v>10259.468805029856</v>
      </c>
      <c r="J329" s="14">
        <v>4103.7875220119422</v>
      </c>
      <c r="K329" s="15">
        <v>3.8349747152003205E-2</v>
      </c>
      <c r="L329" s="14">
        <v>7950.9161281836859</v>
      </c>
      <c r="M329" s="14">
        <v>217329.23883980056</v>
      </c>
      <c r="N329" s="14">
        <v>3077.8406415089567</v>
      </c>
      <c r="O329" s="15">
        <v>0.23632807763515998</v>
      </c>
      <c r="P329" s="14">
        <v>27371.252358393194</v>
      </c>
      <c r="Q329" s="14">
        <v>144729.04884606914</v>
      </c>
      <c r="R329" s="14">
        <v>3077.8406415089567</v>
      </c>
      <c r="S329" s="15">
        <v>7.1695038958465906E-2</v>
      </c>
      <c r="T329" s="38">
        <v>90829.879527275829</v>
      </c>
      <c r="U329" s="38">
        <v>1359260.9146552354</v>
      </c>
      <c r="V329" s="38">
        <v>126152.04801385271</v>
      </c>
      <c r="W329" s="38">
        <v>1721319.2023411051</v>
      </c>
      <c r="AA329" s="13">
        <v>264</v>
      </c>
      <c r="AB329" s="40">
        <v>3028640.8326220363</v>
      </c>
    </row>
    <row r="330" spans="3:28">
      <c r="C330" s="13">
        <v>265</v>
      </c>
      <c r="D330" s="13">
        <v>65</v>
      </c>
      <c r="E330" s="14">
        <v>238712.08217267078</v>
      </c>
      <c r="F330" s="14">
        <v>72175.2120473416</v>
      </c>
      <c r="G330" s="14">
        <v>2551.6097</v>
      </c>
      <c r="H330" s="14">
        <v>163985.26042532918</v>
      </c>
      <c r="I330" s="14">
        <v>9839.1156255197511</v>
      </c>
      <c r="J330" s="14">
        <v>3935.6462502079007</v>
      </c>
      <c r="K330" s="15">
        <v>9.2946339213507992E-2</v>
      </c>
      <c r="L330" s="14">
        <v>15635.816115660458</v>
      </c>
      <c r="M330" s="14">
        <v>185827.75917886401</v>
      </c>
      <c r="N330" s="14">
        <v>2951.7346876559254</v>
      </c>
      <c r="O330" s="15">
        <v>-4.01884656085289E-2</v>
      </c>
      <c r="P330" s="14">
        <v>-8831.5474883850511</v>
      </c>
      <c r="Q330" s="14">
        <v>212397.60863267849</v>
      </c>
      <c r="R330" s="14">
        <v>2951.7346876559254</v>
      </c>
      <c r="S330" s="15">
        <v>0.1165840330768646</v>
      </c>
      <c r="T330" s="38">
        <v>59198.271824734744</v>
      </c>
      <c r="U330" s="38">
        <v>568447.54743369739</v>
      </c>
      <c r="V330" s="38">
        <v>66002.540452010144</v>
      </c>
      <c r="W330" s="38">
        <v>966672.91524523986</v>
      </c>
      <c r="AA330" s="13">
        <v>265</v>
      </c>
      <c r="AB330" s="40">
        <v>2354588.5431852988</v>
      </c>
    </row>
    <row r="331" spans="3:28">
      <c r="C331" s="13">
        <v>266</v>
      </c>
      <c r="D331" s="13">
        <v>65</v>
      </c>
      <c r="E331" s="14">
        <v>225686.75001597905</v>
      </c>
      <c r="F331" s="14">
        <v>67095.332506231833</v>
      </c>
      <c r="G331" s="14">
        <v>2551.6097</v>
      </c>
      <c r="H331" s="14">
        <v>156039.8078097472</v>
      </c>
      <c r="I331" s="14">
        <v>9362.3884685848316</v>
      </c>
      <c r="J331" s="14">
        <v>3744.9553874339326</v>
      </c>
      <c r="K331" s="15">
        <v>5.3797709909842256E-2</v>
      </c>
      <c r="L331" s="14">
        <v>5678.9031387388741</v>
      </c>
      <c r="M331" s="14">
        <v>113111.69461265119</v>
      </c>
      <c r="N331" s="14">
        <v>2808.7165405754495</v>
      </c>
      <c r="O331" s="15">
        <v>0.11380563659505116</v>
      </c>
      <c r="P331" s="14">
        <v>26515.245646174058</v>
      </c>
      <c r="Q331" s="14">
        <v>260906.70753877106</v>
      </c>
      <c r="R331" s="14">
        <v>2808.7165405754495</v>
      </c>
      <c r="S331" s="15">
        <v>-0.10362587774965808</v>
      </c>
      <c r="T331" s="38">
        <v>-22940.985180201584</v>
      </c>
      <c r="U331" s="38">
        <v>199846.15583112094</v>
      </c>
      <c r="V331" s="38">
        <v>9253.1636047113498</v>
      </c>
      <c r="W331" s="38">
        <v>573864.55798254313</v>
      </c>
      <c r="AA331" s="13">
        <v>266</v>
      </c>
      <c r="AB331" s="40">
        <v>2640026.1165862232</v>
      </c>
    </row>
    <row r="332" spans="3:28">
      <c r="C332" s="13">
        <v>267</v>
      </c>
      <c r="D332" s="13">
        <v>65</v>
      </c>
      <c r="E332" s="14">
        <v>238317.24459641977</v>
      </c>
      <c r="F332" s="14">
        <v>72021.225392603708</v>
      </c>
      <c r="G332" s="14">
        <v>2551.6097</v>
      </c>
      <c r="H332" s="14">
        <v>163744.40950381607</v>
      </c>
      <c r="I332" s="14">
        <v>9824.6645702289643</v>
      </c>
      <c r="J332" s="14">
        <v>3929.8658280915861</v>
      </c>
      <c r="K332" s="15">
        <v>5.7202466122342123E-2</v>
      </c>
      <c r="L332" s="14">
        <v>9201.4047151986997</v>
      </c>
      <c r="M332" s="14">
        <v>172023.12124271912</v>
      </c>
      <c r="N332" s="14">
        <v>2947.3993710686891</v>
      </c>
      <c r="O332" s="15">
        <v>-1.6805655967875824E-2</v>
      </c>
      <c r="P332" s="14">
        <v>-1829.69595530377</v>
      </c>
      <c r="Q332" s="14">
        <v>108517.82328248439</v>
      </c>
      <c r="R332" s="14">
        <v>2947.3993710686891</v>
      </c>
      <c r="S332" s="15">
        <v>-1.2054585932563908E-2</v>
      </c>
      <c r="T332" s="38">
        <v>-2521.9051497325318</v>
      </c>
      <c r="U332" s="38">
        <v>208158.90988929817</v>
      </c>
      <c r="V332" s="38">
        <v>4849.8036101623975</v>
      </c>
      <c r="W332" s="38">
        <v>488699.85441450169</v>
      </c>
      <c r="AA332" s="13">
        <v>267</v>
      </c>
      <c r="AB332" s="40">
        <v>2675641.8875762029</v>
      </c>
    </row>
    <row r="333" spans="3:28">
      <c r="C333" s="13">
        <v>268</v>
      </c>
      <c r="D333" s="13">
        <v>65</v>
      </c>
      <c r="E333" s="14">
        <v>221308.09017930826</v>
      </c>
      <c r="F333" s="14">
        <v>65387.655169930222</v>
      </c>
      <c r="G333" s="14">
        <v>2551.6097</v>
      </c>
      <c r="H333" s="14">
        <v>153368.82530937804</v>
      </c>
      <c r="I333" s="14">
        <v>9202.1295185626823</v>
      </c>
      <c r="J333" s="14">
        <v>3680.8518074250733</v>
      </c>
      <c r="K333" s="15">
        <v>3.5607549361156371E-2</v>
      </c>
      <c r="L333" s="14">
        <v>4530.980945951479</v>
      </c>
      <c r="M333" s="14">
        <v>133619.16827225278</v>
      </c>
      <c r="N333" s="14">
        <v>2760.6388555688045</v>
      </c>
      <c r="O333" s="15">
        <v>8.6013928411209334E-2</v>
      </c>
      <c r="P333" s="14">
        <v>12712.477201435948</v>
      </c>
      <c r="Q333" s="14">
        <v>161888.36225739433</v>
      </c>
      <c r="R333" s="14">
        <v>2760.6388555688045</v>
      </c>
      <c r="S333" s="15">
        <v>0.12893270764748238</v>
      </c>
      <c r="T333" s="38">
        <v>193457.38535891616</v>
      </c>
      <c r="U333" s="38">
        <v>1695290.0639185049</v>
      </c>
      <c r="V333" s="38">
        <v>210700.84350630359</v>
      </c>
      <c r="W333" s="38">
        <v>1990797.594448152</v>
      </c>
      <c r="AA333" s="13">
        <v>268</v>
      </c>
      <c r="AB333" s="40">
        <v>2535139.5355093163</v>
      </c>
    </row>
    <row r="334" spans="3:28">
      <c r="C334" s="13">
        <v>269</v>
      </c>
      <c r="D334" s="13">
        <v>65</v>
      </c>
      <c r="E334" s="14">
        <v>225229.78490692683</v>
      </c>
      <c r="F334" s="14">
        <v>66917.116113701457</v>
      </c>
      <c r="G334" s="14">
        <v>2551.6097</v>
      </c>
      <c r="H334" s="14">
        <v>155761.05909322537</v>
      </c>
      <c r="I334" s="14">
        <v>9345.6635455935211</v>
      </c>
      <c r="J334" s="14">
        <v>3738.2654182374085</v>
      </c>
      <c r="K334" s="15">
        <v>-4.3525428009610213E-2</v>
      </c>
      <c r="L334" s="14">
        <v>-6227.0272026432285</v>
      </c>
      <c r="M334" s="14">
        <v>138708.52638735296</v>
      </c>
      <c r="N334" s="14">
        <v>2803.6990636780561</v>
      </c>
      <c r="O334" s="15">
        <v>1.16224916847864E-2</v>
      </c>
      <c r="P334" s="14">
        <v>2692.4186308104295</v>
      </c>
      <c r="Q334" s="14">
        <v>235750.15605928263</v>
      </c>
      <c r="R334" s="14">
        <v>2803.6990636780561</v>
      </c>
      <c r="S334" s="15">
        <v>0.14239156021637595</v>
      </c>
      <c r="T334" s="38">
        <v>45936.690765981068</v>
      </c>
      <c r="U334" s="38">
        <v>369946.78123693482</v>
      </c>
      <c r="V334" s="38">
        <v>42402.082194148272</v>
      </c>
      <c r="W334" s="38">
        <v>744405.46368357039</v>
      </c>
      <c r="AA334" s="13">
        <v>269</v>
      </c>
      <c r="AB334" s="40">
        <v>2373011.8896841379</v>
      </c>
    </row>
    <row r="335" spans="3:28">
      <c r="C335" s="13">
        <v>270</v>
      </c>
      <c r="D335" s="13">
        <v>65</v>
      </c>
      <c r="E335" s="14">
        <v>232217.832192631</v>
      </c>
      <c r="F335" s="14">
        <v>69642.454555126096</v>
      </c>
      <c r="G335" s="14">
        <v>2551.6097</v>
      </c>
      <c r="H335" s="14">
        <v>160023.76793750489</v>
      </c>
      <c r="I335" s="14">
        <v>9601.4260762502927</v>
      </c>
      <c r="J335" s="14">
        <v>3840.5704305001173</v>
      </c>
      <c r="K335" s="15">
        <v>4.3998038829715924E-3</v>
      </c>
      <c r="L335" s="14">
        <v>724.39260997945314</v>
      </c>
      <c r="M335" s="14">
        <v>167286.70034424329</v>
      </c>
      <c r="N335" s="14">
        <v>2880.4278228750877</v>
      </c>
      <c r="O335" s="15">
        <v>6.5186967885097591E-2</v>
      </c>
      <c r="P335" s="14">
        <v>6252.977524409861</v>
      </c>
      <c r="Q335" s="14">
        <v>103616.92784021168</v>
      </c>
      <c r="R335" s="14">
        <v>2880.4278228750877</v>
      </c>
      <c r="S335" s="15">
        <v>0.14168474159375186</v>
      </c>
      <c r="T335" s="38">
        <v>18843.327205871279</v>
      </c>
      <c r="U335" s="38">
        <v>153278.29407313629</v>
      </c>
      <c r="V335" s="38">
        <v>25820.697340260595</v>
      </c>
      <c r="W335" s="38">
        <v>424181.92225759127</v>
      </c>
      <c r="AA335" s="13">
        <v>270</v>
      </c>
      <c r="AB335" s="40">
        <v>2126662.8585582641</v>
      </c>
    </row>
    <row r="336" spans="3:28">
      <c r="C336" s="13">
        <v>271</v>
      </c>
      <c r="D336" s="13">
        <v>65</v>
      </c>
      <c r="E336" s="14">
        <v>224145.33836089796</v>
      </c>
      <c r="F336" s="14">
        <v>66494.181960750211</v>
      </c>
      <c r="G336" s="14">
        <v>2551.6097</v>
      </c>
      <c r="H336" s="14">
        <v>155099.54670014777</v>
      </c>
      <c r="I336" s="14">
        <v>9305.972802008866</v>
      </c>
      <c r="J336" s="14">
        <v>3722.3891208035466</v>
      </c>
      <c r="K336" s="15">
        <v>0.1217448433177212</v>
      </c>
      <c r="L336" s="14">
        <v>17447.498606382578</v>
      </c>
      <c r="M336" s="14">
        <v>162620.70648014752</v>
      </c>
      <c r="N336" s="14">
        <v>2791.7918406026597</v>
      </c>
      <c r="O336" s="15">
        <v>0.10086481291825224</v>
      </c>
      <c r="P336" s="14">
        <v>17748.216933375981</v>
      </c>
      <c r="Q336" s="14">
        <v>195104.55356515077</v>
      </c>
      <c r="R336" s="14">
        <v>2791.7918406026597</v>
      </c>
      <c r="S336" s="15">
        <v>0.23352208934490898</v>
      </c>
      <c r="T336" s="38">
        <v>9474.6236092355757</v>
      </c>
      <c r="U336" s="38">
        <v>51443.227815140177</v>
      </c>
      <c r="V336" s="38">
        <v>44670.339148994135</v>
      </c>
      <c r="W336" s="38">
        <v>409168.48786043841</v>
      </c>
      <c r="AA336" s="13">
        <v>271</v>
      </c>
      <c r="AB336" s="40">
        <v>2875816.7061719461</v>
      </c>
    </row>
    <row r="337" spans="3:28">
      <c r="C337" s="13">
        <v>272</v>
      </c>
      <c r="D337" s="13">
        <v>65</v>
      </c>
      <c r="E337" s="14">
        <v>245154.13664285972</v>
      </c>
      <c r="F337" s="14">
        <v>74687.613290715293</v>
      </c>
      <c r="G337" s="14">
        <v>2551.6097</v>
      </c>
      <c r="H337" s="14">
        <v>167914.91365214443</v>
      </c>
      <c r="I337" s="14">
        <v>10074.894819128665</v>
      </c>
      <c r="J337" s="14">
        <v>4029.9579276514664</v>
      </c>
      <c r="K337" s="15">
        <v>-6.1877839398261227E-2</v>
      </c>
      <c r="L337" s="14">
        <v>-9083.0318257751442</v>
      </c>
      <c r="M337" s="14">
        <v>139721.68501681657</v>
      </c>
      <c r="N337" s="14">
        <v>3022.4684457385997</v>
      </c>
      <c r="O337" s="15">
        <v>0.1088817808255009</v>
      </c>
      <c r="P337" s="14">
        <v>22665.687291471048</v>
      </c>
      <c r="Q337" s="14">
        <v>232344.78136773632</v>
      </c>
      <c r="R337" s="14">
        <v>3022.4684457385997</v>
      </c>
      <c r="S337" s="15">
        <v>-0.13247792735555686</v>
      </c>
      <c r="T337" s="38">
        <v>-17674.893677227134</v>
      </c>
      <c r="U337" s="38">
        <v>117253.99003671226</v>
      </c>
      <c r="V337" s="38">
        <v>-4092.2382115312303</v>
      </c>
      <c r="W337" s="38">
        <v>489320.45642126515</v>
      </c>
      <c r="AA337" s="13">
        <v>272</v>
      </c>
      <c r="AB337" s="40">
        <v>2884372.5014595389</v>
      </c>
    </row>
    <row r="338" spans="3:28">
      <c r="C338" s="13">
        <v>273</v>
      </c>
      <c r="D338" s="13">
        <v>65</v>
      </c>
      <c r="E338" s="14">
        <v>214606.67599332778</v>
      </c>
      <c r="F338" s="14">
        <v>62774.103637397835</v>
      </c>
      <c r="G338" s="14">
        <v>2551.6097</v>
      </c>
      <c r="H338" s="14">
        <v>149280.96265592994</v>
      </c>
      <c r="I338" s="14">
        <v>8956.8577593557966</v>
      </c>
      <c r="J338" s="14">
        <v>3582.7431037423189</v>
      </c>
      <c r="K338" s="15">
        <v>-4.4557922553028068E-3</v>
      </c>
      <c r="L338" s="14">
        <v>-566.83304630758175</v>
      </c>
      <c r="M338" s="14">
        <v>128437.16733335461</v>
      </c>
      <c r="N338" s="14">
        <v>2687.0573278067391</v>
      </c>
      <c r="O338" s="15">
        <v>-0.12942818331980874</v>
      </c>
      <c r="P338" s="14">
        <v>-17557.924417172293</v>
      </c>
      <c r="Q338" s="14">
        <v>119443.26370555072</v>
      </c>
      <c r="R338" s="14">
        <v>2687.0573278067391</v>
      </c>
      <c r="S338" s="15">
        <v>0.61569201652743544</v>
      </c>
      <c r="T338" s="38">
        <v>129072.54057864433</v>
      </c>
      <c r="U338" s="38">
        <v>340054.22779237974</v>
      </c>
      <c r="V338" s="38">
        <v>110947.78311516446</v>
      </c>
      <c r="W338" s="38">
        <v>587934.65883128508</v>
      </c>
      <c r="AA338" s="13">
        <v>273</v>
      </c>
      <c r="AB338" s="40">
        <v>2484161.9959469317</v>
      </c>
    </row>
    <row r="339" spans="3:28">
      <c r="C339" s="13">
        <v>274</v>
      </c>
      <c r="D339" s="13">
        <v>65</v>
      </c>
      <c r="E339" s="14">
        <v>255467.3701929606</v>
      </c>
      <c r="F339" s="14">
        <v>78709.774375254638</v>
      </c>
      <c r="G339" s="14">
        <v>2551.6097</v>
      </c>
      <c r="H339" s="14">
        <v>174205.98611770596</v>
      </c>
      <c r="I339" s="14">
        <v>10452.359167062357</v>
      </c>
      <c r="J339" s="14">
        <v>4180.9436668249427</v>
      </c>
      <c r="K339" s="15">
        <v>0.11433213738746284</v>
      </c>
      <c r="L339" s="14">
        <v>20229.103116766873</v>
      </c>
      <c r="M339" s="14">
        <v>199252.35674723433</v>
      </c>
      <c r="N339" s="14">
        <v>3135.7077501187073</v>
      </c>
      <c r="O339" s="15">
        <v>8.0038048448154764E-2</v>
      </c>
      <c r="P339" s="14">
        <v>8041.6934435149451</v>
      </c>
      <c r="Q339" s="14">
        <v>110082.92965902467</v>
      </c>
      <c r="R339" s="14">
        <v>3135.7077501187073</v>
      </c>
      <c r="S339" s="15">
        <v>4.9833638137803463E-2</v>
      </c>
      <c r="T339" s="38">
        <v>7646.734087498704</v>
      </c>
      <c r="U339" s="38">
        <v>162659.81839814092</v>
      </c>
      <c r="V339" s="38">
        <v>35917.530647780521</v>
      </c>
      <c r="W339" s="38">
        <v>471995.10480439989</v>
      </c>
      <c r="AA339" s="13">
        <v>274</v>
      </c>
      <c r="AB339" s="40">
        <v>2908277.313403721</v>
      </c>
    </row>
    <row r="340" spans="3:28">
      <c r="C340" s="13">
        <v>275</v>
      </c>
      <c r="D340" s="13">
        <v>65</v>
      </c>
      <c r="E340" s="14">
        <v>229988.49876076449</v>
      </c>
      <c r="F340" s="14">
        <v>68773.014516698153</v>
      </c>
      <c r="G340" s="14">
        <v>2551.6097</v>
      </c>
      <c r="H340" s="14">
        <v>158663.87454406635</v>
      </c>
      <c r="I340" s="14">
        <v>9519.8324726439805</v>
      </c>
      <c r="J340" s="14">
        <v>3807.9329890575923</v>
      </c>
      <c r="K340" s="15">
        <v>-3.5401869947510427E-2</v>
      </c>
      <c r="L340" s="14">
        <v>-5378.4477727329995</v>
      </c>
      <c r="M340" s="14">
        <v>148451.04640458504</v>
      </c>
      <c r="N340" s="14">
        <v>2855.9497417931939</v>
      </c>
      <c r="O340" s="15">
        <v>-1.5018000114965013E-2</v>
      </c>
      <c r="P340" s="14">
        <v>-2822.7471156566417</v>
      </c>
      <c r="Q340" s="14">
        <v>186562.81824985272</v>
      </c>
      <c r="R340" s="14">
        <v>2855.9497417931939</v>
      </c>
      <c r="S340" s="15">
        <v>-0.32918556413471256</v>
      </c>
      <c r="T340" s="38">
        <v>-161002.10847183008</v>
      </c>
      <c r="U340" s="38">
        <v>329518.11713319412</v>
      </c>
      <c r="V340" s="38">
        <v>-169203.30336021972</v>
      </c>
      <c r="W340" s="38">
        <v>664531.98178763187</v>
      </c>
      <c r="AA340" s="13">
        <v>275</v>
      </c>
      <c r="AB340" s="40">
        <v>2549418.7496843571</v>
      </c>
    </row>
    <row r="341" spans="3:28">
      <c r="C341" s="13">
        <v>276</v>
      </c>
      <c r="D341" s="13">
        <v>65</v>
      </c>
      <c r="E341" s="14">
        <v>218624.42966892576</v>
      </c>
      <c r="F341" s="14">
        <v>64341.027570881051</v>
      </c>
      <c r="G341" s="14">
        <v>2551.6097</v>
      </c>
      <c r="H341" s="14">
        <v>151731.79239804469</v>
      </c>
      <c r="I341" s="14">
        <v>9103.9075438826821</v>
      </c>
      <c r="J341" s="14">
        <v>3641.5630175530732</v>
      </c>
      <c r="K341" s="15">
        <v>-9.7892906577007957E-3</v>
      </c>
      <c r="L341" s="14">
        <v>-1732.3509930360635</v>
      </c>
      <c r="M341" s="14">
        <v>177052.32438820414</v>
      </c>
      <c r="N341" s="14">
        <v>2731.1722631648045</v>
      </c>
      <c r="O341" s="15">
        <v>-3.7949015596413213E-2</v>
      </c>
      <c r="P341" s="14">
        <v>-7389.4609573963226</v>
      </c>
      <c r="Q341" s="14">
        <v>188696.87988316317</v>
      </c>
      <c r="R341" s="14">
        <v>2731.1722631648045</v>
      </c>
      <c r="S341" s="15">
        <v>0.2512989776441496</v>
      </c>
      <c r="T341" s="38">
        <v>54423.133641205088</v>
      </c>
      <c r="U341" s="38">
        <v>272355.99016682245</v>
      </c>
      <c r="V341" s="38">
        <v>45301.321690772704</v>
      </c>
      <c r="W341" s="38">
        <v>638105.19443818973</v>
      </c>
      <c r="AA341" s="13">
        <v>276</v>
      </c>
      <c r="AB341" s="40">
        <v>2813815.0341496179</v>
      </c>
    </row>
    <row r="342" spans="3:28">
      <c r="C342" s="13">
        <v>277</v>
      </c>
      <c r="D342" s="13">
        <v>65</v>
      </c>
      <c r="E342" s="14">
        <v>253465.77581125608</v>
      </c>
      <c r="F342" s="14">
        <v>77929.152566389879</v>
      </c>
      <c r="G342" s="14">
        <v>2551.6097</v>
      </c>
      <c r="H342" s="14">
        <v>172985.0135448662</v>
      </c>
      <c r="I342" s="14">
        <v>10379.100812691971</v>
      </c>
      <c r="J342" s="14">
        <v>4151.6403250767889</v>
      </c>
      <c r="K342" s="15">
        <v>5.2658560496300931E-2</v>
      </c>
      <c r="L342" s="14">
        <v>7102.8424374512724</v>
      </c>
      <c r="M342" s="14">
        <v>144063.5202662037</v>
      </c>
      <c r="N342" s="14">
        <v>3113.7302438075913</v>
      </c>
      <c r="O342" s="15">
        <v>0.19064439432034355</v>
      </c>
      <c r="P342" s="14">
        <v>43720.744583495223</v>
      </c>
      <c r="Q342" s="14">
        <v>274609.00305353175</v>
      </c>
      <c r="R342" s="14">
        <v>3113.7302438075913</v>
      </c>
      <c r="S342" s="15">
        <v>-8.3516263188682785E-2</v>
      </c>
      <c r="T342" s="38">
        <v>-50958.827974531763</v>
      </c>
      <c r="U342" s="38">
        <v>560764.56075492187</v>
      </c>
      <c r="V342" s="38">
        <v>-135.2409535852712</v>
      </c>
      <c r="W342" s="38">
        <v>979437.08407465729</v>
      </c>
      <c r="AA342" s="13">
        <v>277</v>
      </c>
      <c r="AB342" s="40">
        <v>2640822.7794418228</v>
      </c>
    </row>
    <row r="343" spans="3:28">
      <c r="C343" s="13">
        <v>278</v>
      </c>
      <c r="D343" s="13">
        <v>65</v>
      </c>
      <c r="E343" s="14">
        <v>225249.0355201707</v>
      </c>
      <c r="F343" s="14">
        <v>66924.623852866571</v>
      </c>
      <c r="G343" s="14">
        <v>2551.6097</v>
      </c>
      <c r="H343" s="14">
        <v>155772.80196730411</v>
      </c>
      <c r="I343" s="14">
        <v>9346.3681180382464</v>
      </c>
      <c r="J343" s="14">
        <v>3738.5472472152987</v>
      </c>
      <c r="K343" s="15">
        <v>3.8543451552258363E-2</v>
      </c>
      <c r="L343" s="14">
        <v>5471.84383837317</v>
      </c>
      <c r="M343" s="14">
        <v>149306.70741321496</v>
      </c>
      <c r="N343" s="14">
        <v>2803.9104354114738</v>
      </c>
      <c r="O343" s="15">
        <v>5.1674409852441421E-2</v>
      </c>
      <c r="P343" s="14">
        <v>10906.892634468333</v>
      </c>
      <c r="Q343" s="14">
        <v>223378.36302638604</v>
      </c>
      <c r="R343" s="14">
        <v>2803.9104354114738</v>
      </c>
      <c r="S343" s="15">
        <v>1.3273396844927093E-3</v>
      </c>
      <c r="T343" s="38">
        <v>211.60518592384923</v>
      </c>
      <c r="U343" s="38">
        <v>161034.0828185243</v>
      </c>
      <c r="V343" s="38">
        <v>16590.341658765352</v>
      </c>
      <c r="W343" s="38">
        <v>533719.1532581253</v>
      </c>
      <c r="AA343" s="13">
        <v>278</v>
      </c>
      <c r="AB343" s="40">
        <v>3056285.6538323173</v>
      </c>
    </row>
    <row r="344" spans="3:28">
      <c r="C344" s="13">
        <v>279</v>
      </c>
      <c r="D344" s="13">
        <v>65</v>
      </c>
      <c r="E344" s="14">
        <v>221215.1038174897</v>
      </c>
      <c r="F344" s="14">
        <v>65351.39048882098</v>
      </c>
      <c r="G344" s="14">
        <v>2551.6097</v>
      </c>
      <c r="H344" s="14">
        <v>153312.10362866873</v>
      </c>
      <c r="I344" s="14">
        <v>9198.7262177201228</v>
      </c>
      <c r="J344" s="14">
        <v>3679.4904870880491</v>
      </c>
      <c r="K344" s="15">
        <v>9.162098569037283E-2</v>
      </c>
      <c r="L344" s="14">
        <v>10339.095114469752</v>
      </c>
      <c r="M344" s="14">
        <v>125025.20450225093</v>
      </c>
      <c r="N344" s="14">
        <v>2759.6178653160368</v>
      </c>
      <c r="O344" s="15">
        <v>-0.15361147104342365</v>
      </c>
      <c r="P344" s="14">
        <v>-59397.185761175147</v>
      </c>
      <c r="Q344" s="14">
        <v>328654.17418074608</v>
      </c>
      <c r="R344" s="14">
        <v>2759.6178653160368</v>
      </c>
      <c r="S344" s="15">
        <v>0.21839408684890538</v>
      </c>
      <c r="T344" s="38">
        <v>135017.9112578879</v>
      </c>
      <c r="U344" s="38">
        <v>754628.33808863594</v>
      </c>
      <c r="V344" s="38">
        <v>85959.820611182513</v>
      </c>
      <c r="W344" s="38">
        <v>1208307.7167716329</v>
      </c>
      <c r="AA344" s="13">
        <v>279</v>
      </c>
      <c r="AB344" s="40">
        <v>2903084.3939760337</v>
      </c>
    </row>
    <row r="345" spans="3:28">
      <c r="C345" s="13">
        <v>280</v>
      </c>
      <c r="D345" s="13">
        <v>65</v>
      </c>
      <c r="E345" s="14">
        <v>234590.38337887751</v>
      </c>
      <c r="F345" s="14">
        <v>70567.749517762233</v>
      </c>
      <c r="G345" s="14">
        <v>2551.6097</v>
      </c>
      <c r="H345" s="14">
        <v>161471.02416111526</v>
      </c>
      <c r="I345" s="14">
        <v>9688.2614496669157</v>
      </c>
      <c r="J345" s="14">
        <v>3875.3045798667663</v>
      </c>
      <c r="K345" s="15">
        <v>-6.8491719108659324E-3</v>
      </c>
      <c r="L345" s="14">
        <v>-986.67022914211304</v>
      </c>
      <c r="M345" s="14">
        <v>145007.84645001777</v>
      </c>
      <c r="N345" s="14">
        <v>2906.4784349000747</v>
      </c>
      <c r="O345" s="15">
        <v>0.19017945817632351</v>
      </c>
      <c r="P345" s="14">
        <v>23110.14874485739</v>
      </c>
      <c r="Q345" s="14">
        <v>146080.97438550033</v>
      </c>
      <c r="R345" s="14">
        <v>2906.4784349000747</v>
      </c>
      <c r="S345" s="15">
        <v>-0.36380894896803806</v>
      </c>
      <c r="T345" s="38">
        <v>-27209.308979876743</v>
      </c>
      <c r="U345" s="38">
        <v>49034.033826441249</v>
      </c>
      <c r="V345" s="38">
        <v>-5085.8304641614668</v>
      </c>
      <c r="W345" s="38">
        <v>340122.85466195934</v>
      </c>
      <c r="AA345" s="13">
        <v>280</v>
      </c>
      <c r="AB345" s="40">
        <v>2635074.4209990799</v>
      </c>
    </row>
    <row r="346" spans="3:28">
      <c r="C346" s="13">
        <v>281</v>
      </c>
      <c r="D346" s="13">
        <v>65</v>
      </c>
      <c r="E346" s="14">
        <v>234244.98114587748</v>
      </c>
      <c r="F346" s="14">
        <v>70433.042646892223</v>
      </c>
      <c r="G346" s="14">
        <v>2551.6097</v>
      </c>
      <c r="H346" s="14">
        <v>161260.32879898525</v>
      </c>
      <c r="I346" s="14">
        <v>9675.6197279391145</v>
      </c>
      <c r="J346" s="14">
        <v>3870.2478911756461</v>
      </c>
      <c r="K346" s="15">
        <v>-9.9787576004873937E-3</v>
      </c>
      <c r="L346" s="14">
        <v>-1446.2116606856887</v>
      </c>
      <c r="M346" s="14">
        <v>145417.94238931625</v>
      </c>
      <c r="N346" s="14">
        <v>2902.6859183817342</v>
      </c>
      <c r="O346" s="15">
        <v>0.11232562437824876</v>
      </c>
      <c r="P346" s="14">
        <v>44534.918619460514</v>
      </c>
      <c r="Q346" s="14">
        <v>442466.75181382924</v>
      </c>
      <c r="R346" s="14">
        <v>2902.6859183817342</v>
      </c>
      <c r="S346" s="15">
        <v>-3.2936593376659731E-2</v>
      </c>
      <c r="T346" s="38">
        <v>-50888.733460558236</v>
      </c>
      <c r="U346" s="38">
        <v>1495614.1234363234</v>
      </c>
      <c r="V346" s="38">
        <v>-7800.0265017834099</v>
      </c>
      <c r="W346" s="38">
        <v>2083498.8176394687</v>
      </c>
      <c r="AA346" s="13">
        <v>281</v>
      </c>
      <c r="AB346" s="40">
        <v>2908665.6613666369</v>
      </c>
    </row>
    <row r="347" spans="3:28">
      <c r="C347" s="13">
        <v>282</v>
      </c>
      <c r="D347" s="13">
        <v>65</v>
      </c>
      <c r="E347" s="14">
        <v>205823.76904932476</v>
      </c>
      <c r="F347" s="14">
        <v>59348.76992923666</v>
      </c>
      <c r="G347" s="14">
        <v>2551.6097</v>
      </c>
      <c r="H347" s="14">
        <v>143923.38942008812</v>
      </c>
      <c r="I347" s="14">
        <v>8635.4033652052876</v>
      </c>
      <c r="J347" s="14">
        <v>3454.1613460821154</v>
      </c>
      <c r="K347" s="15">
        <v>3.6735002383289535E-2</v>
      </c>
      <c r="L347" s="14">
        <v>5525.4460894610038</v>
      </c>
      <c r="M347" s="14">
        <v>157666.1848809642</v>
      </c>
      <c r="N347" s="14">
        <v>2590.6210095615861</v>
      </c>
      <c r="O347" s="15">
        <v>-6.2235543990900727E-2</v>
      </c>
      <c r="P347" s="14">
        <v>-9913.2258586710668</v>
      </c>
      <c r="Q347" s="14">
        <v>150667.68292288302</v>
      </c>
      <c r="R347" s="14">
        <v>2590.6210095615861</v>
      </c>
      <c r="S347" s="15">
        <v>0.6345465719359229</v>
      </c>
      <c r="T347" s="38">
        <v>44211.241280088121</v>
      </c>
      <c r="U347" s="38">
        <v>115180.30503706144</v>
      </c>
      <c r="V347" s="38">
        <v>39823.461510878056</v>
      </c>
      <c r="W347" s="38">
        <v>423514.17284090864</v>
      </c>
      <c r="AA347" s="13">
        <v>282</v>
      </c>
      <c r="AB347" s="40">
        <v>2558371.0015049907</v>
      </c>
    </row>
    <row r="348" spans="3:28">
      <c r="C348" s="13">
        <v>283</v>
      </c>
      <c r="D348" s="13">
        <v>65</v>
      </c>
      <c r="E348" s="14">
        <v>246467.8807831273</v>
      </c>
      <c r="F348" s="14">
        <v>75199.97350541965</v>
      </c>
      <c r="G348" s="14">
        <v>2551.6097</v>
      </c>
      <c r="H348" s="14">
        <v>168716.29757770765</v>
      </c>
      <c r="I348" s="14">
        <v>10122.977854662458</v>
      </c>
      <c r="J348" s="14">
        <v>4049.1911418649834</v>
      </c>
      <c r="K348" s="15">
        <v>1.7821314654678521E-2</v>
      </c>
      <c r="L348" s="14">
        <v>3236.505563796562</v>
      </c>
      <c r="M348" s="14">
        <v>186869.78862551984</v>
      </c>
      <c r="N348" s="14">
        <v>3036.8933563987375</v>
      </c>
      <c r="O348" s="15">
        <v>0.18817636933701559</v>
      </c>
      <c r="P348" s="14">
        <v>32306.409921280378</v>
      </c>
      <c r="Q348" s="14">
        <v>205506.40213626827</v>
      </c>
      <c r="R348" s="14">
        <v>3036.8933563987375</v>
      </c>
      <c r="S348" s="15">
        <v>0.24018686093332264</v>
      </c>
      <c r="T348" s="38">
        <v>79507.940270035964</v>
      </c>
      <c r="U348" s="38">
        <v>412051.73929716274</v>
      </c>
      <c r="V348" s="38">
        <v>115050.85575511291</v>
      </c>
      <c r="W348" s="38">
        <v>804427.93005895079</v>
      </c>
      <c r="AA348" s="13">
        <v>283</v>
      </c>
      <c r="AB348" s="40">
        <v>2197597.1295665829</v>
      </c>
    </row>
    <row r="349" spans="3:28">
      <c r="C349" s="13">
        <v>284</v>
      </c>
      <c r="D349" s="13">
        <v>65</v>
      </c>
      <c r="E349" s="14">
        <v>220365.8917191065</v>
      </c>
      <c r="F349" s="14">
        <v>65020.19777045153</v>
      </c>
      <c r="G349" s="14">
        <v>2551.6097</v>
      </c>
      <c r="H349" s="14">
        <v>152794.08424865498</v>
      </c>
      <c r="I349" s="14">
        <v>9167.6450549192978</v>
      </c>
      <c r="J349" s="14">
        <v>3667.0580219677195</v>
      </c>
      <c r="K349" s="15">
        <v>1.2533698678568281E-2</v>
      </c>
      <c r="L349" s="14">
        <v>2453.3484256608276</v>
      </c>
      <c r="M349" s="14">
        <v>200027.05665891021</v>
      </c>
      <c r="N349" s="14">
        <v>2750.2935164757891</v>
      </c>
      <c r="O349" s="15">
        <v>0.17531121726056575</v>
      </c>
      <c r="P349" s="14">
        <v>14284.080136428021</v>
      </c>
      <c r="Q349" s="14">
        <v>97137.642021962296</v>
      </c>
      <c r="R349" s="14">
        <v>2750.2935164757891</v>
      </c>
      <c r="S349" s="15">
        <v>-6.306193870977643E-2</v>
      </c>
      <c r="T349" s="38">
        <v>-25877.340712464851</v>
      </c>
      <c r="U349" s="38">
        <v>385845.810593453</v>
      </c>
      <c r="V349" s="38">
        <v>-9139.9121503760034</v>
      </c>
      <c r="W349" s="38">
        <v>683010.50927432557</v>
      </c>
      <c r="AA349" s="13">
        <v>284</v>
      </c>
      <c r="AB349" s="40">
        <v>2168098.5676551512</v>
      </c>
    </row>
    <row r="350" spans="3:28">
      <c r="C350" s="13">
        <v>285</v>
      </c>
      <c r="D350" s="13">
        <v>65</v>
      </c>
      <c r="E350" s="14">
        <v>244193.1739319487</v>
      </c>
      <c r="F350" s="14">
        <v>74312.837833459984</v>
      </c>
      <c r="G350" s="14">
        <v>2551.6097</v>
      </c>
      <c r="H350" s="14">
        <v>167328.72639848871</v>
      </c>
      <c r="I350" s="14">
        <v>10039.723583909323</v>
      </c>
      <c r="J350" s="14">
        <v>4015.8894335637292</v>
      </c>
      <c r="K350" s="15">
        <v>-3.0644611276694732E-2</v>
      </c>
      <c r="L350" s="14">
        <v>-5090.2853374617353</v>
      </c>
      <c r="M350" s="14">
        <v>163024.68849125094</v>
      </c>
      <c r="N350" s="14">
        <v>3011.9170751727966</v>
      </c>
      <c r="O350" s="15">
        <v>2.8579099390378254E-3</v>
      </c>
      <c r="P350" s="14">
        <v>533.97156647820918</v>
      </c>
      <c r="Q350" s="14">
        <v>188879.81584867337</v>
      </c>
      <c r="R350" s="14">
        <v>3011.9170751727966</v>
      </c>
      <c r="S350" s="15">
        <v>0.11953443901707705</v>
      </c>
      <c r="T350" s="38">
        <v>12264.79071201974</v>
      </c>
      <c r="U350" s="38">
        <v>116375.41124385831</v>
      </c>
      <c r="V350" s="38">
        <v>7708.4769410362132</v>
      </c>
      <c r="W350" s="38">
        <v>468279.9155837826</v>
      </c>
      <c r="AA350" s="13">
        <v>285</v>
      </c>
      <c r="AB350" s="40">
        <v>2385541.9283941514</v>
      </c>
    </row>
    <row r="351" spans="3:28">
      <c r="C351" s="13">
        <v>286</v>
      </c>
      <c r="D351" s="13">
        <v>65</v>
      </c>
      <c r="E351" s="14">
        <v>234086.03185135257</v>
      </c>
      <c r="F351" s="14">
        <v>70371.052422027511</v>
      </c>
      <c r="G351" s="14">
        <v>2551.6097</v>
      </c>
      <c r="H351" s="14">
        <v>161163.36972932506</v>
      </c>
      <c r="I351" s="14">
        <v>9669.8021837595024</v>
      </c>
      <c r="J351" s="14">
        <v>3867.920873503801</v>
      </c>
      <c r="K351" s="15">
        <v>0.1012216246679879</v>
      </c>
      <c r="L351" s="14">
        <v>12793.978794063243</v>
      </c>
      <c r="M351" s="14">
        <v>141123.6460378156</v>
      </c>
      <c r="N351" s="14">
        <v>2900.9406551278507</v>
      </c>
      <c r="O351" s="15">
        <v>-0.16588563136983955</v>
      </c>
      <c r="P351" s="14">
        <v>-36093.121736577814</v>
      </c>
      <c r="Q351" s="14">
        <v>182935.69723113286</v>
      </c>
      <c r="R351" s="14">
        <v>2900.9406551278507</v>
      </c>
      <c r="S351" s="15">
        <v>0.26130269424689245</v>
      </c>
      <c r="T351" s="38">
        <v>289800.11982717161</v>
      </c>
      <c r="U351" s="38">
        <v>1400309.6477446787</v>
      </c>
      <c r="V351" s="38">
        <v>266500.97688465705</v>
      </c>
      <c r="W351" s="38">
        <v>1724368.991013627</v>
      </c>
      <c r="AA351" s="13">
        <v>286</v>
      </c>
      <c r="AB351" s="40">
        <v>2731358.2899106005</v>
      </c>
    </row>
    <row r="352" spans="3:28">
      <c r="C352" s="13">
        <v>287</v>
      </c>
      <c r="D352" s="13">
        <v>65</v>
      </c>
      <c r="E352" s="14">
        <v>218043.95574102466</v>
      </c>
      <c r="F352" s="14">
        <v>64114.642738999617</v>
      </c>
      <c r="G352" s="14">
        <v>2551.6097</v>
      </c>
      <c r="H352" s="14">
        <v>151377.70330202504</v>
      </c>
      <c r="I352" s="14">
        <v>9082.6621981215012</v>
      </c>
      <c r="J352" s="14">
        <v>3633.0648792486008</v>
      </c>
      <c r="K352" s="15">
        <v>-1.1777779803751838E-2</v>
      </c>
      <c r="L352" s="14">
        <v>-2365.3635123501531</v>
      </c>
      <c r="M352" s="14">
        <v>200283.88542929781</v>
      </c>
      <c r="N352" s="14">
        <v>2724.7986594364502</v>
      </c>
      <c r="O352" s="15">
        <v>2.7701985171374198E-2</v>
      </c>
      <c r="P352" s="14">
        <v>4462.1342289055146</v>
      </c>
      <c r="Q352" s="14">
        <v>166900.8680271171</v>
      </c>
      <c r="R352" s="14">
        <v>2724.7986594364502</v>
      </c>
      <c r="S352" s="15">
        <v>0.14194700585521858</v>
      </c>
      <c r="T352" s="38">
        <v>13540.648320689037</v>
      </c>
      <c r="U352" s="38">
        <v>110295.32619202066</v>
      </c>
      <c r="V352" s="38">
        <v>15637.419037244399</v>
      </c>
      <c r="W352" s="38">
        <v>477480.07964843558</v>
      </c>
      <c r="AA352" s="13">
        <v>287</v>
      </c>
      <c r="AB352" s="40">
        <v>2691475.8979446832</v>
      </c>
    </row>
    <row r="353" spans="3:28">
      <c r="C353" s="13">
        <v>288</v>
      </c>
      <c r="D353" s="13">
        <v>65</v>
      </c>
      <c r="E353" s="14">
        <v>220293.98602043602</v>
      </c>
      <c r="F353" s="14">
        <v>64992.154547970043</v>
      </c>
      <c r="G353" s="14">
        <v>2551.6097</v>
      </c>
      <c r="H353" s="14">
        <v>152750.22177246597</v>
      </c>
      <c r="I353" s="14">
        <v>9165.013306347957</v>
      </c>
      <c r="J353" s="14">
        <v>3666.005322539183</v>
      </c>
      <c r="K353" s="15">
        <v>5.5793535927152568E-2</v>
      </c>
      <c r="L353" s="14">
        <v>12038.032697253146</v>
      </c>
      <c r="M353" s="14">
        <v>229631.38281115115</v>
      </c>
      <c r="N353" s="14">
        <v>2749.503991904387</v>
      </c>
      <c r="O353" s="15">
        <v>-6.2890896573315369E-2</v>
      </c>
      <c r="P353" s="14">
        <v>-13517.102678144291</v>
      </c>
      <c r="Q353" s="14">
        <v>202787.04951146967</v>
      </c>
      <c r="R353" s="14">
        <v>2749.503991904387</v>
      </c>
      <c r="S353" s="15">
        <v>7.3912605910691209E-2</v>
      </c>
      <c r="T353" s="38">
        <v>37394.483892851087</v>
      </c>
      <c r="U353" s="38">
        <v>544697.60131587181</v>
      </c>
      <c r="V353" s="38">
        <v>35915.413911959942</v>
      </c>
      <c r="W353" s="38">
        <v>977116.03363849269</v>
      </c>
      <c r="AA353" s="13">
        <v>288</v>
      </c>
      <c r="AB353" s="40">
        <v>2904686.0915120984</v>
      </c>
    </row>
    <row r="354" spans="3:28">
      <c r="C354" s="13">
        <v>289</v>
      </c>
      <c r="D354" s="13">
        <v>65</v>
      </c>
      <c r="E354" s="14">
        <v>234206.80077331976</v>
      </c>
      <c r="F354" s="14">
        <v>70418.152301594702</v>
      </c>
      <c r="G354" s="14">
        <v>2551.6097</v>
      </c>
      <c r="H354" s="14">
        <v>161237.03877172506</v>
      </c>
      <c r="I354" s="14">
        <v>9674.222326303503</v>
      </c>
      <c r="J354" s="14">
        <v>3869.6889305214013</v>
      </c>
      <c r="K354" s="15">
        <v>2.3963337804966116E-2</v>
      </c>
      <c r="L354" s="14">
        <v>3933.12288793378</v>
      </c>
      <c r="M354" s="14">
        <v>169998.81256118912</v>
      </c>
      <c r="N354" s="14">
        <v>2902.2666978910506</v>
      </c>
      <c r="O354" s="15">
        <v>-3.6292487575180069E-2</v>
      </c>
      <c r="P354" s="14">
        <v>-5537.3807639470488</v>
      </c>
      <c r="Q354" s="14">
        <v>148490.25350619701</v>
      </c>
      <c r="R354" s="14">
        <v>2902.2666978910506</v>
      </c>
      <c r="S354" s="15">
        <v>0.14034597537626403</v>
      </c>
      <c r="T354" s="38">
        <v>72779.056386787939</v>
      </c>
      <c r="U354" s="38">
        <v>592799.07774031721</v>
      </c>
      <c r="V354" s="38">
        <v>71174.798510774664</v>
      </c>
      <c r="W354" s="38">
        <v>911288.1438077034</v>
      </c>
      <c r="AA354" s="13">
        <v>289</v>
      </c>
      <c r="AB354" s="40">
        <v>2722274.8869280289</v>
      </c>
    </row>
    <row r="355" spans="3:28">
      <c r="C355" s="13">
        <v>290</v>
      </c>
      <c r="D355" s="13">
        <v>65</v>
      </c>
      <c r="E355" s="14">
        <v>253890.94636319843</v>
      </c>
      <c r="F355" s="14">
        <v>78094.969081647389</v>
      </c>
      <c r="G355" s="14">
        <v>2551.6097</v>
      </c>
      <c r="H355" s="14">
        <v>173244.36758155105</v>
      </c>
      <c r="I355" s="14">
        <v>10394.662054893062</v>
      </c>
      <c r="J355" s="14">
        <v>4157.8648219572251</v>
      </c>
      <c r="K355" s="15">
        <v>1.1704108957478386E-2</v>
      </c>
      <c r="L355" s="14">
        <v>1771.1038402314994</v>
      </c>
      <c r="M355" s="14">
        <v>155173.28919306226</v>
      </c>
      <c r="N355" s="14">
        <v>3118.3986164679186</v>
      </c>
      <c r="O355" s="15">
        <v>0.16043898328175493</v>
      </c>
      <c r="P355" s="14">
        <v>33393.749965240233</v>
      </c>
      <c r="Q355" s="14">
        <v>243092.82452184695</v>
      </c>
      <c r="R355" s="14">
        <v>3118.3986164679186</v>
      </c>
      <c r="S355" s="15">
        <v>-0.19691225847843785</v>
      </c>
      <c r="T355" s="38">
        <v>-69701.427422480207</v>
      </c>
      <c r="U355" s="38">
        <v>285829.77932231769</v>
      </c>
      <c r="V355" s="38">
        <v>-34536.573617008471</v>
      </c>
      <c r="W355" s="38">
        <v>684095.89303722687</v>
      </c>
      <c r="AA355" s="13">
        <v>290</v>
      </c>
      <c r="AB355" s="40">
        <v>2611693.1065432797</v>
      </c>
    </row>
    <row r="356" spans="3:28">
      <c r="C356" s="13">
        <v>291</v>
      </c>
      <c r="D356" s="13">
        <v>65</v>
      </c>
      <c r="E356" s="14">
        <v>221459.96432742631</v>
      </c>
      <c r="F356" s="14">
        <v>65446.886087696257</v>
      </c>
      <c r="G356" s="14">
        <v>2551.6097</v>
      </c>
      <c r="H356" s="14">
        <v>153461.46853973003</v>
      </c>
      <c r="I356" s="14">
        <v>9207.6881123838011</v>
      </c>
      <c r="J356" s="14">
        <v>3683.0752449535207</v>
      </c>
      <c r="K356" s="15">
        <v>-2.0178332174904459E-3</v>
      </c>
      <c r="L356" s="14">
        <v>-293.15159325232082</v>
      </c>
      <c r="M356" s="14">
        <v>146828.77427504279</v>
      </c>
      <c r="N356" s="14">
        <v>2762.3064337151404</v>
      </c>
      <c r="O356" s="15">
        <v>6.0729347366628633E-2</v>
      </c>
      <c r="P356" s="14">
        <v>8210.4050827394494</v>
      </c>
      <c r="Q356" s="14">
        <v>144788.22084847113</v>
      </c>
      <c r="R356" s="14">
        <v>2762.3064337151404</v>
      </c>
      <c r="S356" s="15">
        <v>2.4370330429347734E-2</v>
      </c>
      <c r="T356" s="38">
        <v>5130.4404110090536</v>
      </c>
      <c r="U356" s="38">
        <v>217031.52998583944</v>
      </c>
      <c r="V356" s="38">
        <v>13047.693900496182</v>
      </c>
      <c r="W356" s="38">
        <v>508648.52510935336</v>
      </c>
      <c r="AA356" s="13">
        <v>291</v>
      </c>
      <c r="AB356" s="40">
        <v>2367416.0344717228</v>
      </c>
    </row>
    <row r="357" spans="3:28">
      <c r="C357" s="13">
        <v>292</v>
      </c>
      <c r="D357" s="13">
        <v>65</v>
      </c>
      <c r="E357" s="14">
        <v>241758.5132431348</v>
      </c>
      <c r="F357" s="14">
        <v>73363.320164822566</v>
      </c>
      <c r="G357" s="14">
        <v>2551.6097</v>
      </c>
      <c r="H357" s="14">
        <v>165843.58337831224</v>
      </c>
      <c r="I357" s="14">
        <v>9950.6150026987343</v>
      </c>
      <c r="J357" s="14">
        <v>3980.2460010794939</v>
      </c>
      <c r="K357" s="15">
        <v>-1.7203877486517388E-2</v>
      </c>
      <c r="L357" s="14">
        <v>-2723.6263214866162</v>
      </c>
      <c r="M357" s="14">
        <v>157581.17449637147</v>
      </c>
      <c r="N357" s="14">
        <v>2985.1845008096202</v>
      </c>
      <c r="O357" s="15">
        <v>3.2878031591244743E-2</v>
      </c>
      <c r="P357" s="14">
        <v>6209.576542223992</v>
      </c>
      <c r="Q357" s="14">
        <v>196569.20984375948</v>
      </c>
      <c r="R357" s="14">
        <v>2985.1845008096202</v>
      </c>
      <c r="S357" s="15">
        <v>-0.13245275420641606</v>
      </c>
      <c r="T357" s="38">
        <v>-21446.807680830138</v>
      </c>
      <c r="U357" s="38">
        <v>141966.2203455432</v>
      </c>
      <c r="V357" s="38">
        <v>-17960.85746009276</v>
      </c>
      <c r="W357" s="38">
        <v>496116.60468567419</v>
      </c>
      <c r="AA357" s="13">
        <v>292</v>
      </c>
      <c r="AB357" s="40">
        <v>2719280.9196163341</v>
      </c>
    </row>
    <row r="358" spans="3:28">
      <c r="C358" s="13">
        <v>293</v>
      </c>
      <c r="D358" s="13">
        <v>65</v>
      </c>
      <c r="E358" s="14">
        <v>240767.36941610693</v>
      </c>
      <c r="F358" s="14">
        <v>72976.774072281696</v>
      </c>
      <c r="G358" s="14">
        <v>2551.6097</v>
      </c>
      <c r="H358" s="14">
        <v>165238.98564382523</v>
      </c>
      <c r="I358" s="14">
        <v>9914.3391386295134</v>
      </c>
      <c r="J358" s="14">
        <v>3965.7356554518055</v>
      </c>
      <c r="K358" s="15">
        <v>0.13904379565378866</v>
      </c>
      <c r="L358" s="14">
        <v>16103.69435267619</v>
      </c>
      <c r="M358" s="14">
        <v>133903.98702094296</v>
      </c>
      <c r="N358" s="14">
        <v>2974.3017415888539</v>
      </c>
      <c r="O358" s="15">
        <v>5.4537986783642502E-2</v>
      </c>
      <c r="P358" s="14">
        <v>13137.863043343483</v>
      </c>
      <c r="Q358" s="14">
        <v>255518.8168970508</v>
      </c>
      <c r="R358" s="14">
        <v>2974.3017415888539</v>
      </c>
      <c r="S358" s="15">
        <v>-6.8071459936982756E-2</v>
      </c>
      <c r="T358" s="38">
        <v>-14807.341142774654</v>
      </c>
      <c r="U358" s="38">
        <v>204206.23205659288</v>
      </c>
      <c r="V358" s="38">
        <v>14434.216253245017</v>
      </c>
      <c r="W358" s="38">
        <v>593629.03597458662</v>
      </c>
      <c r="AA358" s="13">
        <v>293</v>
      </c>
      <c r="AB358" s="40">
        <v>2717764.7352656415</v>
      </c>
    </row>
    <row r="359" spans="3:28">
      <c r="C359" s="13">
        <v>294</v>
      </c>
      <c r="D359" s="13">
        <v>65</v>
      </c>
      <c r="E359" s="14">
        <v>238879.76070067435</v>
      </c>
      <c r="F359" s="14">
        <v>72240.606673262999</v>
      </c>
      <c r="G359" s="14">
        <v>2551.6097</v>
      </c>
      <c r="H359" s="14">
        <v>164087.54432741136</v>
      </c>
      <c r="I359" s="14">
        <v>9845.2526596446824</v>
      </c>
      <c r="J359" s="14">
        <v>3938.1010638578732</v>
      </c>
      <c r="K359" s="15">
        <v>-8.9571715815097222E-3</v>
      </c>
      <c r="L359" s="14">
        <v>-1645.4385009455086</v>
      </c>
      <c r="M359" s="14">
        <v>184024.29097546017</v>
      </c>
      <c r="N359" s="14">
        <v>2953.5757978934048</v>
      </c>
      <c r="O359" s="15">
        <v>-1.0631761170636231E-2</v>
      </c>
      <c r="P359" s="14">
        <v>-1695.9346835110105</v>
      </c>
      <c r="Q359" s="14">
        <v>159296.72798837526</v>
      </c>
      <c r="R359" s="14">
        <v>2953.5757978934048</v>
      </c>
      <c r="S359" s="15">
        <v>0.1092438913008698</v>
      </c>
      <c r="T359" s="38">
        <v>56450.445912647643</v>
      </c>
      <c r="U359" s="38">
        <v>574665.01420772518</v>
      </c>
      <c r="V359" s="38">
        <v>53109.072728191124</v>
      </c>
      <c r="W359" s="38">
        <v>917986.03317156062</v>
      </c>
      <c r="AA359" s="13">
        <v>294</v>
      </c>
      <c r="AB359" s="40">
        <v>3129221.7847532686</v>
      </c>
    </row>
    <row r="360" spans="3:28">
      <c r="C360" s="13">
        <v>295</v>
      </c>
      <c r="D360" s="13">
        <v>65</v>
      </c>
      <c r="E360" s="14">
        <v>215891.48297154327</v>
      </c>
      <c r="F360" s="14">
        <v>63275.178358901874</v>
      </c>
      <c r="G360" s="14">
        <v>2551.6097</v>
      </c>
      <c r="H360" s="14">
        <v>150064.6949126414</v>
      </c>
      <c r="I360" s="14">
        <v>9003.8816947584837</v>
      </c>
      <c r="J360" s="14">
        <v>3601.5526779033935</v>
      </c>
      <c r="K360" s="15">
        <v>4.4995659704506155E-2</v>
      </c>
      <c r="L360" s="14">
        <v>6254.3376759149587</v>
      </c>
      <c r="M360" s="14">
        <v>147053.80226587164</v>
      </c>
      <c r="N360" s="14">
        <v>2701.1645084275451</v>
      </c>
      <c r="O360" s="15">
        <v>0.10195873615321617</v>
      </c>
      <c r="P360" s="14">
        <v>26172.687569264894</v>
      </c>
      <c r="Q360" s="14">
        <v>284222.09286434576</v>
      </c>
      <c r="R360" s="14">
        <v>2701.1645084275451</v>
      </c>
      <c r="S360" s="15">
        <v>0.3996604066226751</v>
      </c>
      <c r="T360" s="38">
        <v>182090.0559961113</v>
      </c>
      <c r="U360" s="38">
        <v>639052.58524017292</v>
      </c>
      <c r="V360" s="38">
        <v>214517.08124129116</v>
      </c>
      <c r="W360" s="38">
        <v>1070328.4803703902</v>
      </c>
      <c r="AA360" s="13">
        <v>295</v>
      </c>
      <c r="AB360" s="40">
        <v>2307756.6966087394</v>
      </c>
    </row>
    <row r="361" spans="3:28">
      <c r="C361" s="13">
        <v>296</v>
      </c>
      <c r="D361" s="13">
        <v>65</v>
      </c>
      <c r="E361" s="14">
        <v>245169.18733432409</v>
      </c>
      <c r="F361" s="14">
        <v>74693.483060386396</v>
      </c>
      <c r="G361" s="14">
        <v>2551.6097</v>
      </c>
      <c r="H361" s="14">
        <v>167924.09457393768</v>
      </c>
      <c r="I361" s="14">
        <v>10075.44567443626</v>
      </c>
      <c r="J361" s="14">
        <v>4030.1782697745039</v>
      </c>
      <c r="K361" s="15">
        <v>-1.1994224166028584E-2</v>
      </c>
      <c r="L361" s="14">
        <v>-1989.5185045601218</v>
      </c>
      <c r="M361" s="14">
        <v>165898.61727515006</v>
      </c>
      <c r="N361" s="14">
        <v>3022.6337023308779</v>
      </c>
      <c r="O361" s="15">
        <v>-3.5741943529748715E-2</v>
      </c>
      <c r="P361" s="14">
        <v>-8714.1734897396964</v>
      </c>
      <c r="Q361" s="14">
        <v>236605.19153000729</v>
      </c>
      <c r="R361" s="14">
        <v>3022.6337023308779</v>
      </c>
      <c r="S361" s="15">
        <v>0.1776487501025546</v>
      </c>
      <c r="T361" s="38">
        <v>284948.63026438729</v>
      </c>
      <c r="U361" s="38">
        <v>1890460.1446958324</v>
      </c>
      <c r="V361" s="38">
        <v>274244.93827008747</v>
      </c>
      <c r="W361" s="38">
        <v>2292963.9535009898</v>
      </c>
      <c r="AA361" s="13">
        <v>296</v>
      </c>
      <c r="AB361" s="40">
        <v>2781260.6454421277</v>
      </c>
    </row>
    <row r="362" spans="3:28">
      <c r="C362" s="13">
        <v>297</v>
      </c>
      <c r="D362" s="13">
        <v>65</v>
      </c>
      <c r="E362" s="14">
        <v>236385.7730580153</v>
      </c>
      <c r="F362" s="14">
        <v>71267.951492625973</v>
      </c>
      <c r="G362" s="14">
        <v>2551.6097</v>
      </c>
      <c r="H362" s="14">
        <v>162566.21186538934</v>
      </c>
      <c r="I362" s="14">
        <v>9753.9727119233594</v>
      </c>
      <c r="J362" s="14">
        <v>3901.589084769344</v>
      </c>
      <c r="K362" s="15">
        <v>-3.9310017074808391E-2</v>
      </c>
      <c r="L362" s="14">
        <v>-5728.1208036058661</v>
      </c>
      <c r="M362" s="14">
        <v>141939.24243690592</v>
      </c>
      <c r="N362" s="14">
        <v>2926.1918135770079</v>
      </c>
      <c r="O362" s="15">
        <v>-4.4712673926098304E-2</v>
      </c>
      <c r="P362" s="14">
        <v>-4016.6452524457941</v>
      </c>
      <c r="Q362" s="14">
        <v>87278.815837524511</v>
      </c>
      <c r="R362" s="14">
        <v>2926.1918135770079</v>
      </c>
      <c r="S362" s="15">
        <v>1.1490720007631253E-2</v>
      </c>
      <c r="T362" s="38">
        <v>4650.6714775217843</v>
      </c>
      <c r="U362" s="38">
        <v>410846.58433861478</v>
      </c>
      <c r="V362" s="38">
        <v>-5094.0945785298754</v>
      </c>
      <c r="W362" s="38">
        <v>640064.64261304517</v>
      </c>
      <c r="AA362" s="13">
        <v>297</v>
      </c>
      <c r="AB362" s="40">
        <v>2907724.8475098615</v>
      </c>
    </row>
    <row r="363" spans="3:28">
      <c r="C363" s="13">
        <v>298</v>
      </c>
      <c r="D363" s="13">
        <v>65</v>
      </c>
      <c r="E363" s="14">
        <v>230866.57401264319</v>
      </c>
      <c r="F363" s="14">
        <v>69115.463864930847</v>
      </c>
      <c r="G363" s="14">
        <v>2551.6097</v>
      </c>
      <c r="H363" s="14">
        <v>159199.50044771234</v>
      </c>
      <c r="I363" s="14">
        <v>9551.9700268627403</v>
      </c>
      <c r="J363" s="14">
        <v>3820.7880107450965</v>
      </c>
      <c r="K363" s="15">
        <v>9.3075737005856057E-2</v>
      </c>
      <c r="L363" s="14">
        <v>15716.722282315202</v>
      </c>
      <c r="M363" s="14">
        <v>186486.61488425918</v>
      </c>
      <c r="N363" s="14">
        <v>2865.5910080588219</v>
      </c>
      <c r="O363" s="15">
        <v>8.4602268123628394E-2</v>
      </c>
      <c r="P363" s="14">
        <v>19527.369432498064</v>
      </c>
      <c r="Q363" s="14">
        <v>251773.94647679219</v>
      </c>
      <c r="R363" s="14">
        <v>2865.5910080588219</v>
      </c>
      <c r="S363" s="15">
        <v>0.49615990196194343</v>
      </c>
      <c r="T363" s="38">
        <v>212649.51259598069</v>
      </c>
      <c r="U363" s="38">
        <v>642672.99379450094</v>
      </c>
      <c r="V363" s="38">
        <v>247893.60431079395</v>
      </c>
      <c r="W363" s="38">
        <v>1080933.5551555525</v>
      </c>
      <c r="AA363" s="13">
        <v>298</v>
      </c>
      <c r="AB363" s="40">
        <v>2726373.8913361528</v>
      </c>
    </row>
    <row r="364" spans="3:28">
      <c r="C364" s="13">
        <v>299</v>
      </c>
      <c r="D364" s="13">
        <v>65</v>
      </c>
      <c r="E364" s="14">
        <v>242845.85654681374</v>
      </c>
      <c r="F364" s="14">
        <v>73787.384053257352</v>
      </c>
      <c r="G364" s="14">
        <v>2551.6097</v>
      </c>
      <c r="H364" s="14">
        <v>166506.86279355639</v>
      </c>
      <c r="I364" s="14">
        <v>9990.4117676133828</v>
      </c>
      <c r="J364" s="14">
        <v>3996.1647070453532</v>
      </c>
      <c r="K364" s="15">
        <v>-8.7405738386522255E-3</v>
      </c>
      <c r="L364" s="14">
        <v>-1311.8811953370907</v>
      </c>
      <c r="M364" s="14">
        <v>150777.1699611423</v>
      </c>
      <c r="N364" s="14">
        <v>2997.1235302840146</v>
      </c>
      <c r="O364" s="15">
        <v>5.1983675630055397E-2</v>
      </c>
      <c r="P364" s="14">
        <v>7849.5125932227766</v>
      </c>
      <c r="Q364" s="14">
        <v>160347.64293609007</v>
      </c>
      <c r="R364" s="14">
        <v>2997.1235302840146</v>
      </c>
      <c r="S364" s="15">
        <v>-0.16475413815009304</v>
      </c>
      <c r="T364" s="38">
        <v>-9294.8163375038312</v>
      </c>
      <c r="U364" s="38">
        <v>48620.029970586271</v>
      </c>
      <c r="V364" s="38">
        <v>-2757.1849396181451</v>
      </c>
      <c r="W364" s="38">
        <v>359744.84286781866</v>
      </c>
      <c r="AA364" s="13">
        <v>299</v>
      </c>
      <c r="AB364" s="40">
        <v>2609075.6947137793</v>
      </c>
    </row>
    <row r="365" spans="3:28">
      <c r="C365" s="13">
        <v>300</v>
      </c>
      <c r="D365" s="13">
        <v>65</v>
      </c>
      <c r="E365" s="14">
        <v>247057.27741409058</v>
      </c>
      <c r="F365" s="14">
        <v>75429.838191495335</v>
      </c>
      <c r="G365" s="14">
        <v>2551.6097</v>
      </c>
      <c r="H365" s="14">
        <v>169075.82952259525</v>
      </c>
      <c r="I365" s="14">
        <v>10144.549771355714</v>
      </c>
      <c r="J365" s="14">
        <v>4057.8199085422857</v>
      </c>
      <c r="K365" s="15">
        <v>0.10264643434431217</v>
      </c>
      <c r="L365" s="14">
        <v>15863.335287263435</v>
      </c>
      <c r="M365" s="14">
        <v>172435.7068687767</v>
      </c>
      <c r="N365" s="14">
        <v>3043.3649314067143</v>
      </c>
      <c r="O365" s="15">
        <v>0.11618948173482432</v>
      </c>
      <c r="P365" s="14">
        <v>17703.486279124609</v>
      </c>
      <c r="Q365" s="14">
        <v>171592.54326783968</v>
      </c>
      <c r="R365" s="14">
        <v>3043.3649314067143</v>
      </c>
      <c r="S365" s="15">
        <v>7.6393391649399234E-2</v>
      </c>
      <c r="T365" s="38">
        <v>13379.712190994302</v>
      </c>
      <c r="U365" s="38">
        <v>190043.66681028021</v>
      </c>
      <c r="V365" s="38">
        <v>46946.533757382342</v>
      </c>
      <c r="W365" s="38">
        <v>534071.91694689658</v>
      </c>
      <c r="AA365" s="13">
        <v>300</v>
      </c>
      <c r="AB365" s="40">
        <v>2845995.3163208086</v>
      </c>
    </row>
    <row r="366" spans="3:28">
      <c r="C366" s="13">
        <v>301</v>
      </c>
      <c r="D366" s="13">
        <v>65</v>
      </c>
      <c r="E366" s="14">
        <v>236317.65275759829</v>
      </c>
      <c r="F366" s="14">
        <v>71241.384575463337</v>
      </c>
      <c r="G366" s="14">
        <v>2551.6097</v>
      </c>
      <c r="H366" s="14">
        <v>162524.65848213495</v>
      </c>
      <c r="I366" s="14">
        <v>9751.479508928096</v>
      </c>
      <c r="J366" s="14">
        <v>3900.5918035712384</v>
      </c>
      <c r="K366" s="15">
        <v>-4.4415283078706451E-2</v>
      </c>
      <c r="L366" s="14">
        <v>-5854.9083096105715</v>
      </c>
      <c r="M366" s="14">
        <v>127917.31697705221</v>
      </c>
      <c r="N366" s="14">
        <v>2925.4438526784288</v>
      </c>
      <c r="O366" s="15">
        <v>0.10338509200869084</v>
      </c>
      <c r="P366" s="14">
        <v>16169.706073381371</v>
      </c>
      <c r="Q366" s="14">
        <v>174035.11391136149</v>
      </c>
      <c r="R366" s="14">
        <v>2925.4438526784288</v>
      </c>
      <c r="S366" s="15">
        <v>0.54858046961340923</v>
      </c>
      <c r="T366" s="38">
        <v>425566.61999445903</v>
      </c>
      <c r="U366" s="38">
        <v>1202789.0409388121</v>
      </c>
      <c r="V366" s="38">
        <v>435881.41775822983</v>
      </c>
      <c r="W366" s="38">
        <v>1504741.4718272258</v>
      </c>
      <c r="AA366" s="13">
        <v>301</v>
      </c>
      <c r="AB366" s="40">
        <v>3023569.6204551514</v>
      </c>
    </row>
    <row r="367" spans="3:28">
      <c r="C367" s="13">
        <v>302</v>
      </c>
      <c r="D367" s="13">
        <v>65</v>
      </c>
      <c r="E367" s="14">
        <v>231829.03297472248</v>
      </c>
      <c r="F367" s="14">
        <v>69490.822860141765</v>
      </c>
      <c r="G367" s="14">
        <v>2551.6097</v>
      </c>
      <c r="H367" s="14">
        <v>159786.60041458069</v>
      </c>
      <c r="I367" s="14">
        <v>9587.1960248748419</v>
      </c>
      <c r="J367" s="14">
        <v>3834.8784099499371</v>
      </c>
      <c r="K367" s="15">
        <v>2.7751129774051336E-2</v>
      </c>
      <c r="L367" s="14">
        <v>5157.7413872265006</v>
      </c>
      <c r="M367" s="14">
        <v>192932.16836965914</v>
      </c>
      <c r="N367" s="14">
        <v>2876.1588074624524</v>
      </c>
      <c r="O367" s="15">
        <v>8.7973972458241512E-2</v>
      </c>
      <c r="P367" s="14">
        <v>19416.102323949955</v>
      </c>
      <c r="Q367" s="14">
        <v>241556.98485693822</v>
      </c>
      <c r="R367" s="14">
        <v>2876.1588074624524</v>
      </c>
      <c r="S367" s="15">
        <v>-0.35943530121470929</v>
      </c>
      <c r="T367" s="38">
        <v>-183289.25609776785</v>
      </c>
      <c r="U367" s="38">
        <v>328085.53647337621</v>
      </c>
      <c r="V367" s="38">
        <v>-158715.4123865914</v>
      </c>
      <c r="W367" s="38">
        <v>762574.68969997356</v>
      </c>
      <c r="AA367" s="13">
        <v>302</v>
      </c>
      <c r="AB367" s="40">
        <v>3066394.9120369665</v>
      </c>
    </row>
    <row r="368" spans="3:28">
      <c r="C368" s="13">
        <v>303</v>
      </c>
      <c r="D368" s="13">
        <v>65</v>
      </c>
      <c r="E368" s="14">
        <v>251356.55293164315</v>
      </c>
      <c r="F368" s="14">
        <v>77106.555643340835</v>
      </c>
      <c r="G368" s="14">
        <v>2551.6097</v>
      </c>
      <c r="H368" s="14">
        <v>171698.38758830231</v>
      </c>
      <c r="I368" s="14">
        <v>10301.903255298139</v>
      </c>
      <c r="J368" s="14">
        <v>4120.7613021192556</v>
      </c>
      <c r="K368" s="15">
        <v>0.102466310673585</v>
      </c>
      <c r="L368" s="14">
        <v>13822.928922527948</v>
      </c>
      <c r="M368" s="14">
        <v>150785.49187779918</v>
      </c>
      <c r="N368" s="14">
        <v>3090.5709765894417</v>
      </c>
      <c r="O368" s="15">
        <v>8.5889047925832379E-2</v>
      </c>
      <c r="P368" s="14">
        <v>19706.537867270428</v>
      </c>
      <c r="Q368" s="14">
        <v>250693.62464654673</v>
      </c>
      <c r="R368" s="14">
        <v>3090.5709765894417</v>
      </c>
      <c r="S368" s="15">
        <v>4.6279826824322398E-2</v>
      </c>
      <c r="T368" s="38">
        <v>14327.565728665892</v>
      </c>
      <c r="U368" s="38">
        <v>325458.40310446307</v>
      </c>
      <c r="V368" s="38">
        <v>47857.032518464264</v>
      </c>
      <c r="W368" s="38">
        <v>726937.51962880907</v>
      </c>
      <c r="AA368" s="13">
        <v>303</v>
      </c>
      <c r="AB368" s="40">
        <v>2534611.703395538</v>
      </c>
    </row>
    <row r="369" spans="3:28">
      <c r="C369" s="13">
        <v>304</v>
      </c>
      <c r="D369" s="13">
        <v>65</v>
      </c>
      <c r="E369" s="14">
        <v>240735.90372722721</v>
      </c>
      <c r="F369" s="14">
        <v>72964.50245361861</v>
      </c>
      <c r="G369" s="14">
        <v>2551.6097</v>
      </c>
      <c r="H369" s="14">
        <v>165219.79157360861</v>
      </c>
      <c r="I369" s="14">
        <v>9913.1874944165156</v>
      </c>
      <c r="J369" s="14">
        <v>3965.2749977666062</v>
      </c>
      <c r="K369" s="15">
        <v>4.0107999679530187E-2</v>
      </c>
      <c r="L369" s="14">
        <v>6405.8086080949561</v>
      </c>
      <c r="M369" s="14">
        <v>168102.43481941638</v>
      </c>
      <c r="N369" s="14">
        <v>2973.9562483249547</v>
      </c>
      <c r="O369" s="15">
        <v>7.6366210282959951E-2</v>
      </c>
      <c r="P369" s="14">
        <v>8967.0195382678794</v>
      </c>
      <c r="Q369" s="14">
        <v>127875.29570828538</v>
      </c>
      <c r="R369" s="14">
        <v>2973.9562483249547</v>
      </c>
      <c r="S369" s="15">
        <v>0.17964383820142865</v>
      </c>
      <c r="T369" s="38">
        <v>21481.361666229233</v>
      </c>
      <c r="U369" s="38">
        <v>142545.84315091834</v>
      </c>
      <c r="V369" s="38">
        <v>36854.189812592071</v>
      </c>
      <c r="W369" s="38">
        <v>438523.57367862016</v>
      </c>
      <c r="AA369" s="13">
        <v>304</v>
      </c>
      <c r="AB369" s="40">
        <v>2915307.2590744458</v>
      </c>
    </row>
    <row r="370" spans="3:28">
      <c r="C370" s="13">
        <v>305</v>
      </c>
      <c r="D370" s="13">
        <v>65</v>
      </c>
      <c r="E370" s="14">
        <v>223395.98817865443</v>
      </c>
      <c r="F370" s="14">
        <v>66201.935389675229</v>
      </c>
      <c r="G370" s="14">
        <v>2551.6097</v>
      </c>
      <c r="H370" s="14">
        <v>154642.4430889792</v>
      </c>
      <c r="I370" s="14">
        <v>9278.5465853387523</v>
      </c>
      <c r="J370" s="14">
        <v>3711.4186341355012</v>
      </c>
      <c r="K370" s="15">
        <v>0.10711177115737228</v>
      </c>
      <c r="L370" s="14">
        <v>18066.586425931782</v>
      </c>
      <c r="M370" s="14">
        <v>188592.70638710828</v>
      </c>
      <c r="N370" s="14">
        <v>2783.5639756016258</v>
      </c>
      <c r="O370" s="15">
        <v>8.7708887597350571E-2</v>
      </c>
      <c r="P370" s="14">
        <v>12068.098434130136</v>
      </c>
      <c r="Q370" s="14">
        <v>151052.5322582162</v>
      </c>
      <c r="R370" s="14">
        <v>2783.5639756016258</v>
      </c>
      <c r="S370" s="15">
        <v>-1.1103755786736197E-3</v>
      </c>
      <c r="T370" s="38">
        <v>-126.99180304638216</v>
      </c>
      <c r="U370" s="38">
        <v>115633.12238283652</v>
      </c>
      <c r="V370" s="38">
        <v>30007.693057015538</v>
      </c>
      <c r="W370" s="38">
        <v>455278.36102816102</v>
      </c>
      <c r="AA370" s="13">
        <v>305</v>
      </c>
      <c r="AB370" s="40">
        <v>2588902.9769131686</v>
      </c>
    </row>
    <row r="371" spans="3:28">
      <c r="C371" s="13">
        <v>306</v>
      </c>
      <c r="D371" s="13">
        <v>65</v>
      </c>
      <c r="E371" s="14">
        <v>228845.92916029383</v>
      </c>
      <c r="F371" s="14">
        <v>68327.412372514591</v>
      </c>
      <c r="G371" s="14">
        <v>2551.6097</v>
      </c>
      <c r="H371" s="14">
        <v>157966.90708777923</v>
      </c>
      <c r="I371" s="14">
        <v>9478.0144252667524</v>
      </c>
      <c r="J371" s="14">
        <v>3791.205770106701</v>
      </c>
      <c r="K371" s="15">
        <v>1.2696870599787712E-2</v>
      </c>
      <c r="L371" s="14">
        <v>2401.197766702996</v>
      </c>
      <c r="M371" s="14">
        <v>193414.0912338265</v>
      </c>
      <c r="N371" s="14">
        <v>2843.4043275800254</v>
      </c>
      <c r="O371" s="15">
        <v>5.3816767008881918E-2</v>
      </c>
      <c r="P371" s="14">
        <v>6727.2668627095009</v>
      </c>
      <c r="Q371" s="14">
        <v>133152.14622588854</v>
      </c>
      <c r="R371" s="14">
        <v>2843.4043275800254</v>
      </c>
      <c r="S371" s="15">
        <v>-0.1384560375007709</v>
      </c>
      <c r="T371" s="38">
        <v>-20287.739951039741</v>
      </c>
      <c r="U371" s="38">
        <v>127662.34997573809</v>
      </c>
      <c r="V371" s="38">
        <v>-11159.275321627243</v>
      </c>
      <c r="W371" s="38">
        <v>454228.58743545314</v>
      </c>
      <c r="AA371" s="13">
        <v>306</v>
      </c>
      <c r="AB371" s="40">
        <v>2403081.5147943301</v>
      </c>
    </row>
    <row r="372" spans="3:28">
      <c r="C372" s="13">
        <v>307</v>
      </c>
      <c r="D372" s="13">
        <v>65</v>
      </c>
      <c r="E372" s="14">
        <v>238561.45037863741</v>
      </c>
      <c r="F372" s="14">
        <v>72116.465647668592</v>
      </c>
      <c r="G372" s="14">
        <v>2551.6097</v>
      </c>
      <c r="H372" s="14">
        <v>163893.37503096883</v>
      </c>
      <c r="I372" s="14">
        <v>9833.6025018581295</v>
      </c>
      <c r="J372" s="14">
        <v>3933.4410007432521</v>
      </c>
      <c r="K372" s="15">
        <v>-1.0942761603673315E-2</v>
      </c>
      <c r="L372" s="14">
        <v>-1314.3775850215607</v>
      </c>
      <c r="M372" s="14">
        <v>120766.22573816004</v>
      </c>
      <c r="N372" s="14">
        <v>2950.0807505574389</v>
      </c>
      <c r="O372" s="15">
        <v>-1.9734429378226448E-4</v>
      </c>
      <c r="P372" s="14">
        <v>-55.869314637565147</v>
      </c>
      <c r="Q372" s="14">
        <v>284524.97344683699</v>
      </c>
      <c r="R372" s="14">
        <v>2950.0807505574389</v>
      </c>
      <c r="S372" s="15">
        <v>-0.23540220723210203</v>
      </c>
      <c r="T372" s="38">
        <v>-31934.450462707719</v>
      </c>
      <c r="U372" s="38">
        <v>105199.68520397993</v>
      </c>
      <c r="V372" s="38">
        <v>-33304.697362366845</v>
      </c>
      <c r="W372" s="38">
        <v>510490.88438897696</v>
      </c>
      <c r="AA372" s="13">
        <v>307</v>
      </c>
      <c r="AB372" s="40">
        <v>2148154.3822843651</v>
      </c>
    </row>
    <row r="373" spans="3:28">
      <c r="C373" s="13">
        <v>308</v>
      </c>
      <c r="D373" s="13">
        <v>65</v>
      </c>
      <c r="E373" s="14">
        <v>244370.13732705524</v>
      </c>
      <c r="F373" s="14">
        <v>74381.853557551542</v>
      </c>
      <c r="G373" s="14">
        <v>2551.6097</v>
      </c>
      <c r="H373" s="14">
        <v>167436.6740695037</v>
      </c>
      <c r="I373" s="14">
        <v>10046.200444170221</v>
      </c>
      <c r="J373" s="14">
        <v>4018.4801776680888</v>
      </c>
      <c r="K373" s="15">
        <v>8.240458000360748E-2</v>
      </c>
      <c r="L373" s="14">
        <v>10508.254148668178</v>
      </c>
      <c r="M373" s="14">
        <v>140037.76250667064</v>
      </c>
      <c r="N373" s="14">
        <v>3013.8601332510661</v>
      </c>
      <c r="O373" s="15">
        <v>0.14699157379393346</v>
      </c>
      <c r="P373" s="14">
        <v>21950.71410797178</v>
      </c>
      <c r="Q373" s="14">
        <v>172790.78988772738</v>
      </c>
      <c r="R373" s="14">
        <v>3013.8601332510661</v>
      </c>
      <c r="S373" s="15">
        <v>0.19597855165812456</v>
      </c>
      <c r="T373" s="38">
        <v>85204.4140246811</v>
      </c>
      <c r="U373" s="38">
        <v>521475.3185353888</v>
      </c>
      <c r="V373" s="38">
        <v>117663.38228132106</v>
      </c>
      <c r="W373" s="38">
        <v>834303.87092978682</v>
      </c>
      <c r="AA373" s="13">
        <v>308</v>
      </c>
      <c r="AB373" s="40">
        <v>2817092.8144052718</v>
      </c>
    </row>
    <row r="374" spans="3:28">
      <c r="C374" s="13">
        <v>309</v>
      </c>
      <c r="D374" s="13">
        <v>65</v>
      </c>
      <c r="E374" s="14">
        <v>242759.33055258621</v>
      </c>
      <c r="F374" s="14">
        <v>73753.638915508622</v>
      </c>
      <c r="G374" s="14">
        <v>2551.6097</v>
      </c>
      <c r="H374" s="14">
        <v>166454.0819370776</v>
      </c>
      <c r="I374" s="14">
        <v>9987.2449162246558</v>
      </c>
      <c r="J374" s="14">
        <v>3994.8979664898625</v>
      </c>
      <c r="K374" s="15">
        <v>1.2662076047670719E-2</v>
      </c>
      <c r="L374" s="14">
        <v>2098.2136850277534</v>
      </c>
      <c r="M374" s="14">
        <v>169804.1671132239</v>
      </c>
      <c r="N374" s="14">
        <v>2996.1734748673966</v>
      </c>
      <c r="O374" s="15">
        <v>-6.6033337598030262E-2</v>
      </c>
      <c r="P374" s="14">
        <v>-7740.3623393045546</v>
      </c>
      <c r="Q374" s="14">
        <v>110976.73256674616</v>
      </c>
      <c r="R374" s="14">
        <v>2996.1734748673966</v>
      </c>
      <c r="S374" s="15">
        <v>8.3607758636361718E-2</v>
      </c>
      <c r="T374" s="38">
        <v>6326.0343415843054</v>
      </c>
      <c r="U374" s="38">
        <v>83487.366270153405</v>
      </c>
      <c r="V374" s="38">
        <v>683.88568730750376</v>
      </c>
      <c r="W374" s="38">
        <v>364268.26595012343</v>
      </c>
      <c r="AA374" s="13">
        <v>309</v>
      </c>
      <c r="AB374" s="40">
        <v>2275385.0377453775</v>
      </c>
    </row>
    <row r="375" spans="3:28">
      <c r="C375" s="13">
        <v>310</v>
      </c>
      <c r="D375" s="13">
        <v>65</v>
      </c>
      <c r="E375" s="14">
        <v>236591.51244059778</v>
      </c>
      <c r="F375" s="14">
        <v>71348.189851833129</v>
      </c>
      <c r="G375" s="14">
        <v>2551.6097</v>
      </c>
      <c r="H375" s="14">
        <v>162691.71288876465</v>
      </c>
      <c r="I375" s="14">
        <v>9761.5027733258794</v>
      </c>
      <c r="J375" s="14">
        <v>3904.6011093303518</v>
      </c>
      <c r="K375" s="15">
        <v>4.6771521990479105E-2</v>
      </c>
      <c r="L375" s="14">
        <v>6362.0489855301321</v>
      </c>
      <c r="M375" s="14">
        <v>144338.33838591218</v>
      </c>
      <c r="N375" s="14">
        <v>2928.4508319977635</v>
      </c>
      <c r="O375" s="15">
        <v>-7.1833625731463874E-2</v>
      </c>
      <c r="P375" s="14">
        <v>-29492.927615674264</v>
      </c>
      <c r="Q375" s="14">
        <v>382544.02492296597</v>
      </c>
      <c r="R375" s="14">
        <v>2928.4508319977635</v>
      </c>
      <c r="S375" s="15">
        <v>0.32850708015685642</v>
      </c>
      <c r="T375" s="38">
        <v>386887.23405212647</v>
      </c>
      <c r="U375" s="38">
        <v>1566064.9926662364</v>
      </c>
      <c r="V375" s="38">
        <v>363756.35542198236</v>
      </c>
      <c r="W375" s="38">
        <v>2092947.3559751145</v>
      </c>
      <c r="AA375" s="13">
        <v>310</v>
      </c>
      <c r="AB375" s="40">
        <v>2559382.2294299658</v>
      </c>
    </row>
    <row r="376" spans="3:28">
      <c r="C376" s="13">
        <v>311</v>
      </c>
      <c r="D376" s="13">
        <v>65</v>
      </c>
      <c r="E376" s="14">
        <v>233188.97840785541</v>
      </c>
      <c r="F376" s="14">
        <v>70021.201579063607</v>
      </c>
      <c r="G376" s="14">
        <v>2551.6097</v>
      </c>
      <c r="H376" s="14">
        <v>160616.1671287918</v>
      </c>
      <c r="I376" s="14">
        <v>9636.9700277275078</v>
      </c>
      <c r="J376" s="14">
        <v>3854.7880110910032</v>
      </c>
      <c r="K376" s="15">
        <v>9.8195056320551921E-2</v>
      </c>
      <c r="L376" s="14">
        <v>16197.296380136786</v>
      </c>
      <c r="M376" s="14">
        <v>183074.91280076676</v>
      </c>
      <c r="N376" s="14">
        <v>2891.0910083182521</v>
      </c>
      <c r="O376" s="15">
        <v>6.2685916151496643E-2</v>
      </c>
      <c r="P376" s="14">
        <v>9906.6613875384592</v>
      </c>
      <c r="Q376" s="14">
        <v>169388.6845527477</v>
      </c>
      <c r="R376" s="14">
        <v>2891.0910083182521</v>
      </c>
      <c r="S376" s="15">
        <v>4.2709764851842184E-2</v>
      </c>
      <c r="T376" s="38">
        <v>6806.4185499969262</v>
      </c>
      <c r="U376" s="38">
        <v>167616.42259444576</v>
      </c>
      <c r="V376" s="38">
        <v>32910.37631767217</v>
      </c>
      <c r="W376" s="38">
        <v>520080.01994796022</v>
      </c>
      <c r="AA376" s="13">
        <v>311</v>
      </c>
      <c r="AB376" s="40">
        <v>2608825.6147312364</v>
      </c>
    </row>
    <row r="377" spans="3:28">
      <c r="C377" s="13">
        <v>312</v>
      </c>
      <c r="D377" s="13">
        <v>65</v>
      </c>
      <c r="E377" s="14">
        <v>243955.10181926913</v>
      </c>
      <c r="F377" s="14">
        <v>74219.989709514964</v>
      </c>
      <c r="G377" s="14">
        <v>2551.6097</v>
      </c>
      <c r="H377" s="14">
        <v>167183.50240975418</v>
      </c>
      <c r="I377" s="14">
        <v>10031.010144585251</v>
      </c>
      <c r="J377" s="14">
        <v>4012.4040578341005</v>
      </c>
      <c r="K377" s="15">
        <v>0.1336254551971765</v>
      </c>
      <c r="L377" s="14">
        <v>22100.244465525531</v>
      </c>
      <c r="M377" s="14">
        <v>189495.92586358383</v>
      </c>
      <c r="N377" s="14">
        <v>3009.3030433755753</v>
      </c>
      <c r="O377" s="15">
        <v>1.7340872736257805E-2</v>
      </c>
      <c r="P377" s="14">
        <v>3081.4982178795217</v>
      </c>
      <c r="Q377" s="14">
        <v>182287.59906953428</v>
      </c>
      <c r="R377" s="14">
        <v>3009.3030433755753</v>
      </c>
      <c r="S377" s="15">
        <v>0.42910172135941332</v>
      </c>
      <c r="T377" s="38">
        <v>276096.65326934622</v>
      </c>
      <c r="U377" s="38">
        <v>921030.6818503004</v>
      </c>
      <c r="V377" s="38">
        <v>301278.39595275128</v>
      </c>
      <c r="W377" s="38">
        <v>1292814.2067834185</v>
      </c>
      <c r="AA377" s="13">
        <v>312</v>
      </c>
      <c r="AB377" s="40">
        <v>2536853.1000697534</v>
      </c>
    </row>
    <row r="378" spans="3:28">
      <c r="C378" s="13">
        <v>313</v>
      </c>
      <c r="D378" s="13">
        <v>65</v>
      </c>
      <c r="E378" s="14">
        <v>250900.04628002897</v>
      </c>
      <c r="F378" s="14">
        <v>76928.5180492113</v>
      </c>
      <c r="G378" s="14">
        <v>2551.6097</v>
      </c>
      <c r="H378" s="14">
        <v>171419.91853081767</v>
      </c>
      <c r="I378" s="14">
        <v>10285.19511184906</v>
      </c>
      <c r="J378" s="14">
        <v>4114.0780447396237</v>
      </c>
      <c r="K378" s="15">
        <v>2.9087001617372099E-2</v>
      </c>
      <c r="L378" s="14">
        <v>3290.0097688486994</v>
      </c>
      <c r="M378" s="14">
        <v>118456.32736614574</v>
      </c>
      <c r="N378" s="14">
        <v>3085.558533554718</v>
      </c>
      <c r="O378" s="15">
        <v>3.1390017448138463E-2</v>
      </c>
      <c r="P378" s="14">
        <v>2953.0294973418145</v>
      </c>
      <c r="Q378" s="14">
        <v>98571.242211096731</v>
      </c>
      <c r="R378" s="14">
        <v>3085.558533554718</v>
      </c>
      <c r="S378" s="15">
        <v>0.24173182732368315</v>
      </c>
      <c r="T378" s="38">
        <v>84563.502045502872</v>
      </c>
      <c r="U378" s="38">
        <v>435929.89776254963</v>
      </c>
      <c r="V378" s="38">
        <v>90806.541311693378</v>
      </c>
      <c r="W378" s="38">
        <v>652957.46733979206</v>
      </c>
      <c r="AA378" s="13">
        <v>313</v>
      </c>
      <c r="AB378" s="40">
        <v>2406811.385762319</v>
      </c>
    </row>
    <row r="379" spans="3:28">
      <c r="C379" s="13">
        <v>314</v>
      </c>
      <c r="D379" s="13">
        <v>65</v>
      </c>
      <c r="E379" s="14">
        <v>232412.75986013454</v>
      </c>
      <c r="F379" s="14">
        <v>69718.476345452465</v>
      </c>
      <c r="G379" s="14">
        <v>2551.6097</v>
      </c>
      <c r="H379" s="14">
        <v>160142.67381468209</v>
      </c>
      <c r="I379" s="14">
        <v>9608.5604288809245</v>
      </c>
      <c r="J379" s="14">
        <v>3843.4241715523699</v>
      </c>
      <c r="K379" s="15">
        <v>-7.608579075281563E-3</v>
      </c>
      <c r="L379" s="14">
        <v>-1126.6031867097411</v>
      </c>
      <c r="M379" s="14">
        <v>148865.22495658408</v>
      </c>
      <c r="N379" s="14">
        <v>2882.5681286642771</v>
      </c>
      <c r="O379" s="15">
        <v>0.11345021682104911</v>
      </c>
      <c r="P379" s="14">
        <v>23551.435920441891</v>
      </c>
      <c r="Q379" s="14">
        <v>232585.41200748552</v>
      </c>
      <c r="R379" s="14">
        <v>2882.5681286642771</v>
      </c>
      <c r="S379" s="15">
        <v>-0.24423374144237453</v>
      </c>
      <c r="T379" s="38">
        <v>-23909.645899414325</v>
      </c>
      <c r="U379" s="38">
        <v>75428.209532210472</v>
      </c>
      <c r="V379" s="38">
        <v>-1484.8131656821752</v>
      </c>
      <c r="W379" s="38">
        <v>456878.84649628005</v>
      </c>
      <c r="AA379" s="13">
        <v>314</v>
      </c>
      <c r="AB379" s="40">
        <v>2534158.5924920337</v>
      </c>
    </row>
    <row r="380" spans="3:28">
      <c r="C380" s="13">
        <v>315</v>
      </c>
      <c r="D380" s="13">
        <v>65</v>
      </c>
      <c r="E380" s="14">
        <v>243895.89421747957</v>
      </c>
      <c r="F380" s="14">
        <v>74196.898744817037</v>
      </c>
      <c r="G380" s="14">
        <v>2551.6097</v>
      </c>
      <c r="H380" s="14">
        <v>167147.38577266253</v>
      </c>
      <c r="I380" s="14">
        <v>10028.843146359752</v>
      </c>
      <c r="J380" s="14">
        <v>4011.5372585439009</v>
      </c>
      <c r="K380" s="15">
        <v>5.008924652783836E-2</v>
      </c>
      <c r="L380" s="14">
        <v>6265.6864628170288</v>
      </c>
      <c r="M380" s="14">
        <v>133361.90657921039</v>
      </c>
      <c r="N380" s="14">
        <v>3008.6529439079254</v>
      </c>
      <c r="O380" s="15">
        <v>0.13956231828555213</v>
      </c>
      <c r="P380" s="14">
        <v>16504.110701691556</v>
      </c>
      <c r="Q380" s="14">
        <v>136264.64633121513</v>
      </c>
      <c r="R380" s="14">
        <v>3008.6529439079254</v>
      </c>
      <c r="S380" s="15">
        <v>5.6885191257536452E-2</v>
      </c>
      <c r="T380" s="38">
        <v>37353.097185069448</v>
      </c>
      <c r="U380" s="38">
        <v>695497.51502914669</v>
      </c>
      <c r="V380" s="38">
        <v>60122.894349578033</v>
      </c>
      <c r="W380" s="38">
        <v>965124.06793957227</v>
      </c>
      <c r="AA380" s="13">
        <v>315</v>
      </c>
      <c r="AB380" s="40">
        <v>2440669.4665369107</v>
      </c>
    </row>
    <row r="381" spans="3:28">
      <c r="C381" s="13">
        <v>316</v>
      </c>
      <c r="D381" s="13">
        <v>65</v>
      </c>
      <c r="E381" s="14">
        <v>254162.4955554957</v>
      </c>
      <c r="F381" s="14">
        <v>78200.873266643321</v>
      </c>
      <c r="G381" s="14">
        <v>2551.6097</v>
      </c>
      <c r="H381" s="14">
        <v>173410.01258885238</v>
      </c>
      <c r="I381" s="14">
        <v>10404.600755331143</v>
      </c>
      <c r="J381" s="14">
        <v>4161.8403021324575</v>
      </c>
      <c r="K381" s="15">
        <v>5.1529989432694288E-2</v>
      </c>
      <c r="L381" s="14">
        <v>6978.6757497832941</v>
      </c>
      <c r="M381" s="14">
        <v>144488.99976087682</v>
      </c>
      <c r="N381" s="14">
        <v>3121.3802265993427</v>
      </c>
      <c r="O381" s="15">
        <v>1.370812635080737E-2</v>
      </c>
      <c r="P381" s="14">
        <v>2865.9186474276835</v>
      </c>
      <c r="Q381" s="14">
        <v>213493.73975189225</v>
      </c>
      <c r="R381" s="14">
        <v>3121.3802265993427</v>
      </c>
      <c r="S381" s="15">
        <v>0.26122625643579367</v>
      </c>
      <c r="T381" s="38">
        <v>79228.641690180564</v>
      </c>
      <c r="U381" s="38">
        <v>384084.42461377755</v>
      </c>
      <c r="V381" s="38">
        <v>89073.236087391546</v>
      </c>
      <c r="W381" s="38">
        <v>742067.16412654659</v>
      </c>
      <c r="AA381" s="13">
        <v>316</v>
      </c>
      <c r="AB381" s="40">
        <v>2818271.5159430942</v>
      </c>
    </row>
    <row r="382" spans="3:28">
      <c r="C382" s="13">
        <v>317</v>
      </c>
      <c r="D382" s="13">
        <v>65</v>
      </c>
      <c r="E382" s="14">
        <v>224350.91544207497</v>
      </c>
      <c r="F382" s="14">
        <v>66574.35702240924</v>
      </c>
      <c r="G382" s="14">
        <v>2551.6097</v>
      </c>
      <c r="H382" s="14">
        <v>155224.94871966573</v>
      </c>
      <c r="I382" s="14">
        <v>9313.4969231799441</v>
      </c>
      <c r="J382" s="14">
        <v>3725.3987692719779</v>
      </c>
      <c r="K382" s="15">
        <v>3.6335695917325599E-2</v>
      </c>
      <c r="L382" s="14">
        <v>6482.8693973446716</v>
      </c>
      <c r="M382" s="14">
        <v>186761.5653297035</v>
      </c>
      <c r="N382" s="14">
        <v>2794.0490769539833</v>
      </c>
      <c r="O382" s="15">
        <v>3.7345246366177143E-2</v>
      </c>
      <c r="P382" s="14">
        <v>5307.0804412290418</v>
      </c>
      <c r="Q382" s="14">
        <v>148812.69864627669</v>
      </c>
      <c r="R382" s="14">
        <v>2794.0490769539833</v>
      </c>
      <c r="S382" s="15">
        <v>0.22762310171050426</v>
      </c>
      <c r="T382" s="38">
        <v>155214.10096444114</v>
      </c>
      <c r="U382" s="38">
        <v>838501.93446766725</v>
      </c>
      <c r="V382" s="38">
        <v>167004.05080301486</v>
      </c>
      <c r="W382" s="38">
        <v>1174076.1984436475</v>
      </c>
      <c r="AA382" s="13">
        <v>317</v>
      </c>
      <c r="AB382" s="40">
        <v>2120777.822453721</v>
      </c>
    </row>
    <row r="383" spans="3:28">
      <c r="C383" s="13">
        <v>318</v>
      </c>
      <c r="D383" s="13">
        <v>65</v>
      </c>
      <c r="E383" s="14">
        <v>221251.00455408506</v>
      </c>
      <c r="F383" s="14">
        <v>65365.391776093173</v>
      </c>
      <c r="G383" s="14">
        <v>2551.6097</v>
      </c>
      <c r="H383" s="14">
        <v>153334.00307799189</v>
      </c>
      <c r="I383" s="14">
        <v>9200.0401846795121</v>
      </c>
      <c r="J383" s="14">
        <v>3680.016073871805</v>
      </c>
      <c r="K383" s="15">
        <v>-5.17659328836221E-2</v>
      </c>
      <c r="L383" s="14">
        <v>-7453.653642895425</v>
      </c>
      <c r="M383" s="14">
        <v>138373.97767617859</v>
      </c>
      <c r="N383" s="14">
        <v>2760.0120554038535</v>
      </c>
      <c r="O383" s="15">
        <v>7.2826911162945623E-2</v>
      </c>
      <c r="P383" s="14">
        <v>9060.8693446506568</v>
      </c>
      <c r="Q383" s="14">
        <v>134857.37471251452</v>
      </c>
      <c r="R383" s="14">
        <v>2760.0120554038535</v>
      </c>
      <c r="S383" s="15">
        <v>-0.18348341272262886</v>
      </c>
      <c r="T383" s="38">
        <v>-75581.317067392098</v>
      </c>
      <c r="U383" s="38">
        <v>337723.21088779368</v>
      </c>
      <c r="V383" s="38">
        <v>-73974.10136563686</v>
      </c>
      <c r="W383" s="38">
        <v>610954.56327648682</v>
      </c>
      <c r="AA383" s="13">
        <v>318</v>
      </c>
      <c r="AB383" s="40">
        <v>2626683.5881136926</v>
      </c>
    </row>
    <row r="384" spans="3:28">
      <c r="C384" s="13">
        <v>319</v>
      </c>
      <c r="D384" s="13">
        <v>65</v>
      </c>
      <c r="E384" s="14">
        <v>240267.27844663971</v>
      </c>
      <c r="F384" s="14">
        <v>72781.73859418949</v>
      </c>
      <c r="G384" s="14">
        <v>2551.6097</v>
      </c>
      <c r="H384" s="14">
        <v>164933.93015245022</v>
      </c>
      <c r="I384" s="14">
        <v>9896.0358091470134</v>
      </c>
      <c r="J384" s="14">
        <v>3958.4143236588056</v>
      </c>
      <c r="K384" s="15">
        <v>4.0427280892747317E-2</v>
      </c>
      <c r="L384" s="14">
        <v>5604.2822699703793</v>
      </c>
      <c r="M384" s="14">
        <v>146209.73750518408</v>
      </c>
      <c r="N384" s="14">
        <v>2968.8107427441041</v>
      </c>
      <c r="O384" s="15">
        <v>-3.5925470415919702E-2</v>
      </c>
      <c r="P384" s="14">
        <v>-4163.8898319845521</v>
      </c>
      <c r="Q384" s="14">
        <v>113224.07320413005</v>
      </c>
      <c r="R384" s="14">
        <v>2968.8107427441041</v>
      </c>
      <c r="S384" s="15">
        <v>-3.2818392991850423E-2</v>
      </c>
      <c r="T384" s="38">
        <v>-17040.292920358399</v>
      </c>
      <c r="U384" s="38">
        <v>503674.07366788085</v>
      </c>
      <c r="V384" s="38">
        <v>-15599.900482372572</v>
      </c>
      <c r="W384" s="38">
        <v>763107.88437719503</v>
      </c>
      <c r="AA384" s="13">
        <v>319</v>
      </c>
      <c r="AB384" s="40">
        <v>3195459.2136680367</v>
      </c>
    </row>
    <row r="385" spans="3:28">
      <c r="C385" s="13">
        <v>320</v>
      </c>
      <c r="D385" s="13">
        <v>65</v>
      </c>
      <c r="E385" s="14">
        <v>244045.0923236676</v>
      </c>
      <c r="F385" s="14">
        <v>74255.086006230369</v>
      </c>
      <c r="G385" s="14">
        <v>2551.6097</v>
      </c>
      <c r="H385" s="14">
        <v>167238.39661743722</v>
      </c>
      <c r="I385" s="14">
        <v>10034.303797046232</v>
      </c>
      <c r="J385" s="14">
        <v>4013.7215188184928</v>
      </c>
      <c r="K385" s="15">
        <v>6.4702066411788606E-2</v>
      </c>
      <c r="L385" s="14">
        <v>10060.513240336777</v>
      </c>
      <c r="M385" s="14">
        <v>167557.20296916159</v>
      </c>
      <c r="N385" s="14">
        <v>3010.2911391138696</v>
      </c>
      <c r="O385" s="15">
        <v>0.10205052142374871</v>
      </c>
      <c r="P385" s="14">
        <v>16944.957256227142</v>
      </c>
      <c r="Q385" s="14">
        <v>184494.89142481415</v>
      </c>
      <c r="R385" s="14">
        <v>3010.2911391138696</v>
      </c>
      <c r="S385" s="15">
        <v>0.19249625567342965</v>
      </c>
      <c r="T385" s="38">
        <v>87973.943435410038</v>
      </c>
      <c r="U385" s="38">
        <v>546495.47681802674</v>
      </c>
      <c r="V385" s="38">
        <v>114979.41393197395</v>
      </c>
      <c r="W385" s="38">
        <v>898547.57121200254</v>
      </c>
      <c r="AA385" s="13">
        <v>320</v>
      </c>
      <c r="AB385" s="40">
        <v>2638222.0137779363</v>
      </c>
    </row>
    <row r="386" spans="3:28">
      <c r="C386" s="13">
        <v>321</v>
      </c>
      <c r="D386" s="13">
        <v>65</v>
      </c>
      <c r="E386" s="14">
        <v>240158.15179601361</v>
      </c>
      <c r="F386" s="14">
        <v>72739.179200445302</v>
      </c>
      <c r="G386" s="14">
        <v>2551.6097</v>
      </c>
      <c r="H386" s="14">
        <v>164867.36289556831</v>
      </c>
      <c r="I386" s="14">
        <v>9892.0417737340977</v>
      </c>
      <c r="J386" s="14">
        <v>3956.8167094936393</v>
      </c>
      <c r="K386" s="15">
        <v>3.1619998294562621E-2</v>
      </c>
      <c r="L386" s="14">
        <v>5666.9293372070852</v>
      </c>
      <c r="M386" s="14">
        <v>186865.12399351015</v>
      </c>
      <c r="N386" s="14">
        <v>2967.6125321202294</v>
      </c>
      <c r="O386" s="15">
        <v>0.17878413758210865</v>
      </c>
      <c r="P386" s="14">
        <v>39013.164859206656</v>
      </c>
      <c r="Q386" s="14">
        <v>258710.76451221877</v>
      </c>
      <c r="R386" s="14">
        <v>2967.6125321202294</v>
      </c>
      <c r="S386" s="15">
        <v>0.24569756165856133</v>
      </c>
      <c r="T386" s="38">
        <v>178560.42413955918</v>
      </c>
      <c r="U386" s="38">
        <v>906793.09569431655</v>
      </c>
      <c r="V386" s="38">
        <v>223240.51833597291</v>
      </c>
      <c r="W386" s="38">
        <v>1352368.9842000455</v>
      </c>
      <c r="AA386" s="13">
        <v>321</v>
      </c>
      <c r="AB386" s="40">
        <v>2778823.279145733</v>
      </c>
    </row>
    <row r="387" spans="3:28">
      <c r="C387" s="13">
        <v>322</v>
      </c>
      <c r="D387" s="13">
        <v>65</v>
      </c>
      <c r="E387" s="14">
        <v>220653.49216843172</v>
      </c>
      <c r="F387" s="14">
        <v>65132.361945688375</v>
      </c>
      <c r="G387" s="14">
        <v>2551.6097</v>
      </c>
      <c r="H387" s="14">
        <v>152969.52052274335</v>
      </c>
      <c r="I387" s="14">
        <v>9178.1712313646003</v>
      </c>
      <c r="J387" s="14">
        <v>3671.2684925458402</v>
      </c>
      <c r="K387" s="15">
        <v>4.4039852682016059E-2</v>
      </c>
      <c r="L387" s="14">
        <v>7444.9616956784694</v>
      </c>
      <c r="M387" s="14">
        <v>178331.1545220137</v>
      </c>
      <c r="N387" s="14">
        <v>2753.4513694093798</v>
      </c>
      <c r="O387" s="15">
        <v>-0.12234237848456572</v>
      </c>
      <c r="P387" s="14">
        <v>-14277.332665890342</v>
      </c>
      <c r="Q387" s="14">
        <v>103799.20581255956</v>
      </c>
      <c r="R387" s="14">
        <v>2753.4513694093798</v>
      </c>
      <c r="S387" s="15">
        <v>-0.11367736289200346</v>
      </c>
      <c r="T387" s="38">
        <v>-42508.600611910661</v>
      </c>
      <c r="U387" s="38">
        <v>332808.89507724042</v>
      </c>
      <c r="V387" s="38">
        <v>-49340.971582122533</v>
      </c>
      <c r="W387" s="38">
        <v>614939.25541181373</v>
      </c>
      <c r="AA387" s="13">
        <v>322</v>
      </c>
      <c r="AB387" s="40">
        <v>2557986.8437845116</v>
      </c>
    </row>
    <row r="388" spans="3:28">
      <c r="C388" s="13">
        <v>323</v>
      </c>
      <c r="D388" s="13">
        <v>65</v>
      </c>
      <c r="E388" s="14">
        <v>224579.38022247472</v>
      </c>
      <c r="F388" s="14">
        <v>66663.458286765148</v>
      </c>
      <c r="G388" s="14">
        <v>2551.6097</v>
      </c>
      <c r="H388" s="14">
        <v>155364.31223570957</v>
      </c>
      <c r="I388" s="14">
        <v>9321.8587341425737</v>
      </c>
      <c r="J388" s="14">
        <v>3728.7434936570298</v>
      </c>
      <c r="K388" s="15">
        <v>4.250103983544793E-2</v>
      </c>
      <c r="L388" s="14">
        <v>8070.8166856799626</v>
      </c>
      <c r="M388" s="14">
        <v>199832.11135316864</v>
      </c>
      <c r="N388" s="14">
        <v>2796.5576202427719</v>
      </c>
      <c r="O388" s="15">
        <v>-0.1070449194351315</v>
      </c>
      <c r="P388" s="14">
        <v>-7877.5445755028495</v>
      </c>
      <c r="Q388" s="14">
        <v>67111.752071542491</v>
      </c>
      <c r="R388" s="14">
        <v>2796.5576202427719</v>
      </c>
      <c r="S388" s="15">
        <v>-0.18050599399660194</v>
      </c>
      <c r="T388" s="38">
        <v>-151185.7353238184</v>
      </c>
      <c r="U388" s="38">
        <v>687778.83132195519</v>
      </c>
      <c r="V388" s="38">
        <v>-150992.46321364128</v>
      </c>
      <c r="W388" s="38">
        <v>954722.69474666636</v>
      </c>
      <c r="AA388" s="13">
        <v>323</v>
      </c>
      <c r="AB388" s="40">
        <v>2569841.5425441586</v>
      </c>
    </row>
    <row r="389" spans="3:28">
      <c r="C389" s="13">
        <v>324</v>
      </c>
      <c r="D389" s="13">
        <v>65</v>
      </c>
      <c r="E389" s="14">
        <v>242089.86931342498</v>
      </c>
      <c r="F389" s="14">
        <v>73492.549032235751</v>
      </c>
      <c r="G389" s="14">
        <v>2551.6097</v>
      </c>
      <c r="H389" s="14">
        <v>166045.71058118923</v>
      </c>
      <c r="I389" s="14">
        <v>9962.7426348713525</v>
      </c>
      <c r="J389" s="14">
        <v>3985.0970539485411</v>
      </c>
      <c r="K389" s="15">
        <v>6.7540732642336759E-3</v>
      </c>
      <c r="L389" s="14">
        <v>954.32545654752369</v>
      </c>
      <c r="M389" s="14">
        <v>144243.15834590385</v>
      </c>
      <c r="N389" s="14">
        <v>2988.8227904614055</v>
      </c>
      <c r="O389" s="15">
        <v>-1.7633380663970133E-2</v>
      </c>
      <c r="P389" s="14">
        <v>-3601.5576198202853</v>
      </c>
      <c r="Q389" s="14">
        <v>202139.42954288435</v>
      </c>
      <c r="R389" s="14">
        <v>2988.8227904614055</v>
      </c>
      <c r="S389" s="15">
        <v>-8.2729879018685018E-2</v>
      </c>
      <c r="T389" s="38">
        <v>-46928.911515108106</v>
      </c>
      <c r="U389" s="38">
        <v>521820.18551200826</v>
      </c>
      <c r="V389" s="38">
        <v>-49576.143678380868</v>
      </c>
      <c r="W389" s="38">
        <v>868202.77340079646</v>
      </c>
      <c r="AA389" s="13">
        <v>324</v>
      </c>
      <c r="AB389" s="40">
        <v>2985815.5185902114</v>
      </c>
    </row>
    <row r="390" spans="3:28">
      <c r="C390" s="13">
        <v>325</v>
      </c>
      <c r="D390" s="13">
        <v>65</v>
      </c>
      <c r="E390" s="14">
        <v>225040.0726632294</v>
      </c>
      <c r="F390" s="14">
        <v>66843.128338659473</v>
      </c>
      <c r="G390" s="14">
        <v>2551.6097</v>
      </c>
      <c r="H390" s="14">
        <v>155645.33462456992</v>
      </c>
      <c r="I390" s="14">
        <v>9338.7200774741941</v>
      </c>
      <c r="J390" s="14">
        <v>3735.488030989678</v>
      </c>
      <c r="K390" s="15">
        <v>0.12885466303312046</v>
      </c>
      <c r="L390" s="14">
        <v>12826.78127942846</v>
      </c>
      <c r="M390" s="14">
        <v>114239.0895155561</v>
      </c>
      <c r="N390" s="14">
        <v>2801.6160232422581</v>
      </c>
      <c r="O390" s="15">
        <v>-8.8644004165462864E-2</v>
      </c>
      <c r="P390" s="14">
        <v>-7644.2732767044554</v>
      </c>
      <c r="Q390" s="14">
        <v>79992.184271186023</v>
      </c>
      <c r="R390" s="14">
        <v>2801.6160232422581</v>
      </c>
      <c r="S390" s="15">
        <v>0.29599855904491951</v>
      </c>
      <c r="T390" s="38">
        <v>151061.24569752242</v>
      </c>
      <c r="U390" s="38">
        <v>662806.58438842301</v>
      </c>
      <c r="V390" s="38">
        <v>156243.75370024642</v>
      </c>
      <c r="W390" s="38">
        <v>857037.85817516514</v>
      </c>
      <c r="AA390" s="13">
        <v>325</v>
      </c>
      <c r="AB390" s="40">
        <v>2753486.9473867281</v>
      </c>
    </row>
    <row r="391" spans="3:28">
      <c r="C391" s="13">
        <v>326</v>
      </c>
      <c r="D391" s="13">
        <v>65</v>
      </c>
      <c r="E391" s="14">
        <v>226124.77421367253</v>
      </c>
      <c r="F391" s="14">
        <v>67266.161943332292</v>
      </c>
      <c r="G391" s="14">
        <v>2551.6097</v>
      </c>
      <c r="H391" s="14">
        <v>156307.00257034024</v>
      </c>
      <c r="I391" s="14">
        <v>9378.4201542204137</v>
      </c>
      <c r="J391" s="14">
        <v>3751.3680616881657</v>
      </c>
      <c r="K391" s="15">
        <v>-9.5428440463653785E-3</v>
      </c>
      <c r="L391" s="14">
        <v>-1429.5257735943371</v>
      </c>
      <c r="M391" s="14">
        <v>150246.96885928474</v>
      </c>
      <c r="N391" s="14">
        <v>2813.526046266124</v>
      </c>
      <c r="O391" s="15">
        <v>1.4453338817551835E-2</v>
      </c>
      <c r="P391" s="14">
        <v>2296.9430158496853</v>
      </c>
      <c r="Q391" s="14">
        <v>162624.97985983346</v>
      </c>
      <c r="R391" s="14">
        <v>2813.526046266124</v>
      </c>
      <c r="S391" s="15">
        <v>6.4506438126509885E-2</v>
      </c>
      <c r="T391" s="38">
        <v>8575.6748144077083</v>
      </c>
      <c r="U391" s="38">
        <v>142925.36669045794</v>
      </c>
      <c r="V391" s="38">
        <v>9443.0920566630557</v>
      </c>
      <c r="W391" s="38">
        <v>455797.31540957617</v>
      </c>
      <c r="AA391" s="13">
        <v>326</v>
      </c>
      <c r="AB391" s="40">
        <v>2787961.6586788548</v>
      </c>
    </row>
    <row r="392" spans="3:28">
      <c r="C392" s="13">
        <v>327</v>
      </c>
      <c r="D392" s="13">
        <v>65</v>
      </c>
      <c r="E392" s="14">
        <v>214762.11330830152</v>
      </c>
      <c r="F392" s="14">
        <v>62834.72419023759</v>
      </c>
      <c r="G392" s="14">
        <v>2551.6097</v>
      </c>
      <c r="H392" s="14">
        <v>149375.77941806393</v>
      </c>
      <c r="I392" s="14">
        <v>8962.5467650838364</v>
      </c>
      <c r="J392" s="14">
        <v>3585.0187060335347</v>
      </c>
      <c r="K392" s="15">
        <v>2.4707048165697458E-2</v>
      </c>
      <c r="L392" s="14">
        <v>3512.9368835709233</v>
      </c>
      <c r="M392" s="14">
        <v>147489.03935590584</v>
      </c>
      <c r="N392" s="14">
        <v>2688.7640295251508</v>
      </c>
      <c r="O392" s="15">
        <v>3.0758255619168867E-2</v>
      </c>
      <c r="P392" s="14">
        <v>3624.2058950753735</v>
      </c>
      <c r="Q392" s="14">
        <v>122797.30810607463</v>
      </c>
      <c r="R392" s="14">
        <v>2688.7640295251508</v>
      </c>
      <c r="S392" s="15">
        <v>-0.13345316290231829</v>
      </c>
      <c r="T392" s="38">
        <v>-41767.87521884677</v>
      </c>
      <c r="U392" s="38">
        <v>272554.29098990286</v>
      </c>
      <c r="V392" s="38">
        <v>-34630.732440200474</v>
      </c>
      <c r="W392" s="38">
        <v>542840.63845188334</v>
      </c>
      <c r="AA392" s="13">
        <v>327</v>
      </c>
      <c r="AB392" s="40">
        <v>2510565.4453555294</v>
      </c>
    </row>
    <row r="393" spans="3:28">
      <c r="C393" s="13">
        <v>328</v>
      </c>
      <c r="D393" s="13">
        <v>65</v>
      </c>
      <c r="E393" s="14">
        <v>244863.56787869259</v>
      </c>
      <c r="F393" s="14">
        <v>74574.291472690107</v>
      </c>
      <c r="G393" s="14">
        <v>2551.6097</v>
      </c>
      <c r="H393" s="14">
        <v>167737.66670600246</v>
      </c>
      <c r="I393" s="14">
        <v>10064.260002360148</v>
      </c>
      <c r="J393" s="14">
        <v>4025.7040009440593</v>
      </c>
      <c r="K393" s="15">
        <v>7.2815884811672699E-2</v>
      </c>
      <c r="L393" s="14">
        <v>11331.723404077899</v>
      </c>
      <c r="M393" s="14">
        <v>168966.16035659291</v>
      </c>
      <c r="N393" s="14">
        <v>3019.2780007080441</v>
      </c>
      <c r="O393" s="15">
        <v>0.1328924920267994</v>
      </c>
      <c r="P393" s="14">
        <v>12134.511567763933</v>
      </c>
      <c r="Q393" s="14">
        <v>104954.88891529906</v>
      </c>
      <c r="R393" s="14">
        <v>3019.2780007080441</v>
      </c>
      <c r="S393" s="15">
        <v>0.16458737778901719</v>
      </c>
      <c r="T393" s="38">
        <v>113047.32645310483</v>
      </c>
      <c r="U393" s="38">
        <v>801409.91840601759</v>
      </c>
      <c r="V393" s="38">
        <v>136513.56142494667</v>
      </c>
      <c r="W393" s="38">
        <v>1075330.9676779094</v>
      </c>
      <c r="AA393" s="13">
        <v>328</v>
      </c>
      <c r="AB393" s="40">
        <v>2700501.7401852291</v>
      </c>
    </row>
    <row r="394" spans="3:28">
      <c r="C394" s="13">
        <v>329</v>
      </c>
      <c r="D394" s="13">
        <v>65</v>
      </c>
      <c r="E394" s="14">
        <v>232391.02276549223</v>
      </c>
      <c r="F394" s="14">
        <v>69709.99887854197</v>
      </c>
      <c r="G394" s="14">
        <v>2551.6097</v>
      </c>
      <c r="H394" s="14">
        <v>160129.41418695028</v>
      </c>
      <c r="I394" s="14">
        <v>9607.7648512170163</v>
      </c>
      <c r="J394" s="14">
        <v>3843.1059404868065</v>
      </c>
      <c r="K394" s="15">
        <v>3.3549844874925176E-2</v>
      </c>
      <c r="L394" s="14">
        <v>4965.1842234859323</v>
      </c>
      <c r="M394" s="14">
        <v>154880.98998375825</v>
      </c>
      <c r="N394" s="14">
        <v>2882.3294553651049</v>
      </c>
      <c r="O394" s="15">
        <v>2.3953083160596314E-2</v>
      </c>
      <c r="P394" s="14">
        <v>2665.2695269146502</v>
      </c>
      <c r="Q394" s="14">
        <v>115376.85021921569</v>
      </c>
      <c r="R394" s="14">
        <v>2882.3294553651049</v>
      </c>
      <c r="S394" s="15">
        <v>0.22026647494395574</v>
      </c>
      <c r="T394" s="38">
        <v>159177.46917197367</v>
      </c>
      <c r="U394" s="38">
        <v>883277.264599015</v>
      </c>
      <c r="V394" s="38">
        <v>166807.92292237424</v>
      </c>
      <c r="W394" s="38">
        <v>1153535.1048019889</v>
      </c>
      <c r="AA394" s="13">
        <v>329</v>
      </c>
      <c r="AB394" s="40">
        <v>2624005.4786347649</v>
      </c>
    </row>
    <row r="395" spans="3:28">
      <c r="C395" s="13">
        <v>330</v>
      </c>
      <c r="D395" s="13">
        <v>65</v>
      </c>
      <c r="E395" s="14">
        <v>251637.62878617545</v>
      </c>
      <c r="F395" s="14">
        <v>77216.175226608437</v>
      </c>
      <c r="G395" s="14">
        <v>2551.6097</v>
      </c>
      <c r="H395" s="14">
        <v>171869.84385956702</v>
      </c>
      <c r="I395" s="14">
        <v>10312.19063157402</v>
      </c>
      <c r="J395" s="14">
        <v>4124.8762526296077</v>
      </c>
      <c r="K395" s="15">
        <v>4.9912327043369266E-2</v>
      </c>
      <c r="L395" s="14">
        <v>8100.914747727038</v>
      </c>
      <c r="M395" s="14">
        <v>172466.23930704829</v>
      </c>
      <c r="N395" s="14">
        <v>3093.657189472206</v>
      </c>
      <c r="O395" s="15">
        <v>-1.0899571649494358E-2</v>
      </c>
      <c r="P395" s="14">
        <v>-5799.1243247713937</v>
      </c>
      <c r="Q395" s="14">
        <v>527798.36747565318</v>
      </c>
      <c r="R395" s="14">
        <v>3093.657189472206</v>
      </c>
      <c r="S395" s="15">
        <v>0.10901151782334668</v>
      </c>
      <c r="T395" s="38">
        <v>92409.324073385273</v>
      </c>
      <c r="U395" s="38">
        <v>941658.54153986159</v>
      </c>
      <c r="V395" s="38">
        <v>94711.114496340917</v>
      </c>
      <c r="W395" s="38">
        <v>1641923.1483225632</v>
      </c>
      <c r="AA395" s="13">
        <v>330</v>
      </c>
      <c r="AB395" s="40">
        <v>2708946.6525168829</v>
      </c>
    </row>
    <row r="396" spans="3:28">
      <c r="C396" s="13">
        <v>331</v>
      </c>
      <c r="D396" s="13">
        <v>65</v>
      </c>
      <c r="E396" s="14">
        <v>234251.95545381965</v>
      </c>
      <c r="F396" s="14">
        <v>70435.762626989657</v>
      </c>
      <c r="G396" s="14">
        <v>2551.6097</v>
      </c>
      <c r="H396" s="14">
        <v>161264.58312683</v>
      </c>
      <c r="I396" s="14">
        <v>9675.8749876097991</v>
      </c>
      <c r="J396" s="14">
        <v>3870.34999504392</v>
      </c>
      <c r="K396" s="15">
        <v>0.10048674674921412</v>
      </c>
      <c r="L396" s="14">
        <v>15554.268446873839</v>
      </c>
      <c r="M396" s="14">
        <v>172278.69625693632</v>
      </c>
      <c r="N396" s="14">
        <v>2902.7624962829395</v>
      </c>
      <c r="O396" s="15">
        <v>0.20405555949555534</v>
      </c>
      <c r="P396" s="14">
        <v>20599.621573638397</v>
      </c>
      <c r="Q396" s="14">
        <v>123002.04588359407</v>
      </c>
      <c r="R396" s="14">
        <v>2902.7624962829395</v>
      </c>
      <c r="S396" s="15">
        <v>-0.12897084788140045</v>
      </c>
      <c r="T396" s="38">
        <v>-48352.34933632618</v>
      </c>
      <c r="U396" s="38">
        <v>328008.1693689113</v>
      </c>
      <c r="V396" s="38">
        <v>-12198.459315813947</v>
      </c>
      <c r="W396" s="38">
        <v>623288.91150944168</v>
      </c>
      <c r="AA396" s="13">
        <v>331</v>
      </c>
      <c r="AB396" s="40">
        <v>2561463.052128369</v>
      </c>
    </row>
    <row r="397" spans="3:28">
      <c r="C397" s="13">
        <v>332</v>
      </c>
      <c r="D397" s="13">
        <v>65</v>
      </c>
      <c r="E397" s="14">
        <v>225704.3551093656</v>
      </c>
      <c r="F397" s="14">
        <v>67102.198492652591</v>
      </c>
      <c r="G397" s="14">
        <v>2551.6097</v>
      </c>
      <c r="H397" s="14">
        <v>156050.54691671301</v>
      </c>
      <c r="I397" s="14">
        <v>9363.0328150027799</v>
      </c>
      <c r="J397" s="14">
        <v>3745.213126001112</v>
      </c>
      <c r="K397" s="15">
        <v>0.10498758388521989</v>
      </c>
      <c r="L397" s="14">
        <v>14935.543970610723</v>
      </c>
      <c r="M397" s="14">
        <v>159068.24851757244</v>
      </c>
      <c r="N397" s="14">
        <v>2808.909844500834</v>
      </c>
      <c r="O397" s="15">
        <v>-8.9652238555729374E-2</v>
      </c>
      <c r="P397" s="14">
        <v>-18053.207789017728</v>
      </c>
      <c r="Q397" s="14">
        <v>184720.53896408356</v>
      </c>
      <c r="R397" s="14">
        <v>2808.909844500834</v>
      </c>
      <c r="S397" s="15">
        <v>3.1892252249823852E-2</v>
      </c>
      <c r="T397" s="38">
        <v>9983.0813240636799</v>
      </c>
      <c r="U397" s="38">
        <v>324412.82043955638</v>
      </c>
      <c r="V397" s="38">
        <v>6865.4175056566746</v>
      </c>
      <c r="W397" s="38">
        <v>668201.60792121245</v>
      </c>
      <c r="AA397" s="13">
        <v>332</v>
      </c>
      <c r="AB397" s="40">
        <v>2624699.8316731025</v>
      </c>
    </row>
    <row r="398" spans="3:28">
      <c r="C398" s="13">
        <v>333</v>
      </c>
      <c r="D398" s="13">
        <v>65</v>
      </c>
      <c r="E398" s="14">
        <v>238244.13980187901</v>
      </c>
      <c r="F398" s="14">
        <v>71992.714522732815</v>
      </c>
      <c r="G398" s="14">
        <v>2551.6097</v>
      </c>
      <c r="H398" s="14">
        <v>163699.81557914618</v>
      </c>
      <c r="I398" s="14">
        <v>9821.9889347487697</v>
      </c>
      <c r="J398" s="14">
        <v>3928.7955738995079</v>
      </c>
      <c r="K398" s="15">
        <v>7.8753343326306291E-2</v>
      </c>
      <c r="L398" s="14">
        <v>10485.560708708625</v>
      </c>
      <c r="M398" s="14">
        <v>145594.28311515794</v>
      </c>
      <c r="N398" s="14">
        <v>2946.5966804246309</v>
      </c>
      <c r="O398" s="15">
        <v>1.4471990094758053E-2</v>
      </c>
      <c r="P398" s="14">
        <v>2716.481631636449</v>
      </c>
      <c r="Q398" s="14">
        <v>191895.93606024983</v>
      </c>
      <c r="R398" s="14">
        <v>2946.5966804246309</v>
      </c>
      <c r="S398" s="15">
        <v>5.8955062492251784E-2</v>
      </c>
      <c r="T398" s="38">
        <v>36513.30693400489</v>
      </c>
      <c r="U398" s="38">
        <v>657327.93730662204</v>
      </c>
      <c r="V398" s="38">
        <v>49715.349274349966</v>
      </c>
      <c r="W398" s="38">
        <v>994818.15648202982</v>
      </c>
      <c r="AA398" s="13">
        <v>333</v>
      </c>
      <c r="AB398" s="40">
        <v>2787875.5628290535</v>
      </c>
    </row>
    <row r="399" spans="3:28">
      <c r="C399" s="13">
        <v>334</v>
      </c>
      <c r="D399" s="13">
        <v>65</v>
      </c>
      <c r="E399" s="14">
        <v>229014.85957165839</v>
      </c>
      <c r="F399" s="14">
        <v>68393.295232946781</v>
      </c>
      <c r="G399" s="14">
        <v>2551.6097</v>
      </c>
      <c r="H399" s="14">
        <v>158069.95463871161</v>
      </c>
      <c r="I399" s="14">
        <v>9484.1972783226956</v>
      </c>
      <c r="J399" s="14">
        <v>3793.6789113290783</v>
      </c>
      <c r="K399" s="15">
        <v>3.9868194696949584E-2</v>
      </c>
      <c r="L399" s="14">
        <v>6545.1597810144876</v>
      </c>
      <c r="M399" s="14">
        <v>172611.95553307672</v>
      </c>
      <c r="N399" s="14">
        <v>2845.2591834968084</v>
      </c>
      <c r="O399" s="15">
        <v>-0.14444273658784895</v>
      </c>
      <c r="P399" s="14">
        <v>-28495.735656091048</v>
      </c>
      <c r="Q399" s="14">
        <v>170207.39643264626</v>
      </c>
      <c r="R399" s="14">
        <v>2845.2591834968084</v>
      </c>
      <c r="S399" s="15">
        <v>0.20969971105960106</v>
      </c>
      <c r="T399" s="38">
        <v>29346.007567568518</v>
      </c>
      <c r="U399" s="38">
        <v>170711.64146430505</v>
      </c>
      <c r="V399" s="38">
        <v>7395.4316924919585</v>
      </c>
      <c r="W399" s="38">
        <v>513530.99343002803</v>
      </c>
      <c r="AA399" s="13">
        <v>334</v>
      </c>
      <c r="AB399" s="40">
        <v>2860919.8051010324</v>
      </c>
    </row>
    <row r="400" spans="3:28">
      <c r="C400" s="13">
        <v>335</v>
      </c>
      <c r="D400" s="13">
        <v>65</v>
      </c>
      <c r="E400" s="14">
        <v>236247.90436385034</v>
      </c>
      <c r="F400" s="14">
        <v>71214.182701901635</v>
      </c>
      <c r="G400" s="14">
        <v>2551.6097</v>
      </c>
      <c r="H400" s="14">
        <v>162482.11196194871</v>
      </c>
      <c r="I400" s="14">
        <v>9748.9267177169222</v>
      </c>
      <c r="J400" s="14">
        <v>3899.5706870867689</v>
      </c>
      <c r="K400" s="15">
        <v>-2.287840783714859E-2</v>
      </c>
      <c r="L400" s="14">
        <v>-4324.696776229941</v>
      </c>
      <c r="M400" s="14">
        <v>186654.71016570795</v>
      </c>
      <c r="N400" s="14">
        <v>2924.6780153150767</v>
      </c>
      <c r="O400" s="15">
        <v>0.27719228007801705</v>
      </c>
      <c r="P400" s="14">
        <v>26018.986891550754</v>
      </c>
      <c r="Q400" s="14">
        <v>121347.52911463547</v>
      </c>
      <c r="R400" s="14">
        <v>2924.6780153150767</v>
      </c>
      <c r="S400" s="15">
        <v>0.33420341340453957</v>
      </c>
      <c r="T400" s="38">
        <v>88069.972565486241</v>
      </c>
      <c r="U400" s="38">
        <v>353054.37338668108</v>
      </c>
      <c r="V400" s="38">
        <v>109764.26268080706</v>
      </c>
      <c r="W400" s="38">
        <v>661056.61266702448</v>
      </c>
      <c r="AA400" s="13">
        <v>335</v>
      </c>
      <c r="AB400" s="40">
        <v>2672751.320018752</v>
      </c>
    </row>
    <row r="401" spans="3:28">
      <c r="C401" s="13">
        <v>336</v>
      </c>
      <c r="D401" s="13">
        <v>65</v>
      </c>
      <c r="E401" s="14">
        <v>223434.83858166539</v>
      </c>
      <c r="F401" s="14">
        <v>66217.087046849498</v>
      </c>
      <c r="G401" s="14">
        <v>2551.6097</v>
      </c>
      <c r="H401" s="14">
        <v>154666.14183481588</v>
      </c>
      <c r="I401" s="14">
        <v>9279.9685100889528</v>
      </c>
      <c r="J401" s="14">
        <v>3711.9874040355812</v>
      </c>
      <c r="K401" s="15">
        <v>-3.772617883500743E-2</v>
      </c>
      <c r="L401" s="14">
        <v>-6688.3613425652093</v>
      </c>
      <c r="M401" s="14">
        <v>172454.63966056961</v>
      </c>
      <c r="N401" s="14">
        <v>2783.9905530266856</v>
      </c>
      <c r="O401" s="15">
        <v>-0.11631044942263269</v>
      </c>
      <c r="P401" s="14">
        <v>-13738.182878423071</v>
      </c>
      <c r="Q401" s="14">
        <v>105770.30963990882</v>
      </c>
      <c r="R401" s="14">
        <v>2783.9905530266856</v>
      </c>
      <c r="S401" s="15">
        <v>-0.33435463142395283</v>
      </c>
      <c r="T401" s="38">
        <v>-266721.23502582626</v>
      </c>
      <c r="U401" s="38">
        <v>532390.33688676124</v>
      </c>
      <c r="V401" s="38">
        <v>-287147.77924681455</v>
      </c>
      <c r="W401" s="38">
        <v>810615.28618723969</v>
      </c>
      <c r="AA401" s="13">
        <v>336</v>
      </c>
      <c r="AB401" s="40">
        <v>2709090.1704574102</v>
      </c>
    </row>
    <row r="402" spans="3:28">
      <c r="C402" s="13">
        <v>337</v>
      </c>
      <c r="D402" s="13">
        <v>65</v>
      </c>
      <c r="E402" s="14">
        <v>229306.5214684981</v>
      </c>
      <c r="F402" s="14">
        <v>68507.043372714266</v>
      </c>
      <c r="G402" s="14">
        <v>2551.6097</v>
      </c>
      <c r="H402" s="14">
        <v>158247.86839578385</v>
      </c>
      <c r="I402" s="14">
        <v>9494.8721037470314</v>
      </c>
      <c r="J402" s="14">
        <v>3797.9488414988127</v>
      </c>
      <c r="K402" s="15">
        <v>-3.4944500521742611E-3</v>
      </c>
      <c r="L402" s="14">
        <v>-482.9238246463396</v>
      </c>
      <c r="M402" s="14">
        <v>139613.42570119648</v>
      </c>
      <c r="N402" s="14">
        <v>2848.4616311241093</v>
      </c>
      <c r="O402" s="15">
        <v>0.17623299392344416</v>
      </c>
      <c r="P402" s="14">
        <v>24746.110934366967</v>
      </c>
      <c r="Q402" s="14">
        <v>166587.35665416828</v>
      </c>
      <c r="R402" s="14">
        <v>2848.4616311241093</v>
      </c>
      <c r="S402" s="15">
        <v>0.20713000841721751</v>
      </c>
      <c r="T402" s="38">
        <v>29383.254923673063</v>
      </c>
      <c r="U402" s="38">
        <v>172666.48119916386</v>
      </c>
      <c r="V402" s="38">
        <v>53646.442033393687</v>
      </c>
      <c r="W402" s="38">
        <v>478867.26355452859</v>
      </c>
      <c r="AA402" s="13">
        <v>337</v>
      </c>
      <c r="AB402" s="40">
        <v>2626638.6221320918</v>
      </c>
    </row>
    <row r="403" spans="3:28">
      <c r="C403" s="13">
        <v>338</v>
      </c>
      <c r="D403" s="13">
        <v>65</v>
      </c>
      <c r="E403" s="14">
        <v>221449.41366018431</v>
      </c>
      <c r="F403" s="14">
        <v>65442.771327471877</v>
      </c>
      <c r="G403" s="14">
        <v>2551.6097</v>
      </c>
      <c r="H403" s="14">
        <v>153455.03263271242</v>
      </c>
      <c r="I403" s="14">
        <v>9207.3019579627453</v>
      </c>
      <c r="J403" s="14">
        <v>3682.9207831850981</v>
      </c>
      <c r="K403" s="15">
        <v>3.3032206832360939E-2</v>
      </c>
      <c r="L403" s="14">
        <v>4591.5500855724176</v>
      </c>
      <c r="M403" s="14">
        <v>145435.23060961388</v>
      </c>
      <c r="N403" s="14">
        <v>2762.1905873888236</v>
      </c>
      <c r="O403" s="15">
        <v>-2.8118861621609398E-2</v>
      </c>
      <c r="P403" s="14">
        <v>-3862.6842373368868</v>
      </c>
      <c r="Q403" s="14">
        <v>134888.27649815075</v>
      </c>
      <c r="R403" s="14">
        <v>2762.1905873888236</v>
      </c>
      <c r="S403" s="15">
        <v>0.14061729619528412</v>
      </c>
      <c r="T403" s="38">
        <v>47512.758366393733</v>
      </c>
      <c r="U403" s="38">
        <v>386780.86793185852</v>
      </c>
      <c r="V403" s="38">
        <v>48241.624214629264</v>
      </c>
      <c r="W403" s="38">
        <v>667104.37503962312</v>
      </c>
      <c r="AA403" s="13">
        <v>338</v>
      </c>
      <c r="AB403" s="40">
        <v>3048720.7079084949</v>
      </c>
    </row>
    <row r="404" spans="3:28">
      <c r="C404" s="13">
        <v>339</v>
      </c>
      <c r="D404" s="13">
        <v>65</v>
      </c>
      <c r="E404" s="14">
        <v>250699.80397627558</v>
      </c>
      <c r="F404" s="14">
        <v>76850.42355074748</v>
      </c>
      <c r="G404" s="14">
        <v>2551.6097</v>
      </c>
      <c r="H404" s="14">
        <v>171297.7707255281</v>
      </c>
      <c r="I404" s="14">
        <v>10277.866243531686</v>
      </c>
      <c r="J404" s="14">
        <v>4111.1464974126748</v>
      </c>
      <c r="K404" s="15">
        <v>-3.6003798873956348E-2</v>
      </c>
      <c r="L404" s="14">
        <v>-5920.5557562653185</v>
      </c>
      <c r="M404" s="14">
        <v>160577.54693196641</v>
      </c>
      <c r="N404" s="14">
        <v>3083.3598730595054</v>
      </c>
      <c r="O404" s="15">
        <v>-0.13157642862667993</v>
      </c>
      <c r="P404" s="14">
        <v>-24188.49913720422</v>
      </c>
      <c r="Q404" s="14">
        <v>161189.29331332247</v>
      </c>
      <c r="R404" s="14">
        <v>3083.3598730595054</v>
      </c>
      <c r="S404" s="15">
        <v>0.31483109580264945</v>
      </c>
      <c r="T404" s="38">
        <v>145580.65776158613</v>
      </c>
      <c r="U404" s="38">
        <v>609531.1013255904</v>
      </c>
      <c r="V404" s="38">
        <v>115471.60286811659</v>
      </c>
      <c r="W404" s="38">
        <v>931297.94157087931</v>
      </c>
      <c r="AA404" s="13">
        <v>339</v>
      </c>
      <c r="AB404" s="40">
        <v>2605830.8857123759</v>
      </c>
    </row>
    <row r="405" spans="3:28">
      <c r="C405" s="13">
        <v>340</v>
      </c>
      <c r="D405" s="13">
        <v>65</v>
      </c>
      <c r="E405" s="14">
        <v>248928.57600913564</v>
      </c>
      <c r="F405" s="14">
        <v>76159.644643562904</v>
      </c>
      <c r="G405" s="14">
        <v>2551.6097</v>
      </c>
      <c r="H405" s="14">
        <v>170217.32166557273</v>
      </c>
      <c r="I405" s="14">
        <v>10213.039299934364</v>
      </c>
      <c r="J405" s="14">
        <v>4085.2157199737458</v>
      </c>
      <c r="K405" s="15">
        <v>8.8267236906982488E-2</v>
      </c>
      <c r="L405" s="14">
        <v>13197.307316104921</v>
      </c>
      <c r="M405" s="14">
        <v>164755.27080020029</v>
      </c>
      <c r="N405" s="14">
        <v>3063.9117899803091</v>
      </c>
      <c r="O405" s="15">
        <v>0.19480228620550022</v>
      </c>
      <c r="P405" s="14">
        <v>39292.491220514246</v>
      </c>
      <c r="Q405" s="14">
        <v>242528.91365889978</v>
      </c>
      <c r="R405" s="14">
        <v>3063.9117899803091</v>
      </c>
      <c r="S405" s="15">
        <v>0.4868272401548554</v>
      </c>
      <c r="T405" s="38">
        <v>243430.22675762826</v>
      </c>
      <c r="U405" s="38">
        <v>744996.29471297737</v>
      </c>
      <c r="V405" s="38">
        <v>295920.02529424743</v>
      </c>
      <c r="W405" s="38">
        <v>1152280.4791720775</v>
      </c>
      <c r="AA405" s="13">
        <v>340</v>
      </c>
      <c r="AB405" s="40">
        <v>2446872.420016048</v>
      </c>
    </row>
    <row r="406" spans="3:28">
      <c r="C406" s="13">
        <v>341</v>
      </c>
      <c r="D406" s="13">
        <v>65</v>
      </c>
      <c r="E406" s="14">
        <v>240602.59897471336</v>
      </c>
      <c r="F406" s="14">
        <v>72912.513600138205</v>
      </c>
      <c r="G406" s="14">
        <v>2551.6097</v>
      </c>
      <c r="H406" s="14">
        <v>165138.47567457517</v>
      </c>
      <c r="I406" s="14">
        <v>9908.3085404745088</v>
      </c>
      <c r="J406" s="14">
        <v>3963.3234161898035</v>
      </c>
      <c r="K406" s="15">
        <v>4.5241306158836057E-2</v>
      </c>
      <c r="L406" s="14">
        <v>5541.7632167745687</v>
      </c>
      <c r="M406" s="14">
        <v>130016.86482066277</v>
      </c>
      <c r="N406" s="14">
        <v>2972.4925621423527</v>
      </c>
      <c r="O406" s="15">
        <v>-1.541966038847771E-2</v>
      </c>
      <c r="P406" s="14">
        <v>-2589.4239664735578</v>
      </c>
      <c r="Q406" s="14">
        <v>166826.84808925711</v>
      </c>
      <c r="R406" s="14">
        <v>2972.4925621423527</v>
      </c>
      <c r="S406" s="15">
        <v>0.3155570830925179</v>
      </c>
      <c r="T406" s="38">
        <v>474840.70404580521</v>
      </c>
      <c r="U406" s="38">
        <v>1981096.5450774627</v>
      </c>
      <c r="V406" s="38">
        <v>477793.04329610622</v>
      </c>
      <c r="W406" s="38">
        <v>2277940.2579873828</v>
      </c>
      <c r="AA406" s="13">
        <v>341</v>
      </c>
      <c r="AB406" s="40">
        <v>3043804.1286971206</v>
      </c>
    </row>
    <row r="407" spans="3:28">
      <c r="C407" s="13">
        <v>342</v>
      </c>
      <c r="D407" s="13">
        <v>65</v>
      </c>
      <c r="E407" s="14">
        <v>218318.39824121955</v>
      </c>
      <c r="F407" s="14">
        <v>64221.675314075626</v>
      </c>
      <c r="G407" s="14">
        <v>2551.6097</v>
      </c>
      <c r="H407" s="14">
        <v>151545.11322714391</v>
      </c>
      <c r="I407" s="14">
        <v>9092.7067936286348</v>
      </c>
      <c r="J407" s="14">
        <v>3637.0827174514543</v>
      </c>
      <c r="K407" s="15">
        <v>3.0854805433344068E-3</v>
      </c>
      <c r="L407" s="14">
        <v>410.91096170754821</v>
      </c>
      <c r="M407" s="14">
        <v>135405.12979966518</v>
      </c>
      <c r="N407" s="14">
        <v>2727.8120380885903</v>
      </c>
      <c r="O407" s="15">
        <v>-4.5029730777326207E-2</v>
      </c>
      <c r="P407" s="14">
        <v>-10675.623219547666</v>
      </c>
      <c r="Q407" s="14">
        <v>227767.71976835266</v>
      </c>
      <c r="R407" s="14">
        <v>2727.8120380885903</v>
      </c>
      <c r="S407" s="15">
        <v>0.57228222457690636</v>
      </c>
      <c r="T407" s="38">
        <v>105477.14058055509</v>
      </c>
      <c r="U407" s="38">
        <v>291150.70370721852</v>
      </c>
      <c r="V407" s="38">
        <v>95212.428322714972</v>
      </c>
      <c r="W407" s="38">
        <v>654323.55327523639</v>
      </c>
      <c r="AA407" s="13">
        <v>342</v>
      </c>
      <c r="AB407" s="40">
        <v>2235600.0432068016</v>
      </c>
    </row>
    <row r="408" spans="3:28">
      <c r="C408" s="13">
        <v>343</v>
      </c>
      <c r="D408" s="13">
        <v>65</v>
      </c>
      <c r="E408" s="14">
        <v>241113.12346411546</v>
      </c>
      <c r="F408" s="14">
        <v>73111.618151005037</v>
      </c>
      <c r="G408" s="14">
        <v>2551.6097</v>
      </c>
      <c r="H408" s="14">
        <v>165449.89561311042</v>
      </c>
      <c r="I408" s="14">
        <v>9926.9937367866241</v>
      </c>
      <c r="J408" s="14">
        <v>3970.7974947146499</v>
      </c>
      <c r="K408" s="15">
        <v>1.1786523841406389E-2</v>
      </c>
      <c r="L408" s="14">
        <v>2093.7752028756263</v>
      </c>
      <c r="M408" s="14">
        <v>181720.62541195529</v>
      </c>
      <c r="N408" s="14">
        <v>2978.0981210359873</v>
      </c>
      <c r="O408" s="15">
        <v>0.10533471461680256</v>
      </c>
      <c r="P408" s="14">
        <v>21459.139114363403</v>
      </c>
      <c r="Q408" s="14">
        <v>226671.52090929536</v>
      </c>
      <c r="R408" s="14">
        <v>2978.0981210359873</v>
      </c>
      <c r="S408" s="15">
        <v>0.19319167777310997</v>
      </c>
      <c r="T408" s="38">
        <v>126319.5759846451</v>
      </c>
      <c r="U408" s="38">
        <v>781664.82341100858</v>
      </c>
      <c r="V408" s="38">
        <v>149872.49030188413</v>
      </c>
      <c r="W408" s="38">
        <v>1190056.9697322592</v>
      </c>
      <c r="AA408" s="13">
        <v>343</v>
      </c>
      <c r="AB408" s="40">
        <v>2712089.0019076895</v>
      </c>
    </row>
    <row r="409" spans="3:28">
      <c r="C409" s="13">
        <v>344</v>
      </c>
      <c r="D409" s="13">
        <v>65</v>
      </c>
      <c r="E409" s="14">
        <v>225735.81525948021</v>
      </c>
      <c r="F409" s="14">
        <v>67114.467951197279</v>
      </c>
      <c r="G409" s="14">
        <v>2551.6097</v>
      </c>
      <c r="H409" s="14">
        <v>156069.73760828291</v>
      </c>
      <c r="I409" s="14">
        <v>9364.1842564969738</v>
      </c>
      <c r="J409" s="14">
        <v>3745.6737025987895</v>
      </c>
      <c r="K409" s="15">
        <v>4.7036759901093378E-2</v>
      </c>
      <c r="L409" s="14">
        <v>7274.122575076819</v>
      </c>
      <c r="M409" s="14">
        <v>163794.57100448007</v>
      </c>
      <c r="N409" s="14">
        <v>2809.2552769490921</v>
      </c>
      <c r="O409" s="15">
        <v>4.9281346393202613E-2</v>
      </c>
      <c r="P409" s="14">
        <v>9690.0830262496293</v>
      </c>
      <c r="Q409" s="14">
        <v>207722.51683168765</v>
      </c>
      <c r="R409" s="14">
        <v>2809.2552769490921</v>
      </c>
      <c r="S409" s="15">
        <v>9.4459294656007567E-2</v>
      </c>
      <c r="T409" s="38">
        <v>165637.55832732181</v>
      </c>
      <c r="U409" s="38">
        <v>1920575.9057603823</v>
      </c>
      <c r="V409" s="38">
        <v>182601.76392864826</v>
      </c>
      <c r="W409" s="38">
        <v>2292092.9935965501</v>
      </c>
      <c r="AA409" s="13">
        <v>344</v>
      </c>
      <c r="AB409" s="40">
        <v>2900734.9352796338</v>
      </c>
    </row>
    <row r="410" spans="3:28">
      <c r="C410" s="13">
        <v>345</v>
      </c>
      <c r="D410" s="13">
        <v>65</v>
      </c>
      <c r="E410" s="14">
        <v>225712.84839764281</v>
      </c>
      <c r="F410" s="14">
        <v>67105.510875080698</v>
      </c>
      <c r="G410" s="14">
        <v>2551.6097</v>
      </c>
      <c r="H410" s="14">
        <v>156055.72782256213</v>
      </c>
      <c r="I410" s="14">
        <v>9363.3436693537278</v>
      </c>
      <c r="J410" s="14">
        <v>3745.3374677414913</v>
      </c>
      <c r="K410" s="15">
        <v>7.2394225619602098E-2</v>
      </c>
      <c r="L410" s="14">
        <v>11297.293730280137</v>
      </c>
      <c r="M410" s="14">
        <v>169222.37732997382</v>
      </c>
      <c r="N410" s="14">
        <v>2809.0031008061183</v>
      </c>
      <c r="O410" s="15">
        <v>8.3692666640037661E-2</v>
      </c>
      <c r="P410" s="14">
        <v>14977.082404299925</v>
      </c>
      <c r="Q410" s="14">
        <v>195334.92605236117</v>
      </c>
      <c r="R410" s="14">
        <v>2809.0031008061183</v>
      </c>
      <c r="S410" s="15">
        <v>0.24960303847988397</v>
      </c>
      <c r="T410" s="38">
        <v>33845.966622640073</v>
      </c>
      <c r="U410" s="38">
        <v>170849.64528549562</v>
      </c>
      <c r="V410" s="38">
        <v>60120.342757220133</v>
      </c>
      <c r="W410" s="38">
        <v>535406.94866783055</v>
      </c>
      <c r="AA410" s="13">
        <v>345</v>
      </c>
      <c r="AB410" s="40">
        <v>3039500.9222725392</v>
      </c>
    </row>
    <row r="411" spans="3:28">
      <c r="C411" s="13">
        <v>346</v>
      </c>
      <c r="D411" s="13">
        <v>65</v>
      </c>
      <c r="E411" s="14">
        <v>234936.32156112921</v>
      </c>
      <c r="F411" s="14">
        <v>70702.665408840388</v>
      </c>
      <c r="G411" s="14">
        <v>2551.6097</v>
      </c>
      <c r="H411" s="14">
        <v>161682.04645228884</v>
      </c>
      <c r="I411" s="14">
        <v>9700.9227871373296</v>
      </c>
      <c r="J411" s="14">
        <v>3880.3691148549319</v>
      </c>
      <c r="K411" s="15">
        <v>8.8592285960840095E-2</v>
      </c>
      <c r="L411" s="14">
        <v>12339.593202557715</v>
      </c>
      <c r="M411" s="14">
        <v>153564.96572784174</v>
      </c>
      <c r="N411" s="14">
        <v>2910.2768361411986</v>
      </c>
      <c r="O411" s="15">
        <v>5.0754765756689676E-2</v>
      </c>
      <c r="P411" s="14">
        <v>8893.6540141779169</v>
      </c>
      <c r="Q411" s="14">
        <v>185576.75145412024</v>
      </c>
      <c r="R411" s="14">
        <v>2910.2768361411986</v>
      </c>
      <c r="S411" s="15">
        <v>-0.16817023902928901</v>
      </c>
      <c r="T411" s="38">
        <v>-45775.441899113932</v>
      </c>
      <c r="U411" s="38">
        <v>227876.74020123118</v>
      </c>
      <c r="V411" s="38">
        <v>-24542.1946823783</v>
      </c>
      <c r="W411" s="38">
        <v>567018.45738319319</v>
      </c>
      <c r="AA411" s="13">
        <v>346</v>
      </c>
      <c r="AB411" s="40">
        <v>2877258.7560907807</v>
      </c>
    </row>
    <row r="412" spans="3:28">
      <c r="C412" s="13">
        <v>347</v>
      </c>
      <c r="D412" s="13">
        <v>65</v>
      </c>
      <c r="E412" s="14">
        <v>249732.43455988576</v>
      </c>
      <c r="F412" s="14">
        <v>76473.149478355452</v>
      </c>
      <c r="G412" s="14">
        <v>2551.6097</v>
      </c>
      <c r="H412" s="14">
        <v>170707.67538153031</v>
      </c>
      <c r="I412" s="14">
        <v>10242.460522891819</v>
      </c>
      <c r="J412" s="14">
        <v>4096.984209156728</v>
      </c>
      <c r="K412" s="15">
        <v>0.14982707409950341</v>
      </c>
      <c r="L412" s="14">
        <v>19400.672856004192</v>
      </c>
      <c r="M412" s="14">
        <v>150936.26181945723</v>
      </c>
      <c r="N412" s="14">
        <v>3072.7381568675455</v>
      </c>
      <c r="O412" s="15">
        <v>-0.11006630160007991</v>
      </c>
      <c r="P412" s="14">
        <v>-16549.08280128691</v>
      </c>
      <c r="Q412" s="14">
        <v>135342.86796478392</v>
      </c>
      <c r="R412" s="14">
        <v>3072.7381568675455</v>
      </c>
      <c r="S412" s="15">
        <v>-0.12699446739163001</v>
      </c>
      <c r="T412" s="38">
        <v>-63053.316406472433</v>
      </c>
      <c r="U412" s="38">
        <v>434987.48866464436</v>
      </c>
      <c r="V412" s="38">
        <v>-60201.726351755147</v>
      </c>
      <c r="W412" s="38">
        <v>721266.61844888551</v>
      </c>
      <c r="AA412" s="13">
        <v>347</v>
      </c>
      <c r="AB412" s="40">
        <v>3095979.1737771356</v>
      </c>
    </row>
    <row r="413" spans="3:28">
      <c r="C413" s="13">
        <v>348</v>
      </c>
      <c r="D413" s="13">
        <v>65</v>
      </c>
      <c r="E413" s="14">
        <v>227312.61463004877</v>
      </c>
      <c r="F413" s="14">
        <v>67729.419705719018</v>
      </c>
      <c r="G413" s="14">
        <v>2551.6097</v>
      </c>
      <c r="H413" s="14">
        <v>157031.58522432976</v>
      </c>
      <c r="I413" s="14">
        <v>9421.8951134597846</v>
      </c>
      <c r="J413" s="14">
        <v>3768.7580453839141</v>
      </c>
      <c r="K413" s="15">
        <v>-1.2484606972211494E-2</v>
      </c>
      <c r="L413" s="14">
        <v>-2251.2077731122063</v>
      </c>
      <c r="M413" s="14">
        <v>179951.845127179</v>
      </c>
      <c r="N413" s="14">
        <v>2826.5685340379355</v>
      </c>
      <c r="O413" s="15">
        <v>0.13279994575673942</v>
      </c>
      <c r="P413" s="14">
        <v>11535.808263833394</v>
      </c>
      <c r="Q413" s="14">
        <v>99815.154095097896</v>
      </c>
      <c r="R413" s="14">
        <v>2826.5685340379355</v>
      </c>
      <c r="S413" s="15">
        <v>9.2413590269569107E-2</v>
      </c>
      <c r="T413" s="38">
        <v>68760.963627287056</v>
      </c>
      <c r="U413" s="38">
        <v>814231.08441274799</v>
      </c>
      <c r="V413" s="38">
        <v>78045.564118008246</v>
      </c>
      <c r="W413" s="38">
        <v>1093998.083635025</v>
      </c>
      <c r="AA413" s="13">
        <v>348</v>
      </c>
      <c r="AB413" s="40">
        <v>2698076.2328760815</v>
      </c>
    </row>
    <row r="414" spans="3:28">
      <c r="C414" s="13">
        <v>349</v>
      </c>
      <c r="D414" s="13">
        <v>65</v>
      </c>
      <c r="E414" s="14">
        <v>243328.0536661582</v>
      </c>
      <c r="F414" s="14">
        <v>73975.440929801698</v>
      </c>
      <c r="G414" s="14">
        <v>2551.6097</v>
      </c>
      <c r="H414" s="14">
        <v>166801.0030363565</v>
      </c>
      <c r="I414" s="14">
        <v>10008.060182181389</v>
      </c>
      <c r="J414" s="14">
        <v>4003.2240728725556</v>
      </c>
      <c r="K414" s="15">
        <v>3.7856494006708458E-3</v>
      </c>
      <c r="L414" s="14">
        <v>555.3249346931849</v>
      </c>
      <c r="M414" s="14">
        <v>149249.05658336219</v>
      </c>
      <c r="N414" s="14">
        <v>3002.4180546544167</v>
      </c>
      <c r="O414" s="15">
        <v>4.8410046398721873E-2</v>
      </c>
      <c r="P414" s="14">
        <v>10977.19210264398</v>
      </c>
      <c r="Q414" s="14">
        <v>239232.82338836012</v>
      </c>
      <c r="R414" s="14">
        <v>3002.4180546544167</v>
      </c>
      <c r="S414" s="15">
        <v>0.15321934892502465</v>
      </c>
      <c r="T414" s="38">
        <v>27573.938651257809</v>
      </c>
      <c r="U414" s="38">
        <v>209038.96324570806</v>
      </c>
      <c r="V414" s="38">
        <v>39106.455688594971</v>
      </c>
      <c r="W414" s="38">
        <v>597520.8432174304</v>
      </c>
      <c r="AA414" s="13">
        <v>349</v>
      </c>
      <c r="AB414" s="40">
        <v>2666639.3193876613</v>
      </c>
    </row>
    <row r="415" spans="3:28">
      <c r="C415" s="13">
        <v>350</v>
      </c>
      <c r="D415" s="13">
        <v>65</v>
      </c>
      <c r="E415" s="14">
        <v>234472.41419672375</v>
      </c>
      <c r="F415" s="14">
        <v>70521.741536722257</v>
      </c>
      <c r="G415" s="14">
        <v>2551.6097</v>
      </c>
      <c r="H415" s="14">
        <v>161399.06296000149</v>
      </c>
      <c r="I415" s="14">
        <v>9683.9437776000887</v>
      </c>
      <c r="J415" s="14">
        <v>3873.5775110400355</v>
      </c>
      <c r="K415" s="15">
        <v>8.2229369010355269E-2</v>
      </c>
      <c r="L415" s="14">
        <v>10095.007487754336</v>
      </c>
      <c r="M415" s="14">
        <v>134798.24342935279</v>
      </c>
      <c r="N415" s="14">
        <v>2905.1831332800266</v>
      </c>
      <c r="O415" s="15">
        <v>1.1812074178885017E-2</v>
      </c>
      <c r="P415" s="14">
        <v>2539.6329695720437</v>
      </c>
      <c r="Q415" s="14">
        <v>218995.35871156555</v>
      </c>
      <c r="R415" s="14">
        <v>2905.1831332800266</v>
      </c>
      <c r="S415" s="15">
        <v>0.18644922198727271</v>
      </c>
      <c r="T415" s="38">
        <v>23568.872063429833</v>
      </c>
      <c r="U415" s="38">
        <v>151430.52992823161</v>
      </c>
      <c r="V415" s="38">
        <v>36203.512520756209</v>
      </c>
      <c r="W415" s="38">
        <v>505224.13206914999</v>
      </c>
      <c r="AA415" s="13">
        <v>350</v>
      </c>
      <c r="AB415" s="40">
        <v>2692509.4028523327</v>
      </c>
    </row>
    <row r="416" spans="3:28">
      <c r="C416" s="13">
        <v>351</v>
      </c>
      <c r="D416" s="13">
        <v>65</v>
      </c>
      <c r="E416" s="14">
        <v>226746.6371800577</v>
      </c>
      <c r="F416" s="14">
        <v>67508.688500222503</v>
      </c>
      <c r="G416" s="14">
        <v>2551.6097</v>
      </c>
      <c r="H416" s="14">
        <v>156686.33897983519</v>
      </c>
      <c r="I416" s="14">
        <v>9401.1803387901109</v>
      </c>
      <c r="J416" s="14">
        <v>3760.4721355160445</v>
      </c>
      <c r="K416" s="15">
        <v>1.2230823348626105E-2</v>
      </c>
      <c r="L416" s="14">
        <v>1489.746430779767</v>
      </c>
      <c r="M416" s="14">
        <v>125172.61085119983</v>
      </c>
      <c r="N416" s="14">
        <v>2820.3541016370332</v>
      </c>
      <c r="O416" s="15">
        <v>0.23902887584062502</v>
      </c>
      <c r="P416" s="14">
        <v>21361.177607591781</v>
      </c>
      <c r="Q416" s="14">
        <v>112137.86961384426</v>
      </c>
      <c r="R416" s="14">
        <v>2820.3541016370332</v>
      </c>
      <c r="S416" s="15">
        <v>0.23370601202650237</v>
      </c>
      <c r="T416" s="38">
        <v>32559.013403001743</v>
      </c>
      <c r="U416" s="38">
        <v>173285.30440689024</v>
      </c>
      <c r="V416" s="38">
        <v>55409.937441373288</v>
      </c>
      <c r="W416" s="38">
        <v>410595.78487193433</v>
      </c>
      <c r="AA416" s="13">
        <v>351</v>
      </c>
      <c r="AB416" s="40">
        <v>2162432.1923120026</v>
      </c>
    </row>
    <row r="417" spans="3:28">
      <c r="C417" s="13">
        <v>352</v>
      </c>
      <c r="D417" s="13">
        <v>65</v>
      </c>
      <c r="E417" s="14">
        <v>245179.37967224969</v>
      </c>
      <c r="F417" s="14">
        <v>74697.458072177382</v>
      </c>
      <c r="G417" s="14">
        <v>2551.6097</v>
      </c>
      <c r="H417" s="14">
        <v>167930.31190007229</v>
      </c>
      <c r="I417" s="14">
        <v>10075.818714004337</v>
      </c>
      <c r="J417" s="14">
        <v>4030.3274856017351</v>
      </c>
      <c r="K417" s="15">
        <v>8.1374119187237498E-2</v>
      </c>
      <c r="L417" s="14">
        <v>10057.562470429049</v>
      </c>
      <c r="M417" s="14">
        <v>135669.30176923852</v>
      </c>
      <c r="N417" s="14">
        <v>3022.7456142013011</v>
      </c>
      <c r="O417" s="15">
        <v>0.21846705622821988</v>
      </c>
      <c r="P417" s="14">
        <v>53481.587695209571</v>
      </c>
      <c r="Q417" s="14">
        <v>299796.86191681208</v>
      </c>
      <c r="R417" s="14">
        <v>3022.7456142013011</v>
      </c>
      <c r="S417" s="15">
        <v>0.37749821691852026</v>
      </c>
      <c r="T417" s="38">
        <v>108453.37357544898</v>
      </c>
      <c r="U417" s="38">
        <v>397259.8082261337</v>
      </c>
      <c r="V417" s="38">
        <v>171992.52374108759</v>
      </c>
      <c r="W417" s="38">
        <v>832725.97191218426</v>
      </c>
      <c r="AA417" s="13">
        <v>352</v>
      </c>
      <c r="AB417" s="40">
        <v>2677143.7673249613</v>
      </c>
    </row>
    <row r="418" spans="3:28">
      <c r="C418" s="13">
        <v>353</v>
      </c>
      <c r="D418" s="13">
        <v>65</v>
      </c>
      <c r="E418" s="14">
        <v>241925.69725760762</v>
      </c>
      <c r="F418" s="14">
        <v>73428.521930466974</v>
      </c>
      <c r="G418" s="14">
        <v>2551.6097</v>
      </c>
      <c r="H418" s="14">
        <v>165945.56562714066</v>
      </c>
      <c r="I418" s="14">
        <v>9956.7339376284399</v>
      </c>
      <c r="J418" s="14">
        <v>3982.6935750513762</v>
      </c>
      <c r="K418" s="15">
        <v>8.0480797940862964E-2</v>
      </c>
      <c r="L418" s="14">
        <v>9982.907362186319</v>
      </c>
      <c r="M418" s="14">
        <v>136015.11380323741</v>
      </c>
      <c r="N418" s="14">
        <v>2987.0201812885321</v>
      </c>
      <c r="O418" s="15">
        <v>-1.8841980224845498E-2</v>
      </c>
      <c r="P418" s="14">
        <v>-2422.0706736710158</v>
      </c>
      <c r="Q418" s="14">
        <v>127617.94274453826</v>
      </c>
      <c r="R418" s="14">
        <v>2987.0201812885321</v>
      </c>
      <c r="S418" s="15">
        <v>5.1948110095434617E-2</v>
      </c>
      <c r="T418" s="38">
        <v>10179.975986927955</v>
      </c>
      <c r="U418" s="38">
        <v>207637.80447580028</v>
      </c>
      <c r="V418" s="38">
        <v>17740.81267544326</v>
      </c>
      <c r="W418" s="38">
        <v>471270.861023576</v>
      </c>
      <c r="AA418" s="13">
        <v>353</v>
      </c>
      <c r="AB418" s="40">
        <v>2709064.7412930946</v>
      </c>
    </row>
    <row r="419" spans="3:28">
      <c r="C419" s="13">
        <v>354</v>
      </c>
      <c r="D419" s="13">
        <v>65</v>
      </c>
      <c r="E419" s="14">
        <v>233182.25596391878</v>
      </c>
      <c r="F419" s="14">
        <v>70018.579825928318</v>
      </c>
      <c r="G419" s="14">
        <v>2551.6097</v>
      </c>
      <c r="H419" s="14">
        <v>160612.06643799046</v>
      </c>
      <c r="I419" s="14">
        <v>9636.7239862794268</v>
      </c>
      <c r="J419" s="14">
        <v>3854.6895945117708</v>
      </c>
      <c r="K419" s="15">
        <v>2.7572586464030338E-3</v>
      </c>
      <c r="L419" s="14">
        <v>380.96925000910471</v>
      </c>
      <c r="M419" s="14">
        <v>140477.88711437496</v>
      </c>
      <c r="N419" s="14">
        <v>2891.0171958838278</v>
      </c>
      <c r="O419" s="15">
        <v>-3.3972999008816646E-2</v>
      </c>
      <c r="P419" s="14">
        <v>-10575.902484711587</v>
      </c>
      <c r="Q419" s="14">
        <v>302172.78196670552</v>
      </c>
      <c r="R419" s="14">
        <v>2891.0171958838278</v>
      </c>
      <c r="S419" s="15">
        <v>0.40769002387649717</v>
      </c>
      <c r="T419" s="38">
        <v>84062.924265684764</v>
      </c>
      <c r="U419" s="38">
        <v>291701.66630696011</v>
      </c>
      <c r="V419" s="38">
        <v>73867.991030982288</v>
      </c>
      <c r="W419" s="38">
        <v>734352.33538804064</v>
      </c>
      <c r="AA419" s="13">
        <v>354</v>
      </c>
      <c r="AB419" s="40">
        <v>3257912.8279662239</v>
      </c>
    </row>
    <row r="420" spans="3:28">
      <c r="C420" s="13">
        <v>355</v>
      </c>
      <c r="D420" s="13">
        <v>65</v>
      </c>
      <c r="E420" s="14">
        <v>231636.82065671173</v>
      </c>
      <c r="F420" s="14">
        <v>69415.860056117584</v>
      </c>
      <c r="G420" s="14">
        <v>2551.6097</v>
      </c>
      <c r="H420" s="14">
        <v>159669.35090059415</v>
      </c>
      <c r="I420" s="14">
        <v>9580.1610540356487</v>
      </c>
      <c r="J420" s="14">
        <v>3832.0644216142596</v>
      </c>
      <c r="K420" s="15">
        <v>0.11050817593985418</v>
      </c>
      <c r="L420" s="14">
        <v>19408.604762507632</v>
      </c>
      <c r="M420" s="14">
        <v>196955.12401593023</v>
      </c>
      <c r="N420" s="14">
        <v>2874.0483162106943</v>
      </c>
      <c r="O420" s="15">
        <v>0.10843804713043673</v>
      </c>
      <c r="P420" s="14">
        <v>24748.23323984669</v>
      </c>
      <c r="Q420" s="14">
        <v>254409.88791050468</v>
      </c>
      <c r="R420" s="14">
        <v>2874.0483162106943</v>
      </c>
      <c r="S420" s="15">
        <v>0.3692774597980259</v>
      </c>
      <c r="T420" s="38">
        <v>28631.41403958606</v>
      </c>
      <c r="U420" s="38">
        <v>107602.04681611573</v>
      </c>
      <c r="V420" s="38">
        <v>72788.252041940374</v>
      </c>
      <c r="W420" s="38">
        <v>558967.05874255067</v>
      </c>
      <c r="AA420" s="13">
        <v>355</v>
      </c>
      <c r="AB420" s="40">
        <v>2701326.9989106073</v>
      </c>
    </row>
    <row r="421" spans="3:28">
      <c r="C421" s="13">
        <v>356</v>
      </c>
      <c r="D421" s="13">
        <v>65</v>
      </c>
      <c r="E421" s="14">
        <v>238014.04351873958</v>
      </c>
      <c r="F421" s="14">
        <v>71902.976972308432</v>
      </c>
      <c r="G421" s="14">
        <v>2551.6097</v>
      </c>
      <c r="H421" s="14">
        <v>163559.45684643116</v>
      </c>
      <c r="I421" s="14">
        <v>9813.5674107858686</v>
      </c>
      <c r="J421" s="14">
        <v>3925.4269643143475</v>
      </c>
      <c r="K421" s="15">
        <v>8.0069231287188819E-2</v>
      </c>
      <c r="L421" s="14">
        <v>12556.627387352684</v>
      </c>
      <c r="M421" s="14">
        <v>171341.47073753772</v>
      </c>
      <c r="N421" s="14">
        <v>2944.0702232357603</v>
      </c>
      <c r="O421" s="15">
        <v>0.13149623608037558</v>
      </c>
      <c r="P421" s="14">
        <v>20662.174080758701</v>
      </c>
      <c r="Q421" s="14">
        <v>179265.50584887693</v>
      </c>
      <c r="R421" s="14">
        <v>2944.0702232357603</v>
      </c>
      <c r="S421" s="15">
        <v>-0.41443206265167704</v>
      </c>
      <c r="T421" s="38">
        <v>-25803.38573275966</v>
      </c>
      <c r="U421" s="38">
        <v>37930.689549352843</v>
      </c>
      <c r="V421" s="38">
        <v>7415.4157353517257</v>
      </c>
      <c r="W421" s="38">
        <v>388537.66613576747</v>
      </c>
      <c r="AA421" s="13">
        <v>356</v>
      </c>
      <c r="AB421" s="40">
        <v>2056399.2046621856</v>
      </c>
    </row>
    <row r="422" spans="3:28">
      <c r="C422" s="13">
        <v>357</v>
      </c>
      <c r="D422" s="13">
        <v>65</v>
      </c>
      <c r="E422" s="14">
        <v>233720.44308167056</v>
      </c>
      <c r="F422" s="14">
        <v>70228.472801851516</v>
      </c>
      <c r="G422" s="14">
        <v>2551.6097</v>
      </c>
      <c r="H422" s="14">
        <v>160940.36057981904</v>
      </c>
      <c r="I422" s="14">
        <v>9656.4216347891415</v>
      </c>
      <c r="J422" s="14">
        <v>3862.5686539156568</v>
      </c>
      <c r="K422" s="15">
        <v>5.4380260362755131E-2</v>
      </c>
      <c r="L422" s="14">
        <v>9058.0697987501171</v>
      </c>
      <c r="M422" s="14">
        <v>177558.43155061043</v>
      </c>
      <c r="N422" s="14">
        <v>2896.9264904367424</v>
      </c>
      <c r="O422" s="15">
        <v>4.971787003693072E-2</v>
      </c>
      <c r="P422" s="14">
        <v>7036.1221665925086</v>
      </c>
      <c r="Q422" s="14">
        <v>150005.57497483995</v>
      </c>
      <c r="R422" s="14">
        <v>2896.9264904367424</v>
      </c>
      <c r="S422" s="15">
        <v>-0.37643817553619041</v>
      </c>
      <c r="T422" s="38">
        <v>-72844.440059300687</v>
      </c>
      <c r="U422" s="38">
        <v>122113.72754983517</v>
      </c>
      <c r="V422" s="38">
        <v>-56750.248093958056</v>
      </c>
      <c r="W422" s="38">
        <v>449677.73407528555</v>
      </c>
      <c r="AA422" s="13">
        <v>357</v>
      </c>
      <c r="AB422" s="40">
        <v>2702173.5690536927</v>
      </c>
    </row>
    <row r="423" spans="3:28">
      <c r="C423" s="13">
        <v>358</v>
      </c>
      <c r="D423" s="13">
        <v>65</v>
      </c>
      <c r="E423" s="14">
        <v>238570.78137940395</v>
      </c>
      <c r="F423" s="14">
        <v>72120.104737967544</v>
      </c>
      <c r="G423" s="14">
        <v>2551.6097</v>
      </c>
      <c r="H423" s="14">
        <v>163899.06694143641</v>
      </c>
      <c r="I423" s="14">
        <v>9833.9440164861844</v>
      </c>
      <c r="J423" s="14">
        <v>3933.5776065944738</v>
      </c>
      <c r="K423" s="15">
        <v>4.8431138573330673E-2</v>
      </c>
      <c r="L423" s="14">
        <v>6360.5113428512304</v>
      </c>
      <c r="M423" s="14">
        <v>139658.33076440738</v>
      </c>
      <c r="N423" s="14">
        <v>2950.1832049458553</v>
      </c>
      <c r="O423" s="15">
        <v>4.3956830242905615E-2</v>
      </c>
      <c r="P423" s="14">
        <v>5861.5342561312918</v>
      </c>
      <c r="Q423" s="14">
        <v>140684.14486169044</v>
      </c>
      <c r="R423" s="14">
        <v>2950.1832049458553</v>
      </c>
      <c r="S423" s="15">
        <v>0.53094314263773967</v>
      </c>
      <c r="T423" s="38">
        <v>280274.87501284003</v>
      </c>
      <c r="U423" s="38">
        <v>809631.11339955614</v>
      </c>
      <c r="V423" s="38">
        <v>292496.92061182257</v>
      </c>
      <c r="W423" s="38">
        <v>1089973.5890256539</v>
      </c>
      <c r="AA423" s="13">
        <v>358</v>
      </c>
      <c r="AB423" s="40">
        <v>3047604.961732015</v>
      </c>
    </row>
    <row r="424" spans="3:28">
      <c r="C424" s="13">
        <v>359</v>
      </c>
      <c r="D424" s="13">
        <v>65</v>
      </c>
      <c r="E424" s="14">
        <v>219908.15078902736</v>
      </c>
      <c r="F424" s="14">
        <v>64841.678807720673</v>
      </c>
      <c r="G424" s="14">
        <v>2551.6097</v>
      </c>
      <c r="H424" s="14">
        <v>152514.86228130668</v>
      </c>
      <c r="I424" s="14">
        <v>9150.8917368784005</v>
      </c>
      <c r="J424" s="14">
        <v>3660.3566947513605</v>
      </c>
      <c r="K424" s="15">
        <v>6.7001565993773826E-2</v>
      </c>
      <c r="L424" s="14">
        <v>11661.268687645044</v>
      </c>
      <c r="M424" s="14">
        <v>187536.16546337321</v>
      </c>
      <c r="N424" s="14">
        <v>2745.2675210635202</v>
      </c>
      <c r="O424" s="15">
        <v>0.10207454404064598</v>
      </c>
      <c r="P424" s="14">
        <v>12507.88777112704</v>
      </c>
      <c r="Q424" s="14">
        <v>136417.31940504839</v>
      </c>
      <c r="R424" s="14">
        <v>2745.2675210635202</v>
      </c>
      <c r="S424" s="15">
        <v>5.239590738165955E-2</v>
      </c>
      <c r="T424" s="38">
        <v>11859.461193689105</v>
      </c>
      <c r="U424" s="38">
        <v>239575.36843363658</v>
      </c>
      <c r="V424" s="38">
        <v>36028.617652461195</v>
      </c>
      <c r="W424" s="38">
        <v>563528.85330205818</v>
      </c>
      <c r="AA424" s="13">
        <v>359</v>
      </c>
      <c r="AB424" s="40">
        <v>2375894.9454132286</v>
      </c>
    </row>
    <row r="425" spans="3:28">
      <c r="C425" s="13">
        <v>360</v>
      </c>
      <c r="D425" s="13">
        <v>65</v>
      </c>
      <c r="E425" s="14">
        <v>225269.26358977906</v>
      </c>
      <c r="F425" s="14">
        <v>66932.512800013836</v>
      </c>
      <c r="G425" s="14">
        <v>2551.6097</v>
      </c>
      <c r="H425" s="14">
        <v>155785.14108976521</v>
      </c>
      <c r="I425" s="14">
        <v>9347.1084653859125</v>
      </c>
      <c r="J425" s="14">
        <v>3738.8433861543654</v>
      </c>
      <c r="K425" s="15">
        <v>-1.1010087419538218E-2</v>
      </c>
      <c r="L425" s="14">
        <v>-1672.9257422520893</v>
      </c>
      <c r="M425" s="14">
        <v>152141.31514302862</v>
      </c>
      <c r="N425" s="14">
        <v>2804.1325396157736</v>
      </c>
      <c r="O425" s="15">
        <v>0.14439317368301344</v>
      </c>
      <c r="P425" s="14">
        <v>19782.179469506245</v>
      </c>
      <c r="Q425" s="14">
        <v>158186.42503162677</v>
      </c>
      <c r="R425" s="14">
        <v>2804.1325396157736</v>
      </c>
      <c r="S425" s="15">
        <v>-0.25357734203251964</v>
      </c>
      <c r="T425" s="38">
        <v>-76165.079801494736</v>
      </c>
      <c r="U425" s="38">
        <v>225599.31060580278</v>
      </c>
      <c r="V425" s="38">
        <v>-58055.826074240584</v>
      </c>
      <c r="W425" s="38">
        <v>535927.05078045814</v>
      </c>
      <c r="AA425" s="13">
        <v>360</v>
      </c>
      <c r="AB425" s="40">
        <v>2792033.7499391469</v>
      </c>
    </row>
    <row r="426" spans="3:28">
      <c r="C426" s="13">
        <v>361</v>
      </c>
      <c r="D426" s="13">
        <v>65</v>
      </c>
      <c r="E426" s="14">
        <v>241461.01764843706</v>
      </c>
      <c r="F426" s="14">
        <v>73247.296882890456</v>
      </c>
      <c r="G426" s="14">
        <v>2551.6097</v>
      </c>
      <c r="H426" s="14">
        <v>165662.1110655466</v>
      </c>
      <c r="I426" s="14">
        <v>9939.7266639327954</v>
      </c>
      <c r="J426" s="14">
        <v>3975.8906655731184</v>
      </c>
      <c r="K426" s="15">
        <v>0.11922924695045323</v>
      </c>
      <c r="L426" s="14">
        <v>21836.876331581348</v>
      </c>
      <c r="M426" s="14">
        <v>206975.15507757699</v>
      </c>
      <c r="N426" s="14">
        <v>2981.9179991798387</v>
      </c>
      <c r="O426" s="15">
        <v>0.1851222527722059</v>
      </c>
      <c r="P426" s="14">
        <v>33023.895808081899</v>
      </c>
      <c r="Q426" s="14">
        <v>212904.51522693006</v>
      </c>
      <c r="R426" s="14">
        <v>2981.9179991798387</v>
      </c>
      <c r="S426" s="15">
        <v>0.43334867047587211</v>
      </c>
      <c r="T426" s="38">
        <v>274285.09573100484</v>
      </c>
      <c r="U426" s="38">
        <v>908719.25824799528</v>
      </c>
      <c r="V426" s="38">
        <v>329145.86787066807</v>
      </c>
      <c r="W426" s="38">
        <v>1328598.9285525023</v>
      </c>
      <c r="AA426" s="13">
        <v>361</v>
      </c>
      <c r="AB426" s="40">
        <v>3063272.3338874737</v>
      </c>
    </row>
    <row r="427" spans="3:28">
      <c r="C427" s="13">
        <v>362</v>
      </c>
      <c r="D427" s="13">
        <v>65</v>
      </c>
      <c r="E427" s="14">
        <v>240920.79153502209</v>
      </c>
      <c r="F427" s="14">
        <v>73036.608698658616</v>
      </c>
      <c r="G427" s="14">
        <v>2551.6097</v>
      </c>
      <c r="H427" s="14">
        <v>165332.57313636347</v>
      </c>
      <c r="I427" s="14">
        <v>9919.9543881818081</v>
      </c>
      <c r="J427" s="14">
        <v>3967.9817552727236</v>
      </c>
      <c r="K427" s="15">
        <v>-7.6276377042266169E-2</v>
      </c>
      <c r="L427" s="14">
        <v>-10646.11507582571</v>
      </c>
      <c r="M427" s="14">
        <v>130910.77489121677</v>
      </c>
      <c r="N427" s="14">
        <v>2975.9863164545422</v>
      </c>
      <c r="O427" s="15">
        <v>-5.4262906801435862E-2</v>
      </c>
      <c r="P427" s="14">
        <v>-5135.0742343809125</v>
      </c>
      <c r="Q427" s="14">
        <v>90986.150666695641</v>
      </c>
      <c r="R427" s="14">
        <v>2975.9863164545422</v>
      </c>
      <c r="S427" s="15">
        <v>0.13936256480123227</v>
      </c>
      <c r="T427" s="38">
        <v>98016.576227794809</v>
      </c>
      <c r="U427" s="38">
        <v>802825.26650143659</v>
      </c>
      <c r="V427" s="38">
        <v>82235.386917588185</v>
      </c>
      <c r="W427" s="38">
        <v>1024722.192059349</v>
      </c>
      <c r="AA427" s="13">
        <v>362</v>
      </c>
      <c r="AB427" s="40">
        <v>2400408.4307710449</v>
      </c>
    </row>
    <row r="428" spans="3:28">
      <c r="C428" s="13">
        <v>363</v>
      </c>
      <c r="D428" s="13">
        <v>65</v>
      </c>
      <c r="E428" s="14">
        <v>222407.14437284783</v>
      </c>
      <c r="F428" s="14">
        <v>65816.286305410656</v>
      </c>
      <c r="G428" s="14">
        <v>2551.6097</v>
      </c>
      <c r="H428" s="14">
        <v>154039.24836743719</v>
      </c>
      <c r="I428" s="14">
        <v>9242.3549020462306</v>
      </c>
      <c r="J428" s="14">
        <v>3696.9419608184926</v>
      </c>
      <c r="K428" s="15">
        <v>3.6462462303233606E-2</v>
      </c>
      <c r="L428" s="14">
        <v>5719.2877137047644</v>
      </c>
      <c r="M428" s="14">
        <v>164421.886266227</v>
      </c>
      <c r="N428" s="14">
        <v>2772.706470613869</v>
      </c>
      <c r="O428" s="15">
        <v>-0.18789610807962226</v>
      </c>
      <c r="P428" s="14">
        <v>-44113.827124608702</v>
      </c>
      <c r="Q428" s="14">
        <v>192050.28481720196</v>
      </c>
      <c r="R428" s="14">
        <v>2772.706470613869</v>
      </c>
      <c r="S428" s="15">
        <v>0.22043372765938041</v>
      </c>
      <c r="T428" s="38">
        <v>274666.78229685704</v>
      </c>
      <c r="U428" s="38">
        <v>1522081.977004549</v>
      </c>
      <c r="V428" s="38">
        <v>236272.24288595311</v>
      </c>
      <c r="W428" s="38">
        <v>1878554.1480879779</v>
      </c>
      <c r="AA428" s="13">
        <v>363</v>
      </c>
      <c r="AB428" s="40">
        <v>2506141.8079005997</v>
      </c>
    </row>
    <row r="429" spans="3:28">
      <c r="C429" s="13">
        <v>364</v>
      </c>
      <c r="D429" s="13">
        <v>65</v>
      </c>
      <c r="E429" s="14">
        <v>221182.80129186244</v>
      </c>
      <c r="F429" s="14">
        <v>65338.792503826357</v>
      </c>
      <c r="G429" s="14">
        <v>2551.6097</v>
      </c>
      <c r="H429" s="14">
        <v>153292.39908803609</v>
      </c>
      <c r="I429" s="14">
        <v>9197.5439452821647</v>
      </c>
      <c r="J429" s="14">
        <v>3679.017578112866</v>
      </c>
      <c r="K429" s="15">
        <v>8.6651214157700024E-2</v>
      </c>
      <c r="L429" s="14">
        <v>12371.424022731202</v>
      </c>
      <c r="M429" s="14">
        <v>156983.58917890963</v>
      </c>
      <c r="N429" s="14">
        <v>2759.2631835846491</v>
      </c>
      <c r="O429" s="15">
        <v>9.9280908576378321E-2</v>
      </c>
      <c r="P429" s="14">
        <v>17821.961124002602</v>
      </c>
      <c r="Q429" s="14">
        <v>198712.04824604318</v>
      </c>
      <c r="R429" s="14">
        <v>2759.2631835846491</v>
      </c>
      <c r="S429" s="15">
        <v>0.20266251131014229</v>
      </c>
      <c r="T429" s="38">
        <v>40150.191268094306</v>
      </c>
      <c r="U429" s="38">
        <v>239643.38125081625</v>
      </c>
      <c r="V429" s="38">
        <v>70343.576414828101</v>
      </c>
      <c r="W429" s="38">
        <v>595339.0186757691</v>
      </c>
      <c r="AA429" s="13">
        <v>364</v>
      </c>
      <c r="AB429" s="40">
        <v>2715563.5123222796</v>
      </c>
    </row>
    <row r="430" spans="3:28">
      <c r="C430" s="13">
        <v>365</v>
      </c>
      <c r="D430" s="13">
        <v>65</v>
      </c>
      <c r="E430" s="14">
        <v>247233.27446591118</v>
      </c>
      <c r="F430" s="14">
        <v>75498.477041705366</v>
      </c>
      <c r="G430" s="14">
        <v>2551.6097</v>
      </c>
      <c r="H430" s="14">
        <v>169183.18772420581</v>
      </c>
      <c r="I430" s="14">
        <v>10150.991263452348</v>
      </c>
      <c r="J430" s="14">
        <v>4060.3965053809393</v>
      </c>
      <c r="K430" s="15">
        <v>5.3141921358479505E-2</v>
      </c>
      <c r="L430" s="14">
        <v>6582.8868966539922</v>
      </c>
      <c r="M430" s="14">
        <v>132486.79404759462</v>
      </c>
      <c r="N430" s="14">
        <v>3045.2973790357041</v>
      </c>
      <c r="O430" s="15">
        <v>-7.6100364834989415E-2</v>
      </c>
      <c r="P430" s="14">
        <v>-19853.373176069821</v>
      </c>
      <c r="Q430" s="14">
        <v>242553.34905394231</v>
      </c>
      <c r="R430" s="14">
        <v>3045.2973790357041</v>
      </c>
      <c r="S430" s="15">
        <v>-0.33465483433590454</v>
      </c>
      <c r="T430" s="38">
        <v>-65089.483791607359</v>
      </c>
      <c r="U430" s="38">
        <v>130930.53088030299</v>
      </c>
      <c r="V430" s="38">
        <v>-78359.970071023185</v>
      </c>
      <c r="W430" s="38">
        <v>505970.67398183991</v>
      </c>
      <c r="AA430" s="13">
        <v>365</v>
      </c>
      <c r="AB430" s="40">
        <v>2388882.4158642506</v>
      </c>
    </row>
    <row r="431" spans="3:28">
      <c r="C431" s="13">
        <v>366</v>
      </c>
      <c r="D431" s="13">
        <v>65</v>
      </c>
      <c r="E431" s="14">
        <v>223251.25458351837</v>
      </c>
      <c r="F431" s="14">
        <v>66145.489287572156</v>
      </c>
      <c r="G431" s="14">
        <v>2551.6097</v>
      </c>
      <c r="H431" s="14">
        <v>154554.15559594621</v>
      </c>
      <c r="I431" s="14">
        <v>9273.2493357567728</v>
      </c>
      <c r="J431" s="14">
        <v>3709.2997343027091</v>
      </c>
      <c r="K431" s="15">
        <v>6.5974424014650923E-2</v>
      </c>
      <c r="L431" s="14">
        <v>10150.229594083314</v>
      </c>
      <c r="M431" s="14">
        <v>165855.85649787018</v>
      </c>
      <c r="N431" s="14">
        <v>2781.9748007270318</v>
      </c>
      <c r="O431" s="15">
        <v>5.2006360696981363E-2</v>
      </c>
      <c r="P431" s="14">
        <v>10607.047362624449</v>
      </c>
      <c r="Q431" s="14">
        <v>215954.76660252464</v>
      </c>
      <c r="R431" s="14">
        <v>2781.9748007270318</v>
      </c>
      <c r="S431" s="15">
        <v>9.217643467174394E-3</v>
      </c>
      <c r="T431" s="38">
        <v>1400.097357721922</v>
      </c>
      <c r="U431" s="38">
        <v>154684.28421930436</v>
      </c>
      <c r="V431" s="38">
        <v>22157.374314429686</v>
      </c>
      <c r="W431" s="38">
        <v>536494.90731969918</v>
      </c>
      <c r="AA431" s="13">
        <v>366</v>
      </c>
      <c r="AB431" s="40">
        <v>2796207.2397990003</v>
      </c>
    </row>
    <row r="432" spans="3:28">
      <c r="C432" s="13">
        <v>367</v>
      </c>
      <c r="D432" s="13">
        <v>65</v>
      </c>
      <c r="E432" s="14">
        <v>219143.06346045068</v>
      </c>
      <c r="F432" s="14">
        <v>64543.294749575769</v>
      </c>
      <c r="G432" s="14">
        <v>2551.6097</v>
      </c>
      <c r="H432" s="14">
        <v>152048.15901087489</v>
      </c>
      <c r="I432" s="14">
        <v>9122.8895406524935</v>
      </c>
      <c r="J432" s="14">
        <v>3649.1558162609977</v>
      </c>
      <c r="K432" s="15">
        <v>6.368457375000075E-2</v>
      </c>
      <c r="L432" s="14">
        <v>7587.5181535274323</v>
      </c>
      <c r="M432" s="14">
        <v>128554.26357168767</v>
      </c>
      <c r="N432" s="14">
        <v>2736.8668621957481</v>
      </c>
      <c r="O432" s="15">
        <v>5.0816335346875241E-2</v>
      </c>
      <c r="P432" s="14">
        <v>11258.245740830889</v>
      </c>
      <c r="Q432" s="14">
        <v>234174.448486293</v>
      </c>
      <c r="R432" s="14">
        <v>2736.8668621957481</v>
      </c>
      <c r="S432" s="15">
        <v>7.2981674140795871E-2</v>
      </c>
      <c r="T432" s="38">
        <v>114945.42750484658</v>
      </c>
      <c r="U432" s="38">
        <v>1691304.142511213</v>
      </c>
      <c r="V432" s="38">
        <v>133791.19139920489</v>
      </c>
      <c r="W432" s="38">
        <v>2054032.8545691937</v>
      </c>
      <c r="AA432" s="13">
        <v>367</v>
      </c>
      <c r="AB432" s="40">
        <v>2436502.9414137821</v>
      </c>
    </row>
    <row r="433" spans="3:28">
      <c r="C433" s="13">
        <v>368</v>
      </c>
      <c r="D433" s="13">
        <v>65</v>
      </c>
      <c r="E433" s="14">
        <v>235348.03016389921</v>
      </c>
      <c r="F433" s="14">
        <v>70863.231763920689</v>
      </c>
      <c r="G433" s="14">
        <v>2551.6097</v>
      </c>
      <c r="H433" s="14">
        <v>161933.18869997852</v>
      </c>
      <c r="I433" s="14">
        <v>9715.9913219987102</v>
      </c>
      <c r="J433" s="14">
        <v>3886.3965287994843</v>
      </c>
      <c r="K433" s="15">
        <v>7.0044908693394276E-2</v>
      </c>
      <c r="L433" s="14">
        <v>8982.3225805667116</v>
      </c>
      <c r="M433" s="14">
        <v>139162.14429300025</v>
      </c>
      <c r="N433" s="14">
        <v>2914.797396599613</v>
      </c>
      <c r="O433" s="15">
        <v>-8.7298998331936939E-3</v>
      </c>
      <c r="P433" s="14">
        <v>-1795.2766182081655</v>
      </c>
      <c r="Q433" s="14">
        <v>205308.99690241046</v>
      </c>
      <c r="R433" s="14">
        <v>2914.797396599613</v>
      </c>
      <c r="S433" s="15">
        <v>0.2064052799133316</v>
      </c>
      <c r="T433" s="38">
        <v>100577.13719721297</v>
      </c>
      <c r="U433" s="38">
        <v>589314.40218306473</v>
      </c>
      <c r="V433" s="38">
        <v>107764.18315957152</v>
      </c>
      <c r="W433" s="38">
        <v>933785.54337847547</v>
      </c>
      <c r="AA433" s="13">
        <v>368</v>
      </c>
      <c r="AB433" s="40">
        <v>3056414.4847900011</v>
      </c>
    </row>
    <row r="434" spans="3:28">
      <c r="C434" s="13">
        <v>369</v>
      </c>
      <c r="D434" s="13">
        <v>65</v>
      </c>
      <c r="E434" s="14">
        <v>220701.28389323805</v>
      </c>
      <c r="F434" s="14">
        <v>65151.00071836284</v>
      </c>
      <c r="G434" s="14">
        <v>2551.6097</v>
      </c>
      <c r="H434" s="14">
        <v>152998.67347487522</v>
      </c>
      <c r="I434" s="14">
        <v>9179.9204084925132</v>
      </c>
      <c r="J434" s="14">
        <v>3671.9681633970054</v>
      </c>
      <c r="K434" s="15">
        <v>0.17016089469453258</v>
      </c>
      <c r="L434" s="14">
        <v>22126.222479203145</v>
      </c>
      <c r="M434" s="14">
        <v>153993.38980616746</v>
      </c>
      <c r="N434" s="14">
        <v>2753.9761225477537</v>
      </c>
      <c r="O434" s="15">
        <v>-2.2966055323452944E-2</v>
      </c>
      <c r="P434" s="14">
        <v>-2436.6342197854187</v>
      </c>
      <c r="Q434" s="14">
        <v>105037.55623292949</v>
      </c>
      <c r="R434" s="14">
        <v>2753.9761225477537</v>
      </c>
      <c r="S434" s="15">
        <v>0.3825091488760326</v>
      </c>
      <c r="T434" s="38">
        <v>229960.60700084385</v>
      </c>
      <c r="U434" s="38">
        <v>832527.4167345186</v>
      </c>
      <c r="V434" s="38">
        <v>249650.19526026159</v>
      </c>
      <c r="W434" s="38">
        <v>1091558.3627736156</v>
      </c>
      <c r="AA434" s="13">
        <v>369</v>
      </c>
      <c r="AB434" s="40">
        <v>2687668.468587053</v>
      </c>
    </row>
    <row r="435" spans="3:28">
      <c r="C435" s="13">
        <v>370</v>
      </c>
      <c r="D435" s="13">
        <v>65</v>
      </c>
      <c r="E435" s="14">
        <v>249142.03533351244</v>
      </c>
      <c r="F435" s="14">
        <v>76242.893780069848</v>
      </c>
      <c r="G435" s="14">
        <v>2551.6097</v>
      </c>
      <c r="H435" s="14">
        <v>170347.53185344258</v>
      </c>
      <c r="I435" s="14">
        <v>10220.851911206553</v>
      </c>
      <c r="J435" s="14">
        <v>4088.3407644826216</v>
      </c>
      <c r="K435" s="15">
        <v>-7.5629947956363491E-2</v>
      </c>
      <c r="L435" s="14">
        <v>-10604.92310741724</v>
      </c>
      <c r="M435" s="14">
        <v>131660.46114549876</v>
      </c>
      <c r="N435" s="14">
        <v>3066.2555733619661</v>
      </c>
      <c r="O435" s="15">
        <v>5.632037232573428E-2</v>
      </c>
      <c r="P435" s="14">
        <v>11473.479945504121</v>
      </c>
      <c r="Q435" s="14">
        <v>216724.72023233242</v>
      </c>
      <c r="R435" s="14">
        <v>3066.2555733619661</v>
      </c>
      <c r="S435" s="15">
        <v>-0.15985609408215917</v>
      </c>
      <c r="T435" s="38">
        <v>-43514.090977892476</v>
      </c>
      <c r="U435" s="38">
        <v>230226.93246479082</v>
      </c>
      <c r="V435" s="38">
        <v>-42645.534139805597</v>
      </c>
      <c r="W435" s="38">
        <v>578612.11384262191</v>
      </c>
      <c r="AA435" s="13">
        <v>370</v>
      </c>
      <c r="AB435" s="40">
        <v>2526502.3562661964</v>
      </c>
    </row>
    <row r="436" spans="3:28">
      <c r="C436" s="13">
        <v>371</v>
      </c>
      <c r="D436" s="13">
        <v>65</v>
      </c>
      <c r="E436" s="14">
        <v>235029.96006544813</v>
      </c>
      <c r="F436" s="14">
        <v>70739.184425524771</v>
      </c>
      <c r="G436" s="14">
        <v>2551.6097</v>
      </c>
      <c r="H436" s="14">
        <v>161739.16593992335</v>
      </c>
      <c r="I436" s="14">
        <v>9704.349956395401</v>
      </c>
      <c r="J436" s="14">
        <v>3881.7399825581606</v>
      </c>
      <c r="K436" s="15">
        <v>4.9729755311282063E-2</v>
      </c>
      <c r="L436" s="14">
        <v>6480.1719164086408</v>
      </c>
      <c r="M436" s="14">
        <v>138728.77971669519</v>
      </c>
      <c r="N436" s="14">
        <v>2911.3049869186202</v>
      </c>
      <c r="O436" s="15">
        <v>4.6500407096255303E-2</v>
      </c>
      <c r="P436" s="14">
        <v>5319.8503949849919</v>
      </c>
      <c r="Q436" s="14">
        <v>121179.88614412126</v>
      </c>
      <c r="R436" s="14">
        <v>2911.3049869186202</v>
      </c>
      <c r="S436" s="15">
        <v>7.5113917945140163E-2</v>
      </c>
      <c r="T436" s="38">
        <v>37456.469953711807</v>
      </c>
      <c r="U436" s="38">
        <v>537574.30088750133</v>
      </c>
      <c r="V436" s="38">
        <v>49256.492265105437</v>
      </c>
      <c r="W436" s="38">
        <v>797482.96674831782</v>
      </c>
      <c r="AA436" s="13">
        <v>371</v>
      </c>
      <c r="AB436" s="40">
        <v>2480844.0771312169</v>
      </c>
    </row>
    <row r="437" spans="3:28">
      <c r="C437" s="13">
        <v>372</v>
      </c>
      <c r="D437" s="13">
        <v>65</v>
      </c>
      <c r="E437" s="14">
        <v>232632.07218702821</v>
      </c>
      <c r="F437" s="14">
        <v>69804.008152941009</v>
      </c>
      <c r="G437" s="14">
        <v>2551.6097</v>
      </c>
      <c r="H437" s="14">
        <v>160276.4543340872</v>
      </c>
      <c r="I437" s="14">
        <v>9616.5872600452312</v>
      </c>
      <c r="J437" s="14">
        <v>3846.6349040180926</v>
      </c>
      <c r="K437" s="15">
        <v>-3.3995424361824358E-3</v>
      </c>
      <c r="L437" s="14">
        <v>-512.94287412335996</v>
      </c>
      <c r="M437" s="14">
        <v>152296.23164616112</v>
      </c>
      <c r="N437" s="14">
        <v>2884.9761780135691</v>
      </c>
      <c r="O437" s="15">
        <v>-0.13178050006557324</v>
      </c>
      <c r="P437" s="14">
        <v>-25813.736022786386</v>
      </c>
      <c r="Q437" s="14">
        <v>171513.09011275703</v>
      </c>
      <c r="R437" s="14">
        <v>2884.9761780135691</v>
      </c>
      <c r="S437" s="15">
        <v>0.44402561522202938</v>
      </c>
      <c r="T437" s="38">
        <v>38502.346999607558</v>
      </c>
      <c r="U437" s="38">
        <v>126656.83025212522</v>
      </c>
      <c r="V437" s="38">
        <v>12175.668102697811</v>
      </c>
      <c r="W437" s="38">
        <v>450466.15201104333</v>
      </c>
      <c r="AA437" s="13">
        <v>372</v>
      </c>
      <c r="AB437" s="40">
        <v>2062864.8238926341</v>
      </c>
    </row>
    <row r="438" spans="3:28">
      <c r="C438" s="13">
        <v>373</v>
      </c>
      <c r="D438" s="13">
        <v>65</v>
      </c>
      <c r="E438" s="14">
        <v>220241.35991705081</v>
      </c>
      <c r="F438" s="14">
        <v>64971.630367649814</v>
      </c>
      <c r="G438" s="14">
        <v>2551.6097</v>
      </c>
      <c r="H438" s="14">
        <v>152718.119849401</v>
      </c>
      <c r="I438" s="14">
        <v>9163.0871909640591</v>
      </c>
      <c r="J438" s="14">
        <v>3665.2348763856239</v>
      </c>
      <c r="K438" s="15">
        <v>3.0633853360252292E-2</v>
      </c>
      <c r="L438" s="14">
        <v>3831.4998789619403</v>
      </c>
      <c r="M438" s="14">
        <v>130738.15987731621</v>
      </c>
      <c r="N438" s="14">
        <v>2748.9261572892178</v>
      </c>
      <c r="O438" s="15">
        <v>2.9525268411420218E-2</v>
      </c>
      <c r="P438" s="14">
        <v>4522.7232026285219</v>
      </c>
      <c r="Q438" s="14">
        <v>159078.62868533799</v>
      </c>
      <c r="R438" s="14">
        <v>2748.9261572892178</v>
      </c>
      <c r="S438" s="15">
        <v>0.27436925202325241</v>
      </c>
      <c r="T438" s="38">
        <v>39375.28189421053</v>
      </c>
      <c r="U438" s="38">
        <v>184261.75152551918</v>
      </c>
      <c r="V438" s="38">
        <v>47729.504975800992</v>
      </c>
      <c r="W438" s="38">
        <v>474078.54008817335</v>
      </c>
      <c r="AA438" s="13">
        <v>373</v>
      </c>
      <c r="AB438" s="40">
        <v>2679929.1433026935</v>
      </c>
    </row>
    <row r="439" spans="3:28">
      <c r="C439" s="13">
        <v>374</v>
      </c>
      <c r="D439" s="13">
        <v>65</v>
      </c>
      <c r="E439" s="14">
        <v>228690.43576214829</v>
      </c>
      <c r="F439" s="14">
        <v>68266.76994723783</v>
      </c>
      <c r="G439" s="14">
        <v>2551.6097</v>
      </c>
      <c r="H439" s="14">
        <v>157872.05611491046</v>
      </c>
      <c r="I439" s="14">
        <v>9472.3233668946268</v>
      </c>
      <c r="J439" s="14">
        <v>3788.9293467578509</v>
      </c>
      <c r="K439" s="15">
        <v>1.7738738755657853E-2</v>
      </c>
      <c r="L439" s="14">
        <v>1941.9153240401147</v>
      </c>
      <c r="M439" s="14">
        <v>113309.51395519447</v>
      </c>
      <c r="N439" s="14">
        <v>2841.697010068388</v>
      </c>
      <c r="O439" s="15">
        <v>8.3478237958357723E-2</v>
      </c>
      <c r="P439" s="14">
        <v>11697.136489271743</v>
      </c>
      <c r="Q439" s="14">
        <v>153239.97097952451</v>
      </c>
      <c r="R439" s="14">
        <v>2841.697010068388</v>
      </c>
      <c r="S439" s="15">
        <v>-6.5962327149941727E-2</v>
      </c>
      <c r="T439" s="38">
        <v>-9599.3727746374898</v>
      </c>
      <c r="U439" s="38">
        <v>137349.58532569269</v>
      </c>
      <c r="V439" s="38">
        <v>4039.6790386743669</v>
      </c>
      <c r="W439" s="38">
        <v>403899.07026041171</v>
      </c>
      <c r="AA439" s="13">
        <v>374</v>
      </c>
      <c r="AB439" s="40">
        <v>2409483.5747089372</v>
      </c>
    </row>
    <row r="440" spans="3:28">
      <c r="C440" s="13">
        <v>375</v>
      </c>
      <c r="D440" s="13">
        <v>65</v>
      </c>
      <c r="E440" s="14">
        <v>246270.69286364823</v>
      </c>
      <c r="F440" s="14">
        <v>75123.070216822816</v>
      </c>
      <c r="G440" s="14">
        <v>2551.6097</v>
      </c>
      <c r="H440" s="14">
        <v>168596.01294682542</v>
      </c>
      <c r="I440" s="14">
        <v>10115.760776809524</v>
      </c>
      <c r="J440" s="14">
        <v>4046.30431072381</v>
      </c>
      <c r="K440" s="15">
        <v>8.7204389115105252E-2</v>
      </c>
      <c r="L440" s="14">
        <v>9099.7242702399963</v>
      </c>
      <c r="M440" s="14">
        <v>115472.26024192372</v>
      </c>
      <c r="N440" s="14">
        <v>3034.728233042857</v>
      </c>
      <c r="O440" s="15">
        <v>-0.16425360329697028</v>
      </c>
      <c r="P440" s="14">
        <v>-19939.797341153942</v>
      </c>
      <c r="Q440" s="14">
        <v>102973.97416560791</v>
      </c>
      <c r="R440" s="14">
        <v>3034.728233042857</v>
      </c>
      <c r="S440" s="15">
        <v>0.15145873961284853</v>
      </c>
      <c r="T440" s="38">
        <v>19116.242216470644</v>
      </c>
      <c r="U440" s="38">
        <v>146847.7968467561</v>
      </c>
      <c r="V440" s="38">
        <v>8276.1691455566979</v>
      </c>
      <c r="W440" s="38">
        <v>365294.03125428769</v>
      </c>
      <c r="AA440" s="13">
        <v>375</v>
      </c>
      <c r="AB440" s="40">
        <v>3173908.5093850349</v>
      </c>
    </row>
    <row r="441" spans="3:28">
      <c r="C441" s="13">
        <v>376</v>
      </c>
      <c r="D441" s="13">
        <v>65</v>
      </c>
      <c r="E441" s="14">
        <v>252788.67210758675</v>
      </c>
      <c r="F441" s="14">
        <v>77665.08212195884</v>
      </c>
      <c r="G441" s="14">
        <v>2551.6097</v>
      </c>
      <c r="H441" s="14">
        <v>172571.98028562791</v>
      </c>
      <c r="I441" s="14">
        <v>10354.318817137675</v>
      </c>
      <c r="J441" s="14">
        <v>4141.7275268550702</v>
      </c>
      <c r="K441" s="15">
        <v>4.5180482664543165E-2</v>
      </c>
      <c r="L441" s="14">
        <v>6412.308153068172</v>
      </c>
      <c r="M441" s="14">
        <v>150409.68033116648</v>
      </c>
      <c r="N441" s="14">
        <v>3106.2956451413024</v>
      </c>
      <c r="O441" s="15">
        <v>2.9085181053847033E-2</v>
      </c>
      <c r="P441" s="14">
        <v>8712.5843296387502</v>
      </c>
      <c r="Q441" s="14">
        <v>309819.80106134404</v>
      </c>
      <c r="R441" s="14">
        <v>3106.2956451413024</v>
      </c>
      <c r="S441" s="15">
        <v>0.32634161724939292</v>
      </c>
      <c r="T441" s="38">
        <v>132020.43835361494</v>
      </c>
      <c r="U441" s="38">
        <v>538120.32914560544</v>
      </c>
      <c r="V441" s="38">
        <v>147145.33083632187</v>
      </c>
      <c r="W441" s="38">
        <v>998349.81053811591</v>
      </c>
      <c r="AA441" s="13">
        <v>376</v>
      </c>
      <c r="AB441" s="40">
        <v>2639152.2239099606</v>
      </c>
    </row>
    <row r="442" spans="3:28">
      <c r="C442" s="13">
        <v>377</v>
      </c>
      <c r="D442" s="13">
        <v>65</v>
      </c>
      <c r="E442" s="14">
        <v>234153.87394379475</v>
      </c>
      <c r="F442" s="14">
        <v>70397.51083807995</v>
      </c>
      <c r="G442" s="14">
        <v>2551.6097</v>
      </c>
      <c r="H442" s="14">
        <v>161204.75340571479</v>
      </c>
      <c r="I442" s="14">
        <v>9672.2852043428866</v>
      </c>
      <c r="J442" s="14">
        <v>3868.9140817371549</v>
      </c>
      <c r="K442" s="15">
        <v>3.3167828241058434E-3</v>
      </c>
      <c r="L442" s="14">
        <v>389.1962530048051</v>
      </c>
      <c r="M442" s="14">
        <v>119665.14764080179</v>
      </c>
      <c r="N442" s="14">
        <v>2901.6855613028661</v>
      </c>
      <c r="O442" s="15">
        <v>0.10100926737716014</v>
      </c>
      <c r="P442" s="14">
        <v>29864.810634183708</v>
      </c>
      <c r="Q442" s="14">
        <v>326979.71879876679</v>
      </c>
      <c r="R442" s="14">
        <v>2901.6855613028661</v>
      </c>
      <c r="S442" s="15">
        <v>0.31845297012281876</v>
      </c>
      <c r="T442" s="38">
        <v>15848.119488911743</v>
      </c>
      <c r="U442" s="38">
        <v>67064.92765779476</v>
      </c>
      <c r="V442" s="38">
        <v>46102.126376100256</v>
      </c>
      <c r="W442" s="38">
        <v>513709.79409736337</v>
      </c>
      <c r="AA442" s="13">
        <v>377</v>
      </c>
      <c r="AB442" s="40">
        <v>2125553.2285030857</v>
      </c>
    </row>
    <row r="443" spans="3:28">
      <c r="C443" s="13">
        <v>378</v>
      </c>
      <c r="D443" s="13">
        <v>65</v>
      </c>
      <c r="E443" s="14">
        <v>217524.13539451172</v>
      </c>
      <c r="F443" s="14">
        <v>63911.912803859566</v>
      </c>
      <c r="G443" s="14">
        <v>2551.6097</v>
      </c>
      <c r="H443" s="14">
        <v>151060.61289065215</v>
      </c>
      <c r="I443" s="14">
        <v>9063.6367734391279</v>
      </c>
      <c r="J443" s="14">
        <v>3625.4547093756514</v>
      </c>
      <c r="K443" s="15">
        <v>0.11542733738057889</v>
      </c>
      <c r="L443" s="14">
        <v>19983.473228829032</v>
      </c>
      <c r="M443" s="14">
        <v>194922.20073494487</v>
      </c>
      <c r="N443" s="14">
        <v>2719.0910320317385</v>
      </c>
      <c r="O443" s="15">
        <v>9.5286700246925218E-2</v>
      </c>
      <c r="P443" s="14">
        <v>20047.3598344278</v>
      </c>
      <c r="Q443" s="14">
        <v>231796.81057832151</v>
      </c>
      <c r="R443" s="14">
        <v>2719.0910320317385</v>
      </c>
      <c r="S443" s="15">
        <v>-0.22962661996967598</v>
      </c>
      <c r="T443" s="38">
        <v>-45560.666922866636</v>
      </c>
      <c r="U443" s="38">
        <v>154210.83505047671</v>
      </c>
      <c r="V443" s="38">
        <v>-5529.8338596098038</v>
      </c>
      <c r="W443" s="38">
        <v>580929.84636374307</v>
      </c>
      <c r="AA443" s="13">
        <v>378</v>
      </c>
      <c r="AB443" s="40">
        <v>2366649.5671840278</v>
      </c>
    </row>
    <row r="444" spans="3:28">
      <c r="C444" s="13">
        <v>379</v>
      </c>
      <c r="D444" s="13">
        <v>65</v>
      </c>
      <c r="E444" s="14">
        <v>223944.49120698471</v>
      </c>
      <c r="F444" s="14">
        <v>66415.851570724044</v>
      </c>
      <c r="G444" s="14">
        <v>2551.6097</v>
      </c>
      <c r="H444" s="14">
        <v>154977.02993626066</v>
      </c>
      <c r="I444" s="14">
        <v>9298.6217961756392</v>
      </c>
      <c r="J444" s="14">
        <v>3719.4487184702557</v>
      </c>
      <c r="K444" s="15">
        <v>8.742561404906582E-2</v>
      </c>
      <c r="L444" s="14">
        <v>14134.411207840882</v>
      </c>
      <c r="M444" s="14">
        <v>177667.7064259348</v>
      </c>
      <c r="N444" s="14">
        <v>2789.5865388526918</v>
      </c>
      <c r="O444" s="15">
        <v>0.23361174537948731</v>
      </c>
      <c r="P444" s="14">
        <v>46715.613551421375</v>
      </c>
      <c r="Q444" s="14">
        <v>248081.57468971857</v>
      </c>
      <c r="R444" s="14">
        <v>2789.5865388526918</v>
      </c>
      <c r="S444" s="15">
        <v>-0.19900285739452539</v>
      </c>
      <c r="T444" s="38">
        <v>-48451.649273669515</v>
      </c>
      <c r="U444" s="38">
        <v>196415.27252712549</v>
      </c>
      <c r="V444" s="38">
        <v>12398.37548559274</v>
      </c>
      <c r="W444" s="38">
        <v>622164.55364277889</v>
      </c>
      <c r="AA444" s="13">
        <v>379</v>
      </c>
      <c r="AB444" s="40">
        <v>2842182.9463087264</v>
      </c>
    </row>
    <row r="445" spans="3:28">
      <c r="C445" s="13">
        <v>380</v>
      </c>
      <c r="D445" s="13">
        <v>65</v>
      </c>
      <c r="E445" s="14">
        <v>246067.5584495441</v>
      </c>
      <c r="F445" s="14">
        <v>75043.847795322203</v>
      </c>
      <c r="G445" s="14">
        <v>2551.6097</v>
      </c>
      <c r="H445" s="14">
        <v>168472.10095422188</v>
      </c>
      <c r="I445" s="14">
        <v>10108.326057253313</v>
      </c>
      <c r="J445" s="14">
        <v>4043.3304229013252</v>
      </c>
      <c r="K445" s="15">
        <v>0.11608094417305007</v>
      </c>
      <c r="L445" s="14">
        <v>24748.966211576215</v>
      </c>
      <c r="M445" s="14">
        <v>239975.01555244249</v>
      </c>
      <c r="N445" s="14">
        <v>3032.4978171759935</v>
      </c>
      <c r="O445" s="15">
        <v>0.24302375058442233</v>
      </c>
      <c r="P445" s="14">
        <v>44874.788782164083</v>
      </c>
      <c r="Q445" s="14">
        <v>231042.9026802826</v>
      </c>
      <c r="R445" s="14">
        <v>3032.4978171759935</v>
      </c>
      <c r="S445" s="15">
        <v>0.2376126616667773</v>
      </c>
      <c r="T445" s="38">
        <v>84746.559653634118</v>
      </c>
      <c r="U445" s="38">
        <v>442921.24190985574</v>
      </c>
      <c r="V445" s="38">
        <v>154370.31464737441</v>
      </c>
      <c r="W445" s="38">
        <v>913939.16014258086</v>
      </c>
      <c r="AA445" s="13">
        <v>380</v>
      </c>
      <c r="AB445" s="40">
        <v>2951118.1959016775</v>
      </c>
    </row>
    <row r="446" spans="3:28">
      <c r="C446" s="13">
        <v>381</v>
      </c>
      <c r="D446" s="13">
        <v>65</v>
      </c>
      <c r="E446" s="14">
        <v>225733.7082570155</v>
      </c>
      <c r="F446" s="14">
        <v>67113.646220236042</v>
      </c>
      <c r="G446" s="14">
        <v>2551.6097</v>
      </c>
      <c r="H446" s="14">
        <v>156068.45233677948</v>
      </c>
      <c r="I446" s="14">
        <v>9364.1071402067682</v>
      </c>
      <c r="J446" s="14">
        <v>3745.6428560827076</v>
      </c>
      <c r="K446" s="15">
        <v>5.1378898964937629E-2</v>
      </c>
      <c r="L446" s="14">
        <v>6340.9938087298033</v>
      </c>
      <c r="M446" s="14">
        <v>131630.1191372707</v>
      </c>
      <c r="N446" s="14">
        <v>2809.2321420620306</v>
      </c>
      <c r="O446" s="15">
        <v>0.15963170440679206</v>
      </c>
      <c r="P446" s="14">
        <v>15052.57897499466</v>
      </c>
      <c r="Q446" s="14">
        <v>110752.86789454659</v>
      </c>
      <c r="R446" s="14">
        <v>2809.2321420620306</v>
      </c>
      <c r="S446" s="15">
        <v>0.28782215198919264</v>
      </c>
      <c r="T446" s="38">
        <v>71614.760301848495</v>
      </c>
      <c r="U446" s="38">
        <v>321835.38934097637</v>
      </c>
      <c r="V446" s="38">
        <v>93008.333085572958</v>
      </c>
      <c r="W446" s="38">
        <v>564218.37637279369</v>
      </c>
      <c r="AA446" s="13">
        <v>381</v>
      </c>
      <c r="AB446" s="40">
        <v>2824050.0680208197</v>
      </c>
    </row>
    <row r="447" spans="3:28">
      <c r="C447" s="13">
        <v>382</v>
      </c>
      <c r="D447" s="13">
        <v>65</v>
      </c>
      <c r="E447" s="14">
        <v>228788.55718509323</v>
      </c>
      <c r="F447" s="14">
        <v>68305.037302186363</v>
      </c>
      <c r="G447" s="14">
        <v>2551.6097</v>
      </c>
      <c r="H447" s="14">
        <v>157931.91018290687</v>
      </c>
      <c r="I447" s="14">
        <v>9475.9146109744124</v>
      </c>
      <c r="J447" s="14">
        <v>3790.3658443897652</v>
      </c>
      <c r="K447" s="15">
        <v>5.2815188215429604E-2</v>
      </c>
      <c r="L447" s="14">
        <v>7148.4052292004189</v>
      </c>
      <c r="M447" s="14">
        <v>144391.11735156694</v>
      </c>
      <c r="N447" s="14">
        <v>2842.7743832923238</v>
      </c>
      <c r="O447" s="15">
        <v>-5.8880245692602418E-4</v>
      </c>
      <c r="P447" s="14">
        <v>-287.84711404818279</v>
      </c>
      <c r="Q447" s="14">
        <v>490002.27807667747</v>
      </c>
      <c r="R447" s="14">
        <v>2842.7743832923238</v>
      </c>
      <c r="S447" s="15">
        <v>-1.8072527227393012E-2</v>
      </c>
      <c r="T447" s="38">
        <v>-15873.544948709921</v>
      </c>
      <c r="U447" s="38">
        <v>863872.4256830411</v>
      </c>
      <c r="V447" s="38">
        <v>-9012.9868335576848</v>
      </c>
      <c r="W447" s="38">
        <v>1498265.8211112856</v>
      </c>
      <c r="AA447" s="13">
        <v>382</v>
      </c>
      <c r="AB447" s="40">
        <v>3035970.9854092947</v>
      </c>
    </row>
    <row r="448" spans="3:28">
      <c r="C448" s="13">
        <v>383</v>
      </c>
      <c r="D448" s="13">
        <v>65</v>
      </c>
      <c r="E448" s="14">
        <v>233999.5598083112</v>
      </c>
      <c r="F448" s="14">
        <v>70337.328325241368</v>
      </c>
      <c r="G448" s="14">
        <v>2551.6097</v>
      </c>
      <c r="H448" s="14">
        <v>161110.62178306983</v>
      </c>
      <c r="I448" s="14">
        <v>9666.6373069841902</v>
      </c>
      <c r="J448" s="14">
        <v>3866.6549227936762</v>
      </c>
      <c r="K448" s="15">
        <v>5.6529826912530556E-3</v>
      </c>
      <c r="L448" s="14">
        <v>917.66181932802294</v>
      </c>
      <c r="M448" s="14">
        <v>165183.31355051871</v>
      </c>
      <c r="N448" s="14">
        <v>2899.9911920952568</v>
      </c>
      <c r="O448" s="15">
        <v>5.6076794296804525E-2</v>
      </c>
      <c r="P448" s="14">
        <v>11563.210369462036</v>
      </c>
      <c r="Q448" s="14">
        <v>219216.33355978716</v>
      </c>
      <c r="R448" s="14">
        <v>2899.9911920952568</v>
      </c>
      <c r="S448" s="15">
        <v>0.40387040218829284</v>
      </c>
      <c r="T448" s="38">
        <v>265315.21026310447</v>
      </c>
      <c r="U448" s="38">
        <v>923696.7582223505</v>
      </c>
      <c r="V448" s="38">
        <v>277796.08245189453</v>
      </c>
      <c r="W448" s="38">
        <v>1308096.4053326563</v>
      </c>
      <c r="AA448" s="13">
        <v>383</v>
      </c>
      <c r="AB448" s="40">
        <v>3134598.4655587892</v>
      </c>
    </row>
    <row r="449" spans="3:28">
      <c r="C449" s="13">
        <v>384</v>
      </c>
      <c r="D449" s="13">
        <v>65</v>
      </c>
      <c r="E449" s="14">
        <v>237506.11965065275</v>
      </c>
      <c r="F449" s="14">
        <v>71704.886663754573</v>
      </c>
      <c r="G449" s="14">
        <v>2551.6097</v>
      </c>
      <c r="H449" s="14">
        <v>163249.62328689816</v>
      </c>
      <c r="I449" s="14">
        <v>9794.9773972138901</v>
      </c>
      <c r="J449" s="14">
        <v>3917.9909588855562</v>
      </c>
      <c r="K449" s="15">
        <v>7.0889182235383472E-2</v>
      </c>
      <c r="L449" s="14">
        <v>9026.2190905089992</v>
      </c>
      <c r="M449" s="14">
        <v>138313.79709666161</v>
      </c>
      <c r="N449" s="14">
        <v>2938.4932191641669</v>
      </c>
      <c r="O449" s="15">
        <v>0.17079247736372025</v>
      </c>
      <c r="P449" s="14">
        <v>29474.397208933762</v>
      </c>
      <c r="Q449" s="14">
        <v>203517.97299207179</v>
      </c>
      <c r="R449" s="14">
        <v>2938.4932191641669</v>
      </c>
      <c r="S449" s="15">
        <v>3.1795324732192459E-2</v>
      </c>
      <c r="T449" s="38">
        <v>9223.6435541889823</v>
      </c>
      <c r="U449" s="38">
        <v>300787.2242169198</v>
      </c>
      <c r="V449" s="38">
        <v>47724.259853631738</v>
      </c>
      <c r="W449" s="38">
        <v>642618.99430565326</v>
      </c>
      <c r="AA449" s="13">
        <v>384</v>
      </c>
      <c r="AB449" s="40">
        <v>3537287.8062610361</v>
      </c>
    </row>
    <row r="450" spans="3:28">
      <c r="C450" s="13">
        <v>385</v>
      </c>
      <c r="D450" s="13">
        <v>65</v>
      </c>
      <c r="E450" s="14">
        <v>234945.38034915351</v>
      </c>
      <c r="F450" s="14">
        <v>70706.198336169866</v>
      </c>
      <c r="G450" s="14">
        <v>2551.6097</v>
      </c>
      <c r="H450" s="14">
        <v>161687.57231298366</v>
      </c>
      <c r="I450" s="14">
        <v>9701.2543387790192</v>
      </c>
      <c r="J450" s="14">
        <v>3880.5017355116079</v>
      </c>
      <c r="K450" s="15">
        <v>6.8646574947298644E-2</v>
      </c>
      <c r="L450" s="14">
        <v>9851.9296711292118</v>
      </c>
      <c r="M450" s="14">
        <v>155308.87716494012</v>
      </c>
      <c r="N450" s="14">
        <v>2910.3763016337057</v>
      </c>
      <c r="O450" s="15">
        <v>0.17852405021636331</v>
      </c>
      <c r="P450" s="14">
        <v>20049.722883373091</v>
      </c>
      <c r="Q450" s="14">
        <v>133813.15666873447</v>
      </c>
      <c r="R450" s="14">
        <v>2910.3763016337057</v>
      </c>
      <c r="S450" s="15">
        <v>-0.4323056285391475</v>
      </c>
      <c r="T450" s="38">
        <v>-452439.88009574608</v>
      </c>
      <c r="U450" s="38">
        <v>595589.42189355229</v>
      </c>
      <c r="V450" s="38">
        <v>-422538.22754124377</v>
      </c>
      <c r="W450" s="38">
        <v>884711.45572722692</v>
      </c>
      <c r="AA450" s="13">
        <v>385</v>
      </c>
      <c r="AB450" s="40">
        <v>2638995.9893925171</v>
      </c>
    </row>
    <row r="451" spans="3:28">
      <c r="C451" s="13">
        <v>386</v>
      </c>
      <c r="D451" s="13">
        <v>65</v>
      </c>
      <c r="E451" s="14">
        <v>226380.11440013742</v>
      </c>
      <c r="F451" s="14">
        <v>67365.744616053591</v>
      </c>
      <c r="G451" s="14">
        <v>2551.6097</v>
      </c>
      <c r="H451" s="14">
        <v>156462.76008408383</v>
      </c>
      <c r="I451" s="14">
        <v>9387.7656050450296</v>
      </c>
      <c r="J451" s="14">
        <v>3755.1062420180119</v>
      </c>
      <c r="K451" s="15">
        <v>4.6425859628560537E-2</v>
      </c>
      <c r="L451" s="14">
        <v>6824.4373473602045</v>
      </c>
      <c r="M451" s="14">
        <v>155698.45756581219</v>
      </c>
      <c r="N451" s="14">
        <v>2816.3296815135086</v>
      </c>
      <c r="O451" s="15">
        <v>-2.7849344352569042E-2</v>
      </c>
      <c r="P451" s="14">
        <v>-5021.7605827061416</v>
      </c>
      <c r="Q451" s="14">
        <v>176705.21245444161</v>
      </c>
      <c r="R451" s="14">
        <v>2816.3296815135086</v>
      </c>
      <c r="S451" s="15">
        <v>0.33518959599006443</v>
      </c>
      <c r="T451" s="38">
        <v>33694.65303531829</v>
      </c>
      <c r="U451" s="38">
        <v>135626.97924150433</v>
      </c>
      <c r="V451" s="38">
        <v>35497.329799972351</v>
      </c>
      <c r="W451" s="38">
        <v>468030.64926175814</v>
      </c>
      <c r="AA451" s="13">
        <v>386</v>
      </c>
      <c r="AB451" s="40">
        <v>2480762.5930172633</v>
      </c>
    </row>
    <row r="452" spans="3:28">
      <c r="C452" s="13">
        <v>387</v>
      </c>
      <c r="D452" s="13">
        <v>65</v>
      </c>
      <c r="E452" s="14">
        <v>230446.79046934185</v>
      </c>
      <c r="F452" s="14">
        <v>68951.748283043329</v>
      </c>
      <c r="G452" s="14">
        <v>2551.6097</v>
      </c>
      <c r="H452" s="14">
        <v>158943.43248629852</v>
      </c>
      <c r="I452" s="14">
        <v>9536.6059491779106</v>
      </c>
      <c r="J452" s="14">
        <v>3814.6423796711642</v>
      </c>
      <c r="K452" s="15">
        <v>9.9469526695653426E-3</v>
      </c>
      <c r="L452" s="14">
        <v>1702.4688557950835</v>
      </c>
      <c r="M452" s="14">
        <v>174764.60623412239</v>
      </c>
      <c r="N452" s="14">
        <v>2860.9817847533732</v>
      </c>
      <c r="O452" s="15">
        <v>7.6755813210374113E-2</v>
      </c>
      <c r="P452" s="14">
        <v>8734.1823969354737</v>
      </c>
      <c r="Q452" s="14">
        <v>123956.47656285217</v>
      </c>
      <c r="R452" s="14">
        <v>2860.9817847533732</v>
      </c>
      <c r="S452" s="15">
        <v>0.26159247955044512</v>
      </c>
      <c r="T452" s="38">
        <v>33390.604321418432</v>
      </c>
      <c r="U452" s="38">
        <v>162464.68947461343</v>
      </c>
      <c r="V452" s="38">
        <v>43827.255574148992</v>
      </c>
      <c r="W452" s="38">
        <v>461185.77227158798</v>
      </c>
      <c r="AA452" s="13">
        <v>387</v>
      </c>
      <c r="AB452" s="40">
        <v>2468353.5350039029</v>
      </c>
    </row>
    <row r="453" spans="3:28">
      <c r="C453" s="13">
        <v>388</v>
      </c>
      <c r="D453" s="13">
        <v>65</v>
      </c>
      <c r="E453" s="14">
        <v>228587.14044489199</v>
      </c>
      <c r="F453" s="14">
        <v>68226.48477350788</v>
      </c>
      <c r="G453" s="14">
        <v>2551.6097</v>
      </c>
      <c r="H453" s="14">
        <v>157809.04597138413</v>
      </c>
      <c r="I453" s="14">
        <v>9468.5427582830471</v>
      </c>
      <c r="J453" s="14">
        <v>3787.4171033132188</v>
      </c>
      <c r="K453" s="15">
        <v>3.9225869230603741E-2</v>
      </c>
      <c r="L453" s="14">
        <v>8135.4431102135131</v>
      </c>
      <c r="M453" s="14">
        <v>217429.09638677374</v>
      </c>
      <c r="N453" s="14">
        <v>2840.5628274849141</v>
      </c>
      <c r="O453" s="15">
        <v>-3.7394462653669025E-2</v>
      </c>
      <c r="P453" s="14">
        <v>-3305.5180262490098</v>
      </c>
      <c r="Q453" s="14">
        <v>86510.685983393691</v>
      </c>
      <c r="R453" s="14">
        <v>2840.5628274849141</v>
      </c>
      <c r="S453" s="15">
        <v>0.17005194092226278</v>
      </c>
      <c r="T453" s="38">
        <v>155917.46820879867</v>
      </c>
      <c r="U453" s="38">
        <v>1074219.18810065</v>
      </c>
      <c r="V453" s="38">
        <v>160747.39329276318</v>
      </c>
      <c r="W453" s="38">
        <v>1378158.9704708173</v>
      </c>
      <c r="AA453" s="13">
        <v>388</v>
      </c>
      <c r="AB453" s="40">
        <v>2840415.7105386052</v>
      </c>
    </row>
    <row r="454" spans="3:28">
      <c r="C454" s="13">
        <v>389</v>
      </c>
      <c r="D454" s="13">
        <v>65</v>
      </c>
      <c r="E454" s="14">
        <v>234090.02937046104</v>
      </c>
      <c r="F454" s="14">
        <v>70372.611454479804</v>
      </c>
      <c r="G454" s="14">
        <v>2551.6097</v>
      </c>
      <c r="H454" s="14">
        <v>161165.80821598123</v>
      </c>
      <c r="I454" s="14">
        <v>9669.9484929588743</v>
      </c>
      <c r="J454" s="14">
        <v>3867.9793971835497</v>
      </c>
      <c r="K454" s="15">
        <v>4.1100836064506131E-2</v>
      </c>
      <c r="L454" s="14">
        <v>6691.8045967945354</v>
      </c>
      <c r="M454" s="14">
        <v>171440.1123859481</v>
      </c>
      <c r="N454" s="14">
        <v>2900.9845478876623</v>
      </c>
      <c r="O454" s="15">
        <v>1.1112521796955301E-2</v>
      </c>
      <c r="P454" s="14">
        <v>2011.7503042121293</v>
      </c>
      <c r="Q454" s="14">
        <v>184496.78549921687</v>
      </c>
      <c r="R454" s="14">
        <v>2900.9845478876623</v>
      </c>
      <c r="S454" s="15">
        <v>-1.6608149485341075E-2</v>
      </c>
      <c r="T454" s="38">
        <v>-19552.028904665411</v>
      </c>
      <c r="U454" s="38">
        <v>1159153.5767052164</v>
      </c>
      <c r="V454" s="38">
        <v>-10848.474003658746</v>
      </c>
      <c r="W454" s="38">
        <v>1515090.4745903814</v>
      </c>
      <c r="AA454" s="13">
        <v>389</v>
      </c>
      <c r="AB454" s="40">
        <v>2674344.5354539636</v>
      </c>
    </row>
    <row r="455" spans="3:28">
      <c r="C455" s="13">
        <v>390</v>
      </c>
      <c r="D455" s="13">
        <v>65</v>
      </c>
      <c r="E455" s="14">
        <v>239822.21742012541</v>
      </c>
      <c r="F455" s="14">
        <v>72608.164793848904</v>
      </c>
      <c r="G455" s="14">
        <v>2551.6097</v>
      </c>
      <c r="H455" s="14">
        <v>164662.4429262765</v>
      </c>
      <c r="I455" s="14">
        <v>9879.7465755765897</v>
      </c>
      <c r="J455" s="14">
        <v>3951.8986302306362</v>
      </c>
      <c r="K455" s="15">
        <v>4.6479207919891061E-2</v>
      </c>
      <c r="L455" s="14">
        <v>5844.8264838309797</v>
      </c>
      <c r="M455" s="14">
        <v>133572.19767999023</v>
      </c>
      <c r="N455" s="14">
        <v>2963.923972672977</v>
      </c>
      <c r="O455" s="15">
        <v>4.6589594169457627E-2</v>
      </c>
      <c r="P455" s="14">
        <v>4461.2618995848752</v>
      </c>
      <c r="Q455" s="14">
        <v>101699.84033890411</v>
      </c>
      <c r="R455" s="14">
        <v>2963.923972672977</v>
      </c>
      <c r="S455" s="15">
        <v>0.22273876289155464</v>
      </c>
      <c r="T455" s="38">
        <v>53391.111066488695</v>
      </c>
      <c r="U455" s="38">
        <v>294575.89968872309</v>
      </c>
      <c r="V455" s="38">
        <v>63697.199449904554</v>
      </c>
      <c r="W455" s="38">
        <v>529847.93770761741</v>
      </c>
      <c r="AA455" s="13">
        <v>390</v>
      </c>
      <c r="AB455" s="40">
        <v>2628090.8530880087</v>
      </c>
    </row>
    <row r="456" spans="3:28">
      <c r="C456" s="13">
        <v>391</v>
      </c>
      <c r="D456" s="13">
        <v>65</v>
      </c>
      <c r="E456" s="14">
        <v>238099.86000509703</v>
      </c>
      <c r="F456" s="14">
        <v>71936.445401987847</v>
      </c>
      <c r="G456" s="14">
        <v>2551.6097</v>
      </c>
      <c r="H456" s="14">
        <v>163611.80490310918</v>
      </c>
      <c r="I456" s="14">
        <v>9816.7082941865501</v>
      </c>
      <c r="J456" s="14">
        <v>3926.6833176746204</v>
      </c>
      <c r="K456" s="15">
        <v>0.1211069920902122</v>
      </c>
      <c r="L456" s="14">
        <v>14250.147608356416</v>
      </c>
      <c r="M456" s="14">
        <v>133879.26035447765</v>
      </c>
      <c r="N456" s="14">
        <v>2945.0124882559649</v>
      </c>
      <c r="O456" s="15">
        <v>-3.7773436121817924E-2</v>
      </c>
      <c r="P456" s="14">
        <v>-6270.685461086854</v>
      </c>
      <c r="Q456" s="14">
        <v>161209.63222132614</v>
      </c>
      <c r="R456" s="14">
        <v>2945.0124882559649</v>
      </c>
      <c r="S456" s="15">
        <v>0.34477960313144196</v>
      </c>
      <c r="T456" s="38">
        <v>92863.799065454907</v>
      </c>
      <c r="U456" s="38">
        <v>363678.80185527331</v>
      </c>
      <c r="V456" s="38">
        <v>100843.26121272446</v>
      </c>
      <c r="W456" s="38">
        <v>658767.69443107711</v>
      </c>
      <c r="AA456" s="13">
        <v>391</v>
      </c>
      <c r="AB456" s="40">
        <v>2648008.2370546823</v>
      </c>
    </row>
    <row r="457" spans="3:28">
      <c r="C457" s="13">
        <v>392</v>
      </c>
      <c r="D457" s="13">
        <v>65</v>
      </c>
      <c r="E457" s="14">
        <v>238205.93152948827</v>
      </c>
      <c r="F457" s="14">
        <v>71977.813296500419</v>
      </c>
      <c r="G457" s="14">
        <v>2551.6097</v>
      </c>
      <c r="H457" s="14">
        <v>163676.50853298785</v>
      </c>
      <c r="I457" s="14">
        <v>9820.5905119792715</v>
      </c>
      <c r="J457" s="14">
        <v>3928.2362047917086</v>
      </c>
      <c r="K457" s="15">
        <v>-3.5516341726561727E-2</v>
      </c>
      <c r="L457" s="14">
        <v>-6172.8206457519709</v>
      </c>
      <c r="M457" s="14">
        <v>169593.56271459642</v>
      </c>
      <c r="N457" s="14">
        <v>2946.1771535937814</v>
      </c>
      <c r="O457" s="15">
        <v>8.2011661261929852E-2</v>
      </c>
      <c r="P457" s="14">
        <v>15780.815727724872</v>
      </c>
      <c r="Q457" s="14">
        <v>209675.51221859519</v>
      </c>
      <c r="R457" s="14">
        <v>2946.1771535937814</v>
      </c>
      <c r="S457" s="15">
        <v>7.2122548428280031E-3</v>
      </c>
      <c r="T457" s="38">
        <v>1751.2763042528964</v>
      </c>
      <c r="U457" s="38">
        <v>246043.89114812246</v>
      </c>
      <c r="V457" s="38">
        <v>11359.271386225799</v>
      </c>
      <c r="W457" s="38">
        <v>625312.96608131414</v>
      </c>
      <c r="AA457" s="13">
        <v>392</v>
      </c>
      <c r="AB457" s="40">
        <v>2650033.9936601482</v>
      </c>
    </row>
    <row r="458" spans="3:28">
      <c r="C458" s="13">
        <v>393</v>
      </c>
      <c r="D458" s="13">
        <v>65</v>
      </c>
      <c r="E458" s="14">
        <v>234589.76377042287</v>
      </c>
      <c r="F458" s="14">
        <v>70567.50787046492</v>
      </c>
      <c r="G458" s="14">
        <v>2551.6097</v>
      </c>
      <c r="H458" s="14">
        <v>161470.64619995796</v>
      </c>
      <c r="I458" s="14">
        <v>9688.2387719974777</v>
      </c>
      <c r="J458" s="14">
        <v>3875.2955087989912</v>
      </c>
      <c r="K458" s="15">
        <v>9.7761537026364698E-2</v>
      </c>
      <c r="L458" s="14">
        <v>17353.392323547429</v>
      </c>
      <c r="M458" s="14">
        <v>196798.39983710763</v>
      </c>
      <c r="N458" s="14">
        <v>2906.4716315992432</v>
      </c>
      <c r="O458" s="15">
        <v>-6.8223845529193666E-2</v>
      </c>
      <c r="P458" s="14">
        <v>-14444.426206555183</v>
      </c>
      <c r="Q458" s="14">
        <v>198729.88886699852</v>
      </c>
      <c r="R458" s="14">
        <v>2906.4716315992432</v>
      </c>
      <c r="S458" s="15">
        <v>-0.14853235308039064</v>
      </c>
      <c r="T458" s="38">
        <v>-38777.176555341262</v>
      </c>
      <c r="U458" s="38">
        <v>223744.94931132669</v>
      </c>
      <c r="V458" s="38">
        <v>-35868.210438349015</v>
      </c>
      <c r="W458" s="38">
        <v>619273.23801543284</v>
      </c>
      <c r="AA458" s="13">
        <v>393</v>
      </c>
      <c r="AB458" s="40">
        <v>2912298.9789705309</v>
      </c>
    </row>
    <row r="459" spans="3:28">
      <c r="C459" s="13">
        <v>394</v>
      </c>
      <c r="D459" s="13">
        <v>65</v>
      </c>
      <c r="E459" s="14">
        <v>231752.84679160832</v>
      </c>
      <c r="F459" s="14">
        <v>69461.110248727244</v>
      </c>
      <c r="G459" s="14">
        <v>2551.6097</v>
      </c>
      <c r="H459" s="14">
        <v>159740.12684288106</v>
      </c>
      <c r="I459" s="14">
        <v>9584.4076105728636</v>
      </c>
      <c r="J459" s="14">
        <v>3833.7630442291456</v>
      </c>
      <c r="K459" s="15">
        <v>1.0752706489949089E-2</v>
      </c>
      <c r="L459" s="14">
        <v>2043.2205343072965</v>
      </c>
      <c r="M459" s="14">
        <v>193979.2880369155</v>
      </c>
      <c r="N459" s="14">
        <v>2875.322283171859</v>
      </c>
      <c r="O459" s="15">
        <v>8.8005863531807005E-2</v>
      </c>
      <c r="P459" s="14">
        <v>13331.639401427898</v>
      </c>
      <c r="Q459" s="14">
        <v>166255.10917449879</v>
      </c>
      <c r="R459" s="14">
        <v>2875.322283171859</v>
      </c>
      <c r="S459" s="15">
        <v>8.5495635050612306E-2</v>
      </c>
      <c r="T459" s="38">
        <v>4541.7240755286875</v>
      </c>
      <c r="U459" s="38">
        <v>59101.677049206934</v>
      </c>
      <c r="V459" s="38">
        <v>19916.584011263883</v>
      </c>
      <c r="W459" s="38">
        <v>419336.07426062122</v>
      </c>
      <c r="AA459" s="13">
        <v>394</v>
      </c>
      <c r="AB459" s="40">
        <v>2520197.4579947293</v>
      </c>
    </row>
    <row r="460" spans="3:28">
      <c r="C460" s="13">
        <v>395</v>
      </c>
      <c r="D460" s="13">
        <v>65</v>
      </c>
      <c r="E460" s="14">
        <v>223114.85923299758</v>
      </c>
      <c r="F460" s="14">
        <v>66092.295100869058</v>
      </c>
      <c r="G460" s="14">
        <v>2551.6097</v>
      </c>
      <c r="H460" s="14">
        <v>154470.95443212852</v>
      </c>
      <c r="I460" s="14">
        <v>9268.2572659277103</v>
      </c>
      <c r="J460" s="14">
        <v>3707.3029063710842</v>
      </c>
      <c r="K460" s="15">
        <v>3.7178956981121752E-2</v>
      </c>
      <c r="L460" s="14">
        <v>6365.7539312643894</v>
      </c>
      <c r="M460" s="14">
        <v>179438.6769335875</v>
      </c>
      <c r="N460" s="14">
        <v>2780.4771797783128</v>
      </c>
      <c r="O460" s="15">
        <v>7.2884102156083388E-3</v>
      </c>
      <c r="P460" s="14">
        <v>1103.6365967726306</v>
      </c>
      <c r="Q460" s="14">
        <v>153917.3769002675</v>
      </c>
      <c r="R460" s="14">
        <v>2780.4771797783128</v>
      </c>
      <c r="S460" s="15">
        <v>-0.20431241477456674</v>
      </c>
      <c r="T460" s="38">
        <v>-110374.42430933357</v>
      </c>
      <c r="U460" s="38">
        <v>431239.59084899351</v>
      </c>
      <c r="V460" s="38">
        <v>-102905.03378129654</v>
      </c>
      <c r="W460" s="38">
        <v>764595.64468284848</v>
      </c>
      <c r="AA460" s="13">
        <v>395</v>
      </c>
      <c r="AB460" s="40">
        <v>2815433.1337531591</v>
      </c>
    </row>
    <row r="461" spans="3:28">
      <c r="C461" s="13">
        <v>396</v>
      </c>
      <c r="D461" s="13">
        <v>65</v>
      </c>
      <c r="E461" s="14">
        <v>229534.29894529417</v>
      </c>
      <c r="F461" s="14">
        <v>68595.876588664731</v>
      </c>
      <c r="G461" s="14">
        <v>2551.6097</v>
      </c>
      <c r="H461" s="14">
        <v>158386.81265662945</v>
      </c>
      <c r="I461" s="14">
        <v>9503.2087593977667</v>
      </c>
      <c r="J461" s="14">
        <v>3801.2835037591067</v>
      </c>
      <c r="K461" s="15">
        <v>3.4520752902929649E-2</v>
      </c>
      <c r="L461" s="14">
        <v>5104.2966140178332</v>
      </c>
      <c r="M461" s="14">
        <v>154866.6211157151</v>
      </c>
      <c r="N461" s="14">
        <v>2850.96262781933</v>
      </c>
      <c r="O461" s="15">
        <v>-0.27006087535495299</v>
      </c>
      <c r="P461" s="14">
        <v>-44913.756709897803</v>
      </c>
      <c r="Q461" s="14">
        <v>122821.47477002779</v>
      </c>
      <c r="R461" s="14">
        <v>2850.96262781933</v>
      </c>
      <c r="S461" s="15">
        <v>0.3052331695927466</v>
      </c>
      <c r="T461" s="38">
        <v>74175.717814157993</v>
      </c>
      <c r="U461" s="38">
        <v>318614.49258213752</v>
      </c>
      <c r="V461" s="38">
        <v>34366.257718278022</v>
      </c>
      <c r="W461" s="38">
        <v>596302.58846788038</v>
      </c>
      <c r="AA461" s="13">
        <v>396</v>
      </c>
      <c r="AB461" s="40">
        <v>3031306.5752456714</v>
      </c>
    </row>
    <row r="462" spans="3:28">
      <c r="C462" s="13">
        <v>397</v>
      </c>
      <c r="D462" s="13">
        <v>65</v>
      </c>
      <c r="E462" s="14">
        <v>231945.33760061665</v>
      </c>
      <c r="F462" s="14">
        <v>69536.181664240488</v>
      </c>
      <c r="G462" s="14">
        <v>2551.6097</v>
      </c>
      <c r="H462" s="14">
        <v>159857.54623637616</v>
      </c>
      <c r="I462" s="14">
        <v>9591.4527741825696</v>
      </c>
      <c r="J462" s="14">
        <v>3836.5811096730281</v>
      </c>
      <c r="K462" s="15">
        <v>2.74883254081549E-2</v>
      </c>
      <c r="L462" s="14">
        <v>5348.649684156886</v>
      </c>
      <c r="M462" s="14">
        <v>201845.89711390415</v>
      </c>
      <c r="N462" s="14">
        <v>2877.435832254771</v>
      </c>
      <c r="O462" s="15">
        <v>0.15837589553040027</v>
      </c>
      <c r="P462" s="14">
        <v>22273.232516630262</v>
      </c>
      <c r="Q462" s="14">
        <v>164347.19320147124</v>
      </c>
      <c r="R462" s="14">
        <v>2877.435832254771</v>
      </c>
      <c r="S462" s="15">
        <v>0.26965459333467606</v>
      </c>
      <c r="T462" s="38">
        <v>71206.55873712711</v>
      </c>
      <c r="U462" s="38">
        <v>336711.08712788118</v>
      </c>
      <c r="V462" s="38">
        <v>98828.44093791426</v>
      </c>
      <c r="W462" s="38">
        <v>702904.1774432566</v>
      </c>
      <c r="AA462" s="13">
        <v>397</v>
      </c>
      <c r="AB462" s="40">
        <v>2475468.3770301868</v>
      </c>
    </row>
    <row r="463" spans="3:28">
      <c r="C463" s="13">
        <v>398</v>
      </c>
      <c r="D463" s="13">
        <v>65</v>
      </c>
      <c r="E463" s="14">
        <v>236823.10267210836</v>
      </c>
      <c r="F463" s="14">
        <v>71438.51004212226</v>
      </c>
      <c r="G463" s="14">
        <v>2551.6097</v>
      </c>
      <c r="H463" s="14">
        <v>162832.98292998612</v>
      </c>
      <c r="I463" s="14">
        <v>9769.9789757991657</v>
      </c>
      <c r="J463" s="14">
        <v>3907.9915903196666</v>
      </c>
      <c r="K463" s="15">
        <v>0.10044139241082539</v>
      </c>
      <c r="L463" s="14">
        <v>14510.319708048917</v>
      </c>
      <c r="M463" s="14">
        <v>160929.85266640145</v>
      </c>
      <c r="N463" s="14">
        <v>2930.9936927397498</v>
      </c>
      <c r="O463" s="15">
        <v>0.16883679315489442</v>
      </c>
      <c r="P463" s="14">
        <v>19469.657164479522</v>
      </c>
      <c r="Q463" s="14">
        <v>136251.58949074891</v>
      </c>
      <c r="R463" s="14">
        <v>2930.9936927397498</v>
      </c>
      <c r="S463" s="15">
        <v>0.38965507262290672</v>
      </c>
      <c r="T463" s="38">
        <v>153377.03302308003</v>
      </c>
      <c r="U463" s="38">
        <v>548465.10480641853</v>
      </c>
      <c r="V463" s="38">
        <v>187357.00989560847</v>
      </c>
      <c r="W463" s="38">
        <v>845646.54696356889</v>
      </c>
      <c r="AA463" s="13">
        <v>398</v>
      </c>
      <c r="AB463" s="40">
        <v>2599974.4865870276</v>
      </c>
    </row>
    <row r="464" spans="3:28">
      <c r="C464" s="13">
        <v>399</v>
      </c>
      <c r="D464" s="13">
        <v>65</v>
      </c>
      <c r="E464" s="14">
        <v>224727.0034443161</v>
      </c>
      <c r="F464" s="14">
        <v>66721.031343283277</v>
      </c>
      <c r="G464" s="14">
        <v>2551.6097</v>
      </c>
      <c r="H464" s="14">
        <v>155454.36240103282</v>
      </c>
      <c r="I464" s="14">
        <v>9327.2617440619688</v>
      </c>
      <c r="J464" s="14">
        <v>3730.9046976247878</v>
      </c>
      <c r="K464" s="15">
        <v>0.16865202018160358</v>
      </c>
      <c r="L464" s="14">
        <v>25072.865028471082</v>
      </c>
      <c r="M464" s="14">
        <v>175604.57706081858</v>
      </c>
      <c r="N464" s="14">
        <v>2798.1785232185907</v>
      </c>
      <c r="O464" s="15">
        <v>-2.5496801291520266E-2</v>
      </c>
      <c r="P464" s="14">
        <v>-2454.4541845858926</v>
      </c>
      <c r="Q464" s="14">
        <v>95209.815815683192</v>
      </c>
      <c r="R464" s="14">
        <v>2798.1785232185907</v>
      </c>
      <c r="S464" s="15">
        <v>0.2031717903139269</v>
      </c>
      <c r="T464" s="38">
        <v>26768.659039135917</v>
      </c>
      <c r="U464" s="38">
        <v>159921.56608113123</v>
      </c>
      <c r="V464" s="38">
        <v>49387.069883021104</v>
      </c>
      <c r="W464" s="38">
        <v>430735.958957633</v>
      </c>
      <c r="AA464" s="13">
        <v>399</v>
      </c>
      <c r="AB464" s="40">
        <v>3187889.0035467106</v>
      </c>
    </row>
    <row r="465" spans="3:28">
      <c r="C465" s="13">
        <v>400</v>
      </c>
      <c r="D465" s="13">
        <v>65</v>
      </c>
      <c r="E465" s="14">
        <v>231232.82596605271</v>
      </c>
      <c r="F465" s="14">
        <v>69258.302126760565</v>
      </c>
      <c r="G465" s="14">
        <v>2551.6097</v>
      </c>
      <c r="H465" s="14">
        <v>159422.91413929214</v>
      </c>
      <c r="I465" s="14">
        <v>9565.3748483575291</v>
      </c>
      <c r="J465" s="14">
        <v>3826.1499393430117</v>
      </c>
      <c r="K465" s="15">
        <v>0.14925579580300843</v>
      </c>
      <c r="L465" s="14">
        <v>27602.971861938335</v>
      </c>
      <c r="M465" s="14">
        <v>214453.40027528739</v>
      </c>
      <c r="N465" s="14">
        <v>2869.6124545072585</v>
      </c>
      <c r="O465" s="15">
        <v>-2.9350883527842597E-2</v>
      </c>
      <c r="P465" s="14">
        <v>-5532.6732729962487</v>
      </c>
      <c r="Q465" s="14">
        <v>184403.21394379178</v>
      </c>
      <c r="R465" s="14">
        <v>2869.6124545072585</v>
      </c>
      <c r="S465" s="15">
        <v>0.22827193585917238</v>
      </c>
      <c r="T465" s="38">
        <v>59044.12593162644</v>
      </c>
      <c r="U465" s="38">
        <v>319135.89631610562</v>
      </c>
      <c r="V465" s="38">
        <v>81114.424520568529</v>
      </c>
      <c r="W465" s="38">
        <v>717992.51053518476</v>
      </c>
      <c r="AA465" s="13">
        <v>400</v>
      </c>
      <c r="AB465" s="40">
        <v>2745333.9014905281</v>
      </c>
    </row>
    <row r="466" spans="3:28">
      <c r="C466" s="13">
        <v>401</v>
      </c>
      <c r="D466" s="13">
        <v>65</v>
      </c>
      <c r="E466" s="14">
        <v>230875.1460038934</v>
      </c>
      <c r="F466" s="14">
        <v>69118.806941518429</v>
      </c>
      <c r="G466" s="14">
        <v>2551.6097</v>
      </c>
      <c r="H466" s="14">
        <v>159204.72936237496</v>
      </c>
      <c r="I466" s="14">
        <v>9552.2837617424975</v>
      </c>
      <c r="J466" s="14">
        <v>3820.9135046969991</v>
      </c>
      <c r="K466" s="15">
        <v>3.6509321543140849E-3</v>
      </c>
      <c r="L466" s="14">
        <v>459.59492046643749</v>
      </c>
      <c r="M466" s="14">
        <v>128254.31931754836</v>
      </c>
      <c r="N466" s="14">
        <v>2865.685128522749</v>
      </c>
      <c r="O466" s="15">
        <v>0.1237059284543361</v>
      </c>
      <c r="P466" s="14">
        <v>28842.877712978421</v>
      </c>
      <c r="Q466" s="14">
        <v>263432.51456640975</v>
      </c>
      <c r="R466" s="14">
        <v>2865.685128522749</v>
      </c>
      <c r="S466" s="15">
        <v>-0.11460002500593154</v>
      </c>
      <c r="T466" s="38">
        <v>-12788.459083121144</v>
      </c>
      <c r="U466" s="38">
        <v>100236.49772770547</v>
      </c>
      <c r="V466" s="38">
        <v>16514.013550323711</v>
      </c>
      <c r="W466" s="38">
        <v>491923.33161166357</v>
      </c>
      <c r="AA466" s="13">
        <v>401</v>
      </c>
      <c r="AB466" s="40">
        <v>2856566.7939848206</v>
      </c>
    </row>
    <row r="467" spans="3:28">
      <c r="C467" s="13">
        <v>402</v>
      </c>
      <c r="D467" s="13">
        <v>65</v>
      </c>
      <c r="E467" s="14">
        <v>226565.50179780365</v>
      </c>
      <c r="F467" s="14">
        <v>67438.045701143419</v>
      </c>
      <c r="G467" s="14">
        <v>2551.6097</v>
      </c>
      <c r="H467" s="14">
        <v>156575.84639666023</v>
      </c>
      <c r="I467" s="14">
        <v>9394.5507837996138</v>
      </c>
      <c r="J467" s="14">
        <v>3757.8203135198455</v>
      </c>
      <c r="K467" s="15">
        <v>7.3474722732244521E-2</v>
      </c>
      <c r="L467" s="14">
        <v>17380.734822553408</v>
      </c>
      <c r="M467" s="14">
        <v>255813.5804857054</v>
      </c>
      <c r="N467" s="14">
        <v>2818.3652351398841</v>
      </c>
      <c r="O467" s="15">
        <v>6.1559550506311671E-2</v>
      </c>
      <c r="P467" s="14">
        <v>8580.9592551092828</v>
      </c>
      <c r="Q467" s="14">
        <v>149382.96044482719</v>
      </c>
      <c r="R467" s="14">
        <v>2818.3652351398841</v>
      </c>
      <c r="S467" s="15">
        <v>0.51762988747392447</v>
      </c>
      <c r="T467" s="38">
        <v>367092.92736999935</v>
      </c>
      <c r="U467" s="38">
        <v>1077682.4263743267</v>
      </c>
      <c r="V467" s="38">
        <v>393054.62144766207</v>
      </c>
      <c r="W467" s="38">
        <v>1482878.9673048593</v>
      </c>
      <c r="AA467" s="13">
        <v>402</v>
      </c>
      <c r="AB467" s="40">
        <v>2696016.5811572159</v>
      </c>
    </row>
    <row r="468" spans="3:28">
      <c r="C468" s="13">
        <v>403</v>
      </c>
      <c r="D468" s="13">
        <v>65</v>
      </c>
      <c r="E468" s="14">
        <v>229948.90043585916</v>
      </c>
      <c r="F468" s="14">
        <v>68757.57116998508</v>
      </c>
      <c r="G468" s="14">
        <v>2551.6097</v>
      </c>
      <c r="H468" s="14">
        <v>158639.71956587408</v>
      </c>
      <c r="I468" s="14">
        <v>9518.3831739524448</v>
      </c>
      <c r="J468" s="14">
        <v>3807.3532695809781</v>
      </c>
      <c r="K468" s="15">
        <v>-0.11804625864232315</v>
      </c>
      <c r="L468" s="14">
        <v>-16360.772898537969</v>
      </c>
      <c r="M468" s="14">
        <v>124139.18867325042</v>
      </c>
      <c r="N468" s="14">
        <v>2855.5149521857334</v>
      </c>
      <c r="O468" s="15">
        <v>4.3372160187718445E-2</v>
      </c>
      <c r="P468" s="14">
        <v>13895.050833601255</v>
      </c>
      <c r="Q468" s="14">
        <v>335690.77645936154</v>
      </c>
      <c r="R468" s="14">
        <v>2855.5149521857334</v>
      </c>
      <c r="S468" s="15">
        <v>0.15952084656674073</v>
      </c>
      <c r="T468" s="38">
        <v>62327.15002009517</v>
      </c>
      <c r="U468" s="38">
        <v>454469.67212739616</v>
      </c>
      <c r="V468" s="38">
        <v>59861.427955158455</v>
      </c>
      <c r="W468" s="38">
        <v>914299.63726000814</v>
      </c>
      <c r="AA468" s="13">
        <v>403</v>
      </c>
      <c r="AB468" s="40">
        <v>2667713.9499595496</v>
      </c>
    </row>
    <row r="469" spans="3:28">
      <c r="C469" s="13">
        <v>404</v>
      </c>
      <c r="D469" s="13">
        <v>65</v>
      </c>
      <c r="E469" s="14">
        <v>229121.41885475939</v>
      </c>
      <c r="F469" s="14">
        <v>68434.853353356157</v>
      </c>
      <c r="G469" s="14">
        <v>2551.6097</v>
      </c>
      <c r="H469" s="14">
        <v>158134.95580140324</v>
      </c>
      <c r="I469" s="14">
        <v>9488.0973480841931</v>
      </c>
      <c r="J469" s="14">
        <v>3795.2389392336772</v>
      </c>
      <c r="K469" s="15">
        <v>9.6809718631611974E-2</v>
      </c>
      <c r="L469" s="14">
        <v>18234.707172314247</v>
      </c>
      <c r="M469" s="14">
        <v>208488.48994927839</v>
      </c>
      <c r="N469" s="14">
        <v>2846.4292044252579</v>
      </c>
      <c r="O469" s="15">
        <v>0.22107783609460352</v>
      </c>
      <c r="P469" s="14">
        <v>70311.256402660307</v>
      </c>
      <c r="Q469" s="14">
        <v>389772.93946795643</v>
      </c>
      <c r="R469" s="14">
        <v>2846.4292044252579</v>
      </c>
      <c r="S469" s="15">
        <v>0.34981759668484075</v>
      </c>
      <c r="T469" s="38">
        <v>59260.892537227097</v>
      </c>
      <c r="U469" s="38">
        <v>230089.22883380859</v>
      </c>
      <c r="V469" s="38">
        <v>147806.85611220164</v>
      </c>
      <c r="W469" s="38">
        <v>828350.65825104341</v>
      </c>
      <c r="AA469" s="13">
        <v>404</v>
      </c>
      <c r="AB469" s="40">
        <v>2578542.6679362473</v>
      </c>
    </row>
    <row r="470" spans="3:28">
      <c r="C470" s="13">
        <v>405</v>
      </c>
      <c r="D470" s="13">
        <v>65</v>
      </c>
      <c r="E470" s="14">
        <v>250114.52487752066</v>
      </c>
      <c r="F470" s="14">
        <v>76622.164702233058</v>
      </c>
      <c r="G470" s="14">
        <v>2551.6097</v>
      </c>
      <c r="H470" s="14">
        <v>170940.75047528758</v>
      </c>
      <c r="I470" s="14">
        <v>10256.445028517255</v>
      </c>
      <c r="J470" s="14">
        <v>4102.5780114069021</v>
      </c>
      <c r="K470" s="15">
        <v>3.6676769681687482E-2</v>
      </c>
      <c r="L470" s="14">
        <v>4643.06470415691</v>
      </c>
      <c r="M470" s="14">
        <v>133288.50975068443</v>
      </c>
      <c r="N470" s="14">
        <v>3076.9335085551766</v>
      </c>
      <c r="O470" s="15">
        <v>-4.112324187926647E-3</v>
      </c>
      <c r="P470" s="14">
        <v>-455.90680520248378</v>
      </c>
      <c r="Q470" s="14">
        <v>111946.09705565304</v>
      </c>
      <c r="R470" s="14">
        <v>3076.9335085551766</v>
      </c>
      <c r="S470" s="15">
        <v>0.65412140374691541</v>
      </c>
      <c r="T470" s="38">
        <v>318327.35549409204</v>
      </c>
      <c r="U470" s="38">
        <v>806514.56003719661</v>
      </c>
      <c r="V470" s="38">
        <v>322514.51339304645</v>
      </c>
      <c r="W470" s="38">
        <v>1051749.166843534</v>
      </c>
      <c r="AA470" s="13">
        <v>405</v>
      </c>
      <c r="AB470" s="40">
        <v>2663758.448950334</v>
      </c>
    </row>
    <row r="471" spans="3:28">
      <c r="C471" s="13">
        <v>406</v>
      </c>
      <c r="D471" s="13">
        <v>65</v>
      </c>
      <c r="E471" s="14">
        <v>227119.55608415196</v>
      </c>
      <c r="F471" s="14">
        <v>67654.126872819266</v>
      </c>
      <c r="G471" s="14">
        <v>2551.6097</v>
      </c>
      <c r="H471" s="14">
        <v>156913.81951133269</v>
      </c>
      <c r="I471" s="14">
        <v>9414.829170679961</v>
      </c>
      <c r="J471" s="14">
        <v>3765.9316682719846</v>
      </c>
      <c r="K471" s="15">
        <v>0.10462901451155171</v>
      </c>
      <c r="L471" s="14">
        <v>14641.039130694164</v>
      </c>
      <c r="M471" s="14">
        <v>156456.88303927385</v>
      </c>
      <c r="N471" s="14">
        <v>2824.4487512039882</v>
      </c>
      <c r="O471" s="15">
        <v>4.855457797212577E-2</v>
      </c>
      <c r="P471" s="14">
        <v>3078.3303140063867</v>
      </c>
      <c r="Q471" s="14">
        <v>67889.938281688941</v>
      </c>
      <c r="R471" s="14">
        <v>2824.4487512039882</v>
      </c>
      <c r="S471" s="15">
        <v>-3.914551489271699E-2</v>
      </c>
      <c r="T471" s="38">
        <v>-67290.296912582475</v>
      </c>
      <c r="U471" s="38">
        <v>1653100.3876263273</v>
      </c>
      <c r="V471" s="38">
        <v>-49570.92746788192</v>
      </c>
      <c r="W471" s="38">
        <v>1877447.2089472902</v>
      </c>
      <c r="AA471" s="13">
        <v>406</v>
      </c>
      <c r="AB471" s="40">
        <v>2358561.1841229619</v>
      </c>
    </row>
    <row r="472" spans="3:28">
      <c r="C472" s="13">
        <v>407</v>
      </c>
      <c r="D472" s="13">
        <v>65</v>
      </c>
      <c r="E472" s="14">
        <v>226348.00631890428</v>
      </c>
      <c r="F472" s="14">
        <v>67353.222464372666</v>
      </c>
      <c r="G472" s="14">
        <v>2551.6097</v>
      </c>
      <c r="H472" s="14">
        <v>156443.17415453162</v>
      </c>
      <c r="I472" s="14">
        <v>9386.5904492718964</v>
      </c>
      <c r="J472" s="14">
        <v>3754.6361797087588</v>
      </c>
      <c r="K472" s="15">
        <v>5.126438228116191E-2</v>
      </c>
      <c r="L472" s="14">
        <v>5746.7049070625599</v>
      </c>
      <c r="M472" s="14">
        <v>119723.39201973061</v>
      </c>
      <c r="N472" s="14">
        <v>2815.977134781569</v>
      </c>
      <c r="O472" s="15">
        <v>0.14431459140791014</v>
      </c>
      <c r="P472" s="14">
        <v>21753.419202375102</v>
      </c>
      <c r="Q472" s="14">
        <v>173897.51137614562</v>
      </c>
      <c r="R472" s="14">
        <v>2815.977134781569</v>
      </c>
      <c r="S472" s="15">
        <v>0.6793217628265088</v>
      </c>
      <c r="T472" s="38">
        <v>154011.41819173421</v>
      </c>
      <c r="U472" s="38">
        <v>382132.9122280599</v>
      </c>
      <c r="V472" s="38">
        <v>181511.54230117187</v>
      </c>
      <c r="W472" s="38">
        <v>675753.81562393613</v>
      </c>
      <c r="AA472" s="13">
        <v>407</v>
      </c>
      <c r="AB472" s="40">
        <v>2272616.3994555906</v>
      </c>
    </row>
    <row r="473" spans="3:28">
      <c r="C473" s="13">
        <v>408</v>
      </c>
      <c r="D473" s="13">
        <v>65</v>
      </c>
      <c r="E473" s="14">
        <v>232463.5707255381</v>
      </c>
      <c r="F473" s="14">
        <v>69738.292582959868</v>
      </c>
      <c r="G473" s="14">
        <v>2551.6097</v>
      </c>
      <c r="H473" s="14">
        <v>160173.66844257823</v>
      </c>
      <c r="I473" s="14">
        <v>9610.4201065546931</v>
      </c>
      <c r="J473" s="14">
        <v>3844.1680426218772</v>
      </c>
      <c r="K473" s="15">
        <v>-8.996206064423376E-4</v>
      </c>
      <c r="L473" s="14">
        <v>-111.91742948135031</v>
      </c>
      <c r="M473" s="14">
        <v>126215.3088038803</v>
      </c>
      <c r="N473" s="14">
        <v>2883.1260319664079</v>
      </c>
      <c r="O473" s="15">
        <v>6.3175132185890742E-2</v>
      </c>
      <c r="P473" s="14">
        <v>5607.6982869609692</v>
      </c>
      <c r="Q473" s="14">
        <v>95813.591395052295</v>
      </c>
      <c r="R473" s="14">
        <v>2883.1260319664079</v>
      </c>
      <c r="S473" s="15">
        <v>-0.12290226169213671</v>
      </c>
      <c r="T473" s="38">
        <v>-19756.790460645436</v>
      </c>
      <c r="U473" s="38">
        <v>142436.82209967481</v>
      </c>
      <c r="V473" s="38">
        <v>-14261.009603165818</v>
      </c>
      <c r="W473" s="38">
        <v>364465.7222986074</v>
      </c>
      <c r="AA473" s="13">
        <v>408</v>
      </c>
      <c r="AB473" s="40">
        <v>2757083.2986076209</v>
      </c>
    </row>
    <row r="474" spans="3:28">
      <c r="C474" s="13">
        <v>409</v>
      </c>
      <c r="D474" s="13">
        <v>65</v>
      </c>
      <c r="E474" s="14">
        <v>234857.44431393832</v>
      </c>
      <c r="F474" s="14">
        <v>70671.903282435946</v>
      </c>
      <c r="G474" s="14">
        <v>2551.6097</v>
      </c>
      <c r="H474" s="14">
        <v>161633.93133150236</v>
      </c>
      <c r="I474" s="14">
        <v>9698.0358798901416</v>
      </c>
      <c r="J474" s="14">
        <v>3879.2143519560568</v>
      </c>
      <c r="K474" s="15">
        <v>-1.7114773635767494E-2</v>
      </c>
      <c r="L474" s="14">
        <v>-2338.4872009569567</v>
      </c>
      <c r="M474" s="14">
        <v>136236.71041425678</v>
      </c>
      <c r="N474" s="14">
        <v>2909.4107639670424</v>
      </c>
      <c r="O474" s="15">
        <v>-9.7445200367133084E-2</v>
      </c>
      <c r="P474" s="14">
        <v>-24970.323452401874</v>
      </c>
      <c r="Q474" s="14">
        <v>232734.28811607472</v>
      </c>
      <c r="R474" s="14">
        <v>2909.4107639670424</v>
      </c>
      <c r="S474" s="15">
        <v>-5.7037253444416666E-2</v>
      </c>
      <c r="T474" s="38">
        <v>-13881.79669518515</v>
      </c>
      <c r="U474" s="38">
        <v>230954.13511126308</v>
      </c>
      <c r="V474" s="38">
        <v>-41190.607348543977</v>
      </c>
      <c r="W474" s="38">
        <v>599925.13364159456</v>
      </c>
      <c r="AA474" s="13">
        <v>409</v>
      </c>
      <c r="AB474" s="40">
        <v>2600601.5095843938</v>
      </c>
    </row>
    <row r="475" spans="3:28">
      <c r="C475" s="13">
        <v>410</v>
      </c>
      <c r="D475" s="13">
        <v>65</v>
      </c>
      <c r="E475" s="14">
        <v>233921.20316403831</v>
      </c>
      <c r="F475" s="14">
        <v>70306.769233974948</v>
      </c>
      <c r="G475" s="14">
        <v>2551.6097</v>
      </c>
      <c r="H475" s="14">
        <v>161062.82423006336</v>
      </c>
      <c r="I475" s="14">
        <v>9663.7694538038013</v>
      </c>
      <c r="J475" s="14">
        <v>3865.5077815215209</v>
      </c>
      <c r="K475" s="15">
        <v>3.2114367315673471E-2</v>
      </c>
      <c r="L475" s="14">
        <v>3511.5725991985751</v>
      </c>
      <c r="M475" s="14">
        <v>114790.17050678187</v>
      </c>
      <c r="N475" s="14">
        <v>2899.1308361411402</v>
      </c>
      <c r="O475" s="15">
        <v>-8.2506607349589173E-2</v>
      </c>
      <c r="P475" s="14">
        <v>-11842.390603392565</v>
      </c>
      <c r="Q475" s="14">
        <v>133139.80794326018</v>
      </c>
      <c r="R475" s="14">
        <v>2899.1308361411402</v>
      </c>
      <c r="S475" s="15">
        <v>-9.5326529739151386E-2</v>
      </c>
      <c r="T475" s="38">
        <v>-13500.760736683516</v>
      </c>
      <c r="U475" s="38">
        <v>129575.28341324258</v>
      </c>
      <c r="V475" s="38">
        <v>-21831.578740877507</v>
      </c>
      <c r="W475" s="38">
        <v>377505.26186328463</v>
      </c>
      <c r="AA475" s="13">
        <v>410</v>
      </c>
      <c r="AB475" s="40">
        <v>2762165.9078654167</v>
      </c>
    </row>
    <row r="476" spans="3:28">
      <c r="C476" s="13">
        <v>411</v>
      </c>
      <c r="D476" s="13">
        <v>65</v>
      </c>
      <c r="E476" s="14">
        <v>235229.99816977989</v>
      </c>
      <c r="F476" s="14">
        <v>70817.199286214163</v>
      </c>
      <c r="G476" s="14">
        <v>2551.6097</v>
      </c>
      <c r="H476" s="14">
        <v>161861.18918356573</v>
      </c>
      <c r="I476" s="14">
        <v>9711.6713510139434</v>
      </c>
      <c r="J476" s="14">
        <v>3884.6685404055775</v>
      </c>
      <c r="K476" s="15">
        <v>0.1006740510498986</v>
      </c>
      <c r="L476" s="14">
        <v>14829.376695759349</v>
      </c>
      <c r="M476" s="14">
        <v>164072.59476976618</v>
      </c>
      <c r="N476" s="14">
        <v>2913.5014053041828</v>
      </c>
      <c r="O476" s="15">
        <v>0.25310797108544286</v>
      </c>
      <c r="P476" s="14">
        <v>32153.08469126658</v>
      </c>
      <c r="Q476" s="14">
        <v>160642.91362286353</v>
      </c>
      <c r="R476" s="14">
        <v>2913.5014053041828</v>
      </c>
      <c r="S476" s="15">
        <v>0.13489990064332469</v>
      </c>
      <c r="T476" s="38">
        <v>21849.096745410989</v>
      </c>
      <c r="U476" s="38">
        <v>185271.10199024391</v>
      </c>
      <c r="V476" s="38">
        <v>68831.558132436912</v>
      </c>
      <c r="W476" s="38">
        <v>509986.61038287356</v>
      </c>
      <c r="AA476" s="13">
        <v>411</v>
      </c>
      <c r="AB476" s="40">
        <v>2363701.0787638333</v>
      </c>
    </row>
    <row r="477" spans="3:28">
      <c r="C477" s="13">
        <v>412</v>
      </c>
      <c r="D477" s="13">
        <v>65</v>
      </c>
      <c r="E477" s="14">
        <v>232155.77392717637</v>
      </c>
      <c r="F477" s="14">
        <v>69618.251831598784</v>
      </c>
      <c r="G477" s="14">
        <v>2551.6097</v>
      </c>
      <c r="H477" s="14">
        <v>159985.91239557759</v>
      </c>
      <c r="I477" s="14">
        <v>9599.1547437346544</v>
      </c>
      <c r="J477" s="14">
        <v>3839.6618974938619</v>
      </c>
      <c r="K477" s="15">
        <v>0.12369681720650821</v>
      </c>
      <c r="L477" s="14">
        <v>14921.569674707616</v>
      </c>
      <c r="M477" s="14">
        <v>137471.58345020015</v>
      </c>
      <c r="N477" s="14">
        <v>2879.7464231203962</v>
      </c>
      <c r="O477" s="15">
        <v>7.2006199442502319E-2</v>
      </c>
      <c r="P477" s="14">
        <v>25523.689274097636</v>
      </c>
      <c r="Q477" s="14">
        <v>381428.72620365914</v>
      </c>
      <c r="R477" s="14">
        <v>2879.7464231203962</v>
      </c>
      <c r="S477" s="15">
        <v>0.19362665457246619</v>
      </c>
      <c r="T477" s="38">
        <v>15515.050976134873</v>
      </c>
      <c r="U477" s="38">
        <v>97083.618299529</v>
      </c>
      <c r="V477" s="38">
        <v>55960.309924940128</v>
      </c>
      <c r="W477" s="38">
        <v>615983.92795338831</v>
      </c>
      <c r="AA477" s="13">
        <v>412</v>
      </c>
      <c r="AB477" s="40">
        <v>2666123.9715366657</v>
      </c>
    </row>
    <row r="478" spans="3:28">
      <c r="C478" s="13">
        <v>413</v>
      </c>
      <c r="D478" s="13">
        <v>65</v>
      </c>
      <c r="E478" s="14">
        <v>235182.24201470913</v>
      </c>
      <c r="F478" s="14">
        <v>70798.57438573656</v>
      </c>
      <c r="G478" s="14">
        <v>2551.6097</v>
      </c>
      <c r="H478" s="14">
        <v>161832.05792897256</v>
      </c>
      <c r="I478" s="14">
        <v>9709.9234757383529</v>
      </c>
      <c r="J478" s="14">
        <v>3883.9693902953413</v>
      </c>
      <c r="K478" s="15">
        <v>6.1869281665982649E-2</v>
      </c>
      <c r="L478" s="14">
        <v>8073.525369414836</v>
      </c>
      <c r="M478" s="14">
        <v>140508.78802117196</v>
      </c>
      <c r="N478" s="14">
        <v>2912.9770427215058</v>
      </c>
      <c r="O478" s="15">
        <v>0.26656639871321119</v>
      </c>
      <c r="P478" s="14">
        <v>39828.667060406646</v>
      </c>
      <c r="Q478" s="14">
        <v>190698.8373236167</v>
      </c>
      <c r="R478" s="14">
        <v>2912.9770427215058</v>
      </c>
      <c r="S478" s="15">
        <v>0.33269478318257689</v>
      </c>
      <c r="T478" s="38">
        <v>109197.2418996257</v>
      </c>
      <c r="U478" s="38">
        <v>438874.21183352557</v>
      </c>
      <c r="V478" s="38">
        <v>157099.43432944719</v>
      </c>
      <c r="W478" s="38">
        <v>770081.83717831422</v>
      </c>
      <c r="AA478" s="13">
        <v>413</v>
      </c>
      <c r="AB478" s="40">
        <v>2742195.545794317</v>
      </c>
    </row>
    <row r="479" spans="3:28">
      <c r="C479" s="13">
        <v>414</v>
      </c>
      <c r="D479" s="13">
        <v>65</v>
      </c>
      <c r="E479" s="14">
        <v>243574.03894683931</v>
      </c>
      <c r="F479" s="14">
        <v>74071.375189267332</v>
      </c>
      <c r="G479" s="14">
        <v>2551.6097</v>
      </c>
      <c r="H479" s="14">
        <v>166951.05405757198</v>
      </c>
      <c r="I479" s="14">
        <v>10017.063243454319</v>
      </c>
      <c r="J479" s="14">
        <v>4006.8252973817275</v>
      </c>
      <c r="K479" s="15">
        <v>-1.1009114930940651E-2</v>
      </c>
      <c r="L479" s="14">
        <v>-1435.1759603175901</v>
      </c>
      <c r="M479" s="14">
        <v>130930.75622971159</v>
      </c>
      <c r="N479" s="14">
        <v>3005.1189730362953</v>
      </c>
      <c r="O479" s="15">
        <v>0.16281893181514495</v>
      </c>
      <c r="P479" s="14">
        <v>52702.034663082217</v>
      </c>
      <c r="Q479" s="14">
        <v>377889.52486095653</v>
      </c>
      <c r="R479" s="14">
        <v>3005.1189730362953</v>
      </c>
      <c r="S479" s="15">
        <v>0.23746726393095424</v>
      </c>
      <c r="T479" s="38">
        <v>251210.29198252247</v>
      </c>
      <c r="U479" s="38">
        <v>1310586.2097756581</v>
      </c>
      <c r="V479" s="38">
        <v>302477.15068528708</v>
      </c>
      <c r="W479" s="38">
        <v>1819406.4908663263</v>
      </c>
      <c r="AA479" s="13">
        <v>414</v>
      </c>
      <c r="AB479" s="40">
        <v>2894519.6107836016</v>
      </c>
    </row>
    <row r="480" spans="3:28">
      <c r="C480" s="13">
        <v>415</v>
      </c>
      <c r="D480" s="13">
        <v>65</v>
      </c>
      <c r="E480" s="14">
        <v>228491.7557344221</v>
      </c>
      <c r="F480" s="14">
        <v>68189.284736424626</v>
      </c>
      <c r="G480" s="14">
        <v>2551.6097</v>
      </c>
      <c r="H480" s="14">
        <v>157750.86129799747</v>
      </c>
      <c r="I480" s="14">
        <v>9465.0516778798483</v>
      </c>
      <c r="J480" s="14">
        <v>3786.0206711519395</v>
      </c>
      <c r="K480" s="15">
        <v>-4.1723278601714799E-2</v>
      </c>
      <c r="L480" s="14">
        <v>-5667.7128272936989</v>
      </c>
      <c r="M480" s="14">
        <v>132065.84065919273</v>
      </c>
      <c r="N480" s="14">
        <v>2839.5155033639544</v>
      </c>
      <c r="O480" s="15">
        <v>6.5842488301857113E-2</v>
      </c>
      <c r="P480" s="14">
        <v>10110.454886593645</v>
      </c>
      <c r="Q480" s="14">
        <v>165085.38874647376</v>
      </c>
      <c r="R480" s="14">
        <v>2839.5155033639544</v>
      </c>
      <c r="S480" s="15">
        <v>-4.6588922320752443E-2</v>
      </c>
      <c r="T480" s="38">
        <v>-5254.2805745644955</v>
      </c>
      <c r="U480" s="38">
        <v>108945.08899964814</v>
      </c>
      <c r="V480" s="38">
        <v>-811.53851526454946</v>
      </c>
      <c r="W480" s="38">
        <v>406096.31840531458</v>
      </c>
      <c r="AA480" s="13">
        <v>415</v>
      </c>
      <c r="AB480" s="40">
        <v>2708105.8791913898</v>
      </c>
    </row>
    <row r="481" spans="3:28">
      <c r="C481" s="13">
        <v>416</v>
      </c>
      <c r="D481" s="13">
        <v>65</v>
      </c>
      <c r="E481" s="14">
        <v>240982.15288718898</v>
      </c>
      <c r="F481" s="14">
        <v>73060.539626003709</v>
      </c>
      <c r="G481" s="14">
        <v>2551.6097</v>
      </c>
      <c r="H481" s="14">
        <v>165370.00356118527</v>
      </c>
      <c r="I481" s="14">
        <v>9922.2002136711162</v>
      </c>
      <c r="J481" s="14">
        <v>3968.8800854684469</v>
      </c>
      <c r="K481" s="15">
        <v>0.10395072874833675</v>
      </c>
      <c r="L481" s="14">
        <v>16947.754971936592</v>
      </c>
      <c r="M481" s="14">
        <v>181968.61790466198</v>
      </c>
      <c r="N481" s="14">
        <v>2976.6600641013347</v>
      </c>
      <c r="O481" s="15">
        <v>0.15406968039470326</v>
      </c>
      <c r="P481" s="14">
        <v>42482.066374119262</v>
      </c>
      <c r="Q481" s="14">
        <v>319703.20941186073</v>
      </c>
      <c r="R481" s="14">
        <v>2976.6600641013347</v>
      </c>
      <c r="S481" s="15">
        <v>0.20467528719666561</v>
      </c>
      <c r="T481" s="38">
        <v>51628.794677069571</v>
      </c>
      <c r="U481" s="38">
        <v>305364.45453678619</v>
      </c>
      <c r="V481" s="38">
        <v>111058.61602312542</v>
      </c>
      <c r="W481" s="38">
        <v>807036.2818533089</v>
      </c>
      <c r="AA481" s="13">
        <v>416</v>
      </c>
      <c r="AB481" s="40">
        <v>3044619.5233492618</v>
      </c>
    </row>
    <row r="482" spans="3:28">
      <c r="C482" s="13">
        <v>417</v>
      </c>
      <c r="D482" s="13">
        <v>65</v>
      </c>
      <c r="E482" s="14">
        <v>222422.02008183772</v>
      </c>
      <c r="F482" s="14">
        <v>65822.08783191671</v>
      </c>
      <c r="G482" s="14">
        <v>2551.6097</v>
      </c>
      <c r="H482" s="14">
        <v>154048.32254992102</v>
      </c>
      <c r="I482" s="14">
        <v>9242.8993529952604</v>
      </c>
      <c r="J482" s="14">
        <v>3697.1597411981043</v>
      </c>
      <c r="K482" s="15">
        <v>8.7302556431443079E-2</v>
      </c>
      <c r="L482" s="14">
        <v>11980.208679700378</v>
      </c>
      <c r="M482" s="14">
        <v>151055.11008543329</v>
      </c>
      <c r="N482" s="14">
        <v>2772.8698058985779</v>
      </c>
      <c r="O482" s="15">
        <v>3.8061184137953147E-2</v>
      </c>
      <c r="P482" s="14">
        <v>3529.8286054700416</v>
      </c>
      <c r="Q482" s="14">
        <v>97657.167014630337</v>
      </c>
      <c r="R482" s="14">
        <v>2772.8698058985779</v>
      </c>
      <c r="S482" s="15">
        <v>0.26496487850267109</v>
      </c>
      <c r="T482" s="38">
        <v>68438.005031036664</v>
      </c>
      <c r="U482" s="38">
        <v>328115.29500044993</v>
      </c>
      <c r="V482" s="38">
        <v>83948.04231620708</v>
      </c>
      <c r="W482" s="38">
        <v>576827.57210051361</v>
      </c>
      <c r="AA482" s="13">
        <v>417</v>
      </c>
      <c r="AB482" s="40">
        <v>3070331.3327240394</v>
      </c>
    </row>
    <row r="483" spans="3:28">
      <c r="C483" s="13">
        <v>418</v>
      </c>
      <c r="D483" s="13">
        <v>65</v>
      </c>
      <c r="E483" s="14">
        <v>224869.7746574202</v>
      </c>
      <c r="F483" s="14">
        <v>66776.712116393872</v>
      </c>
      <c r="G483" s="14">
        <v>2551.6097</v>
      </c>
      <c r="H483" s="14">
        <v>155541.45284102633</v>
      </c>
      <c r="I483" s="14">
        <v>9332.4871704615798</v>
      </c>
      <c r="J483" s="14">
        <v>3732.9948681846322</v>
      </c>
      <c r="K483" s="15">
        <v>1.933276044930457E-2</v>
      </c>
      <c r="L483" s="14">
        <v>2622.1151814030886</v>
      </c>
      <c r="M483" s="14">
        <v>140119.27892820039</v>
      </c>
      <c r="N483" s="14">
        <v>2799.746151138474</v>
      </c>
      <c r="O483" s="15">
        <v>-0.13606658559007975</v>
      </c>
      <c r="P483" s="14">
        <v>-12811.725696966345</v>
      </c>
      <c r="Q483" s="14">
        <v>82745.913162213576</v>
      </c>
      <c r="R483" s="14">
        <v>2799.746151138474</v>
      </c>
      <c r="S483" s="15">
        <v>-0.13491542684250735</v>
      </c>
      <c r="T483" s="38">
        <v>-143384.08877787684</v>
      </c>
      <c r="U483" s="38">
        <v>920785.93693009182</v>
      </c>
      <c r="V483" s="38">
        <v>-153573.69929344009</v>
      </c>
      <c r="W483" s="38">
        <v>1143651.1290205058</v>
      </c>
      <c r="AA483" s="13">
        <v>418</v>
      </c>
      <c r="AB483" s="40">
        <v>2717404.8354010051</v>
      </c>
    </row>
    <row r="484" spans="3:28">
      <c r="C484" s="13">
        <v>419</v>
      </c>
      <c r="D484" s="13">
        <v>65</v>
      </c>
      <c r="E484" s="14">
        <v>215242.14913147688</v>
      </c>
      <c r="F484" s="14">
        <v>63021.938161275983</v>
      </c>
      <c r="G484" s="14">
        <v>2551.6097</v>
      </c>
      <c r="H484" s="14">
        <v>149668.60127020089</v>
      </c>
      <c r="I484" s="14">
        <v>8980.1160762120526</v>
      </c>
      <c r="J484" s="14">
        <v>3592.046430484821</v>
      </c>
      <c r="K484" s="15">
        <v>3.0207251315121923E-2</v>
      </c>
      <c r="L484" s="14">
        <v>3739.7817991080428</v>
      </c>
      <c r="M484" s="14">
        <v>129339.91284576662</v>
      </c>
      <c r="N484" s="14">
        <v>2694.0348228636158</v>
      </c>
      <c r="O484" s="15">
        <v>0.10222037968574232</v>
      </c>
      <c r="P484" s="14">
        <v>12453.401517374497</v>
      </c>
      <c r="Q484" s="14">
        <v>135629.36884720984</v>
      </c>
      <c r="R484" s="14">
        <v>2694.0348228636158</v>
      </c>
      <c r="S484" s="15">
        <v>0.49367766256440715</v>
      </c>
      <c r="T484" s="38">
        <v>391744.26872739755</v>
      </c>
      <c r="U484" s="38">
        <v>1186613.6559630646</v>
      </c>
      <c r="V484" s="38">
        <v>407937.45204388007</v>
      </c>
      <c r="W484" s="38">
        <v>1451582.9376560412</v>
      </c>
      <c r="AA484" s="13">
        <v>419</v>
      </c>
      <c r="AB484" s="40">
        <v>2488214.9985196618</v>
      </c>
    </row>
    <row r="485" spans="3:28">
      <c r="C485" s="13">
        <v>420</v>
      </c>
      <c r="D485" s="13">
        <v>65</v>
      </c>
      <c r="E485" s="14">
        <v>243961.61201754946</v>
      </c>
      <c r="F485" s="14">
        <v>74222.528686844293</v>
      </c>
      <c r="G485" s="14">
        <v>2551.6097</v>
      </c>
      <c r="H485" s="14">
        <v>167187.47363070518</v>
      </c>
      <c r="I485" s="14">
        <v>10031.248417842311</v>
      </c>
      <c r="J485" s="14">
        <v>4012.4993671369248</v>
      </c>
      <c r="K485" s="15">
        <v>-2.0718213177466409E-2</v>
      </c>
      <c r="L485" s="14">
        <v>-3394.4240114906352</v>
      </c>
      <c r="M485" s="14">
        <v>162449.50715623624</v>
      </c>
      <c r="N485" s="14">
        <v>3009.3745253526931</v>
      </c>
      <c r="O485" s="15">
        <v>7.5292049694478919E-2</v>
      </c>
      <c r="P485" s="14">
        <v>13271.357644152173</v>
      </c>
      <c r="Q485" s="14">
        <v>191041.10473724705</v>
      </c>
      <c r="R485" s="14">
        <v>3009.3745253526931</v>
      </c>
      <c r="S485" s="15">
        <v>-0.23296865812101847</v>
      </c>
      <c r="T485" s="38">
        <v>-22756.290727348209</v>
      </c>
      <c r="U485" s="38">
        <v>76428.019669557514</v>
      </c>
      <c r="V485" s="38">
        <v>-12879.357094686671</v>
      </c>
      <c r="W485" s="38">
        <v>429918.63156304084</v>
      </c>
      <c r="AA485" s="13">
        <v>420</v>
      </c>
      <c r="AB485" s="40">
        <v>2704445.9503818462</v>
      </c>
    </row>
    <row r="486" spans="3:28">
      <c r="C486" s="13">
        <v>421</v>
      </c>
      <c r="D486" s="13">
        <v>65</v>
      </c>
      <c r="E486" s="14">
        <v>239359.55916729741</v>
      </c>
      <c r="F486" s="14">
        <v>72427.728075245992</v>
      </c>
      <c r="G486" s="14">
        <v>2551.6097</v>
      </c>
      <c r="H486" s="14">
        <v>164380.2213920514</v>
      </c>
      <c r="I486" s="14">
        <v>9862.8132835230845</v>
      </c>
      <c r="J486" s="14">
        <v>3945.125313409234</v>
      </c>
      <c r="K486" s="15">
        <v>-2.9532462745064381E-3</v>
      </c>
      <c r="L486" s="14">
        <v>-389.72642395247237</v>
      </c>
      <c r="M486" s="14">
        <v>133548.26942968575</v>
      </c>
      <c r="N486" s="14">
        <v>2958.8439850569252</v>
      </c>
      <c r="O486" s="15">
        <v>0.24262892460141336</v>
      </c>
      <c r="P486" s="14">
        <v>75712.088808453991</v>
      </c>
      <c r="Q486" s="14">
        <v>389240.4098876536</v>
      </c>
      <c r="R486" s="14">
        <v>2958.8439850569252</v>
      </c>
      <c r="S486" s="15">
        <v>-0.38089231150940778</v>
      </c>
      <c r="T486" s="38">
        <v>-429606.7613732926</v>
      </c>
      <c r="U486" s="38">
        <v>699768.25838238886</v>
      </c>
      <c r="V486" s="38">
        <v>-354284.39898879104</v>
      </c>
      <c r="W486" s="38">
        <v>1222556.9376997282</v>
      </c>
      <c r="AA486" s="13">
        <v>421</v>
      </c>
      <c r="AB486" s="40">
        <v>2360465.9972578986</v>
      </c>
    </row>
    <row r="487" spans="3:28">
      <c r="C487" s="13">
        <v>422</v>
      </c>
      <c r="D487" s="13">
        <v>65</v>
      </c>
      <c r="E487" s="14">
        <v>231278.40491785351</v>
      </c>
      <c r="F487" s="14">
        <v>69276.077917962873</v>
      </c>
      <c r="G487" s="14">
        <v>2551.6097</v>
      </c>
      <c r="H487" s="14">
        <v>159450.71729989062</v>
      </c>
      <c r="I487" s="14">
        <v>9567.0430379934369</v>
      </c>
      <c r="J487" s="14">
        <v>3826.8172151973749</v>
      </c>
      <c r="K487" s="15">
        <v>8.356783881271454E-2</v>
      </c>
      <c r="L487" s="14">
        <v>15355.652340463232</v>
      </c>
      <c r="M487" s="14">
        <v>201019.8023651886</v>
      </c>
      <c r="N487" s="14">
        <v>2870.112911398031</v>
      </c>
      <c r="O487" s="15">
        <v>7.2385956485361558E-4</v>
      </c>
      <c r="P487" s="14">
        <v>102.9675512889616</v>
      </c>
      <c r="Q487" s="14">
        <v>143785.9907238255</v>
      </c>
      <c r="R487" s="14">
        <v>2870.112911398031</v>
      </c>
      <c r="S487" s="15">
        <v>0.10944913625183354</v>
      </c>
      <c r="T487" s="38">
        <v>20173.877147405368</v>
      </c>
      <c r="U487" s="38">
        <v>205930.87380541829</v>
      </c>
      <c r="V487" s="38">
        <v>35632.497039157563</v>
      </c>
      <c r="W487" s="38">
        <v>550736.66689443239</v>
      </c>
      <c r="AA487" s="13">
        <v>422</v>
      </c>
      <c r="AB487" s="40">
        <v>3152543.9353120197</v>
      </c>
    </row>
    <row r="488" spans="3:28">
      <c r="C488" s="13">
        <v>423</v>
      </c>
      <c r="D488" s="13">
        <v>65</v>
      </c>
      <c r="E488" s="14">
        <v>226989.16417283451</v>
      </c>
      <c r="F488" s="14">
        <v>67603.274027405452</v>
      </c>
      <c r="G488" s="14">
        <v>2551.6097</v>
      </c>
      <c r="H488" s="14">
        <v>156834.28044542906</v>
      </c>
      <c r="I488" s="14">
        <v>9410.056826725744</v>
      </c>
      <c r="J488" s="14">
        <v>3764.022730690298</v>
      </c>
      <c r="K488" s="15">
        <v>2.8490186143760966E-2</v>
      </c>
      <c r="L488" s="14">
        <v>4501.9802926297416</v>
      </c>
      <c r="M488" s="14">
        <v>164402.62551009614</v>
      </c>
      <c r="N488" s="14">
        <v>2823.017048017723</v>
      </c>
      <c r="O488" s="15">
        <v>-7.4142635060761575E-2</v>
      </c>
      <c r="P488" s="14">
        <v>-13129.390904293816</v>
      </c>
      <c r="Q488" s="14">
        <v>165364.99164400593</v>
      </c>
      <c r="R488" s="14">
        <v>2823.017048017723</v>
      </c>
      <c r="S488" s="15">
        <v>0.26398201372369823</v>
      </c>
      <c r="T488" s="38">
        <v>21120.249306961025</v>
      </c>
      <c r="U488" s="38">
        <v>102538.15299797902</v>
      </c>
      <c r="V488" s="38">
        <v>12492.83869529695</v>
      </c>
      <c r="W488" s="38">
        <v>432305.7701520811</v>
      </c>
      <c r="AA488" s="13">
        <v>423</v>
      </c>
      <c r="AB488" s="40">
        <v>3153512.2631060109</v>
      </c>
    </row>
    <row r="489" spans="3:28">
      <c r="C489" s="13">
        <v>424</v>
      </c>
      <c r="D489" s="13">
        <v>65</v>
      </c>
      <c r="E489" s="14">
        <v>240345.5809081498</v>
      </c>
      <c r="F489" s="14">
        <v>72812.276554178417</v>
      </c>
      <c r="G489" s="14">
        <v>2551.6097</v>
      </c>
      <c r="H489" s="14">
        <v>164981.69465397138</v>
      </c>
      <c r="I489" s="14">
        <v>9898.9016792382827</v>
      </c>
      <c r="J489" s="14">
        <v>3959.5606716953134</v>
      </c>
      <c r="K489" s="15">
        <v>5.0830481239803021E-2</v>
      </c>
      <c r="L489" s="14">
        <v>8354.2411404919385</v>
      </c>
      <c r="M489" s="14">
        <v>174688.97025361212</v>
      </c>
      <c r="N489" s="14">
        <v>2969.6705037714846</v>
      </c>
      <c r="O489" s="15">
        <v>-9.5594566084843124E-4</v>
      </c>
      <c r="P489" s="14">
        <v>-145.95530330122801</v>
      </c>
      <c r="Q489" s="14">
        <v>154020.46979092783</v>
      </c>
      <c r="R489" s="14">
        <v>2969.6705037714846</v>
      </c>
      <c r="S489" s="15">
        <v>0.2407147460163489</v>
      </c>
      <c r="T489" s="38">
        <v>48102.56559039413</v>
      </c>
      <c r="U489" s="38">
        <v>249419.63541226793</v>
      </c>
      <c r="V489" s="38">
        <v>56310.851427584843</v>
      </c>
      <c r="W489" s="38">
        <v>578129.07545680786</v>
      </c>
      <c r="AA489" s="13">
        <v>424</v>
      </c>
      <c r="AB489" s="40">
        <v>2465749.1246101763</v>
      </c>
    </row>
    <row r="490" spans="3:28">
      <c r="C490" s="13">
        <v>425</v>
      </c>
      <c r="D490" s="13">
        <v>65</v>
      </c>
      <c r="E490" s="14">
        <v>235174.02658676141</v>
      </c>
      <c r="F490" s="14">
        <v>70795.370368836942</v>
      </c>
      <c r="G490" s="14">
        <v>2551.6097</v>
      </c>
      <c r="H490" s="14">
        <v>161827.04651792446</v>
      </c>
      <c r="I490" s="14">
        <v>9709.6227910754678</v>
      </c>
      <c r="J490" s="14">
        <v>3883.8491164301872</v>
      </c>
      <c r="K490" s="15">
        <v>5.2420399361808888E-2</v>
      </c>
      <c r="L490" s="14">
        <v>6924.3308856522199</v>
      </c>
      <c r="M490" s="14">
        <v>140958.55099964997</v>
      </c>
      <c r="N490" s="14">
        <v>2912.8868373226401</v>
      </c>
      <c r="O490" s="15">
        <v>-3.8791695524505093E-2</v>
      </c>
      <c r="P490" s="14">
        <v>-6185.1606278077543</v>
      </c>
      <c r="Q490" s="14">
        <v>154716.76575254902</v>
      </c>
      <c r="R490" s="14">
        <v>2912.8868373226401</v>
      </c>
      <c r="S490" s="15">
        <v>0.19479671753424754</v>
      </c>
      <c r="T490" s="38">
        <v>43959.625073570729</v>
      </c>
      <c r="U490" s="38">
        <v>271085.2975737853</v>
      </c>
      <c r="V490" s="38">
        <v>44698.795331415196</v>
      </c>
      <c r="W490" s="38">
        <v>566760.61432598426</v>
      </c>
      <c r="AA490" s="13">
        <v>425</v>
      </c>
      <c r="AB490" s="40">
        <v>2556572.6654605428</v>
      </c>
    </row>
    <row r="491" spans="3:28">
      <c r="C491" s="13">
        <v>426</v>
      </c>
      <c r="D491" s="13">
        <v>65</v>
      </c>
      <c r="E491" s="14">
        <v>235455.81598617896</v>
      </c>
      <c r="F491" s="14">
        <v>70905.268234609801</v>
      </c>
      <c r="G491" s="14">
        <v>2551.6097</v>
      </c>
      <c r="H491" s="14">
        <v>161998.93805156916</v>
      </c>
      <c r="I491" s="14">
        <v>9719.93628309415</v>
      </c>
      <c r="J491" s="14">
        <v>3887.9745132376602</v>
      </c>
      <c r="K491" s="15">
        <v>4.2410237757797176E-2</v>
      </c>
      <c r="L491" s="14">
        <v>5903.4038870829299</v>
      </c>
      <c r="M491" s="14">
        <v>147045.00471986196</v>
      </c>
      <c r="N491" s="14">
        <v>2915.9808849282449</v>
      </c>
      <c r="O491" s="15">
        <v>5.9932408407705549E-2</v>
      </c>
      <c r="P491" s="14">
        <v>8791.677568888992</v>
      </c>
      <c r="Q491" s="14">
        <v>156942.8812905752</v>
      </c>
      <c r="R491" s="14">
        <v>2915.9808849282449</v>
      </c>
      <c r="S491" s="15">
        <v>0.26471470086128346</v>
      </c>
      <c r="T491" s="38">
        <v>16961.09109267297</v>
      </c>
      <c r="U491" s="38">
        <v>82492.179997322484</v>
      </c>
      <c r="V491" s="38">
        <v>31656.172548644892</v>
      </c>
      <c r="W491" s="38">
        <v>386480.06600775965</v>
      </c>
      <c r="AA491" s="13">
        <v>426</v>
      </c>
      <c r="AB491" s="40">
        <v>2644377.1954847435</v>
      </c>
    </row>
    <row r="492" spans="3:28">
      <c r="C492" s="13">
        <v>427</v>
      </c>
      <c r="D492" s="13">
        <v>65</v>
      </c>
      <c r="E492" s="14">
        <v>232267.02127772817</v>
      </c>
      <c r="F492" s="14">
        <v>69661.638298313992</v>
      </c>
      <c r="G492" s="14">
        <v>2551.6097</v>
      </c>
      <c r="H492" s="14">
        <v>160053.77327941419</v>
      </c>
      <c r="I492" s="14">
        <v>9603.2263967648505</v>
      </c>
      <c r="J492" s="14">
        <v>3841.2905587059404</v>
      </c>
      <c r="K492" s="15">
        <v>4.8103985132920718E-2</v>
      </c>
      <c r="L492" s="14">
        <v>10314.967441202438</v>
      </c>
      <c r="M492" s="14">
        <v>226666.2344808974</v>
      </c>
      <c r="N492" s="14">
        <v>2880.9679190294551</v>
      </c>
      <c r="O492" s="15">
        <v>-4.9508207938647686E-2</v>
      </c>
      <c r="P492" s="14">
        <v>-6336.6979059964442</v>
      </c>
      <c r="Q492" s="14">
        <v>123096.66177725894</v>
      </c>
      <c r="R492" s="14">
        <v>2880.9679190294551</v>
      </c>
      <c r="S492" s="15">
        <v>-0.18000791560469226</v>
      </c>
      <c r="T492" s="38">
        <v>-37881.79926007567</v>
      </c>
      <c r="U492" s="38">
        <v>174003.87058374361</v>
      </c>
      <c r="V492" s="38">
        <v>-33903.529724869673</v>
      </c>
      <c r="W492" s="38">
        <v>523766.76684189995</v>
      </c>
      <c r="AA492" s="13">
        <v>427</v>
      </c>
      <c r="AB492" s="40">
        <v>2504846.632797196</v>
      </c>
    </row>
    <row r="493" spans="3:28">
      <c r="C493" s="13">
        <v>428</v>
      </c>
      <c r="D493" s="13">
        <v>65</v>
      </c>
      <c r="E493" s="14">
        <v>236159.05898611917</v>
      </c>
      <c r="F493" s="14">
        <v>71179.533004586468</v>
      </c>
      <c r="G493" s="14">
        <v>2551.6097</v>
      </c>
      <c r="H493" s="14">
        <v>162427.9162815327</v>
      </c>
      <c r="I493" s="14">
        <v>9745.6749768919617</v>
      </c>
      <c r="J493" s="14">
        <v>3898.2699907567849</v>
      </c>
      <c r="K493" s="15">
        <v>-4.1215368497299204E-3</v>
      </c>
      <c r="L493" s="14">
        <v>-549.87828398694478</v>
      </c>
      <c r="M493" s="14">
        <v>134815.09260837676</v>
      </c>
      <c r="N493" s="14">
        <v>2923.7024930675884</v>
      </c>
      <c r="O493" s="15">
        <v>-1.9805499633591475E-2</v>
      </c>
      <c r="P493" s="14">
        <v>-3598.1817235420322</v>
      </c>
      <c r="Q493" s="14">
        <v>179539.5570345227</v>
      </c>
      <c r="R493" s="14">
        <v>2923.7024930675884</v>
      </c>
      <c r="S493" s="15">
        <v>-0.32442376427243225</v>
      </c>
      <c r="T493" s="38">
        <v>-79250.89800639484</v>
      </c>
      <c r="U493" s="38">
        <v>166492.99029783285</v>
      </c>
      <c r="V493" s="38">
        <v>-83398.95801392381</v>
      </c>
      <c r="W493" s="38">
        <v>480847.63994073228</v>
      </c>
      <c r="AA493" s="13">
        <v>428</v>
      </c>
      <c r="AB493" s="40">
        <v>2996215.5747226807</v>
      </c>
    </row>
    <row r="494" spans="3:28">
      <c r="C494" s="13">
        <v>429</v>
      </c>
      <c r="D494" s="13">
        <v>65</v>
      </c>
      <c r="E494" s="14">
        <v>229716.20700567751</v>
      </c>
      <c r="F494" s="14">
        <v>68666.820732214226</v>
      </c>
      <c r="G494" s="14">
        <v>2551.6097</v>
      </c>
      <c r="H494" s="14">
        <v>158497.77657346328</v>
      </c>
      <c r="I494" s="14">
        <v>9509.8665944077966</v>
      </c>
      <c r="J494" s="14">
        <v>3803.9466377631188</v>
      </c>
      <c r="K494" s="15">
        <v>-1.3082349250599673E-2</v>
      </c>
      <c r="L494" s="14">
        <v>-1867.1664216865593</v>
      </c>
      <c r="M494" s="14">
        <v>142758.89917756058</v>
      </c>
      <c r="N494" s="14">
        <v>2852.9599783223389</v>
      </c>
      <c r="O494" s="15">
        <v>0.1851538104175019</v>
      </c>
      <c r="P494" s="14">
        <v>56941.822632007192</v>
      </c>
      <c r="Q494" s="14">
        <v>365906.2490647739</v>
      </c>
      <c r="R494" s="14">
        <v>2852.9599783223389</v>
      </c>
      <c r="S494" s="15">
        <v>-0.13531633006589022</v>
      </c>
      <c r="T494" s="38">
        <v>-80807.895439043568</v>
      </c>
      <c r="U494" s="38">
        <v>517796.28955952323</v>
      </c>
      <c r="V494" s="38">
        <v>-25733.239228722938</v>
      </c>
      <c r="W494" s="38">
        <v>1026461.4378018577</v>
      </c>
      <c r="AA494" s="13">
        <v>429</v>
      </c>
      <c r="AB494" s="40">
        <v>2967928.3624352589</v>
      </c>
    </row>
    <row r="495" spans="3:28">
      <c r="C495" s="13">
        <v>430</v>
      </c>
      <c r="D495" s="13">
        <v>65</v>
      </c>
      <c r="E495" s="14">
        <v>231765.13612476704</v>
      </c>
      <c r="F495" s="14">
        <v>69465.90308865915</v>
      </c>
      <c r="G495" s="14">
        <v>2551.6097</v>
      </c>
      <c r="H495" s="14">
        <v>159747.62333610791</v>
      </c>
      <c r="I495" s="14">
        <v>9584.8574001664747</v>
      </c>
      <c r="J495" s="14">
        <v>3833.9429600665899</v>
      </c>
      <c r="K495" s="15">
        <v>2.406800414612412E-2</v>
      </c>
      <c r="L495" s="14">
        <v>2949.7996525886106</v>
      </c>
      <c r="M495" s="14">
        <v>127427.81253345789</v>
      </c>
      <c r="N495" s="14">
        <v>2875.4572200499424</v>
      </c>
      <c r="O495" s="15">
        <v>-5.2197096428620152E-2</v>
      </c>
      <c r="P495" s="14">
        <v>-12928.392776268496</v>
      </c>
      <c r="Q495" s="14">
        <v>236193.47270807766</v>
      </c>
      <c r="R495" s="14">
        <v>2875.4572200499424</v>
      </c>
      <c r="S495" s="15">
        <v>0.15684572758789711</v>
      </c>
      <c r="T495" s="38">
        <v>88878.170143511903</v>
      </c>
      <c r="U495" s="38">
        <v>656975.70842992188</v>
      </c>
      <c r="V495" s="38">
        <v>78899.57701983201</v>
      </c>
      <c r="W495" s="38">
        <v>1020596.9936714575</v>
      </c>
      <c r="AA495" s="13">
        <v>430</v>
      </c>
      <c r="AB495" s="40">
        <v>3021912.4827947686</v>
      </c>
    </row>
    <row r="496" spans="3:28">
      <c r="C496" s="13">
        <v>431</v>
      </c>
      <c r="D496" s="13">
        <v>65</v>
      </c>
      <c r="E496" s="14">
        <v>226626.07078102615</v>
      </c>
      <c r="F496" s="14">
        <v>67461.667604600196</v>
      </c>
      <c r="G496" s="14">
        <v>2551.6097</v>
      </c>
      <c r="H496" s="14">
        <v>156612.79347642596</v>
      </c>
      <c r="I496" s="14">
        <v>9396.7676085855564</v>
      </c>
      <c r="J496" s="14">
        <v>3758.7070434342227</v>
      </c>
      <c r="K496" s="15">
        <v>1.5483394072820979E-2</v>
      </c>
      <c r="L496" s="14">
        <v>2471.3041039293817</v>
      </c>
      <c r="M496" s="14">
        <v>163960.6302393013</v>
      </c>
      <c r="N496" s="14">
        <v>2819.0302825756667</v>
      </c>
      <c r="O496" s="15">
        <v>-0.23400240839828607</v>
      </c>
      <c r="P496" s="14">
        <v>-42863.83953244381</v>
      </c>
      <c r="Q496" s="14">
        <v>141722.59171770304</v>
      </c>
      <c r="R496" s="14">
        <v>2819.0302825756667</v>
      </c>
      <c r="S496" s="15">
        <v>0.57494076958976281</v>
      </c>
      <c r="T496" s="38">
        <v>45221.507756800638</v>
      </c>
      <c r="U496" s="38">
        <v>125285.22546762884</v>
      </c>
      <c r="V496" s="38">
        <v>4828.9723282862105</v>
      </c>
      <c r="W496" s="38">
        <v>430968.4474246332</v>
      </c>
      <c r="AA496" s="13">
        <v>431</v>
      </c>
      <c r="AB496" s="40">
        <v>2581432.5388815799</v>
      </c>
    </row>
    <row r="497" spans="3:28">
      <c r="C497" s="13">
        <v>432</v>
      </c>
      <c r="D497" s="13">
        <v>65</v>
      </c>
      <c r="E497" s="14">
        <v>231480.13689870178</v>
      </c>
      <c r="F497" s="14">
        <v>69354.753390493686</v>
      </c>
      <c r="G497" s="14">
        <v>2551.6097</v>
      </c>
      <c r="H497" s="14">
        <v>159573.77380820809</v>
      </c>
      <c r="I497" s="14">
        <v>9574.4264284924848</v>
      </c>
      <c r="J497" s="14">
        <v>3829.770571396994</v>
      </c>
      <c r="K497" s="15">
        <v>2.6476867772555125E-2</v>
      </c>
      <c r="L497" s="14">
        <v>3797.3082440083285</v>
      </c>
      <c r="M497" s="14">
        <v>149132.03747153701</v>
      </c>
      <c r="N497" s="14">
        <v>2872.3279285477452</v>
      </c>
      <c r="O497" s="15">
        <v>0.11355453834383136</v>
      </c>
      <c r="P497" s="14">
        <v>29227.16509922158</v>
      </c>
      <c r="Q497" s="14">
        <v>288047.71480001934</v>
      </c>
      <c r="R497" s="14">
        <v>2872.3279285477452</v>
      </c>
      <c r="S497" s="15">
        <v>-5.3478174234496537E-2</v>
      </c>
      <c r="T497" s="38">
        <v>-12407.14811434283</v>
      </c>
      <c r="U497" s="38">
        <v>221032.97432350769</v>
      </c>
      <c r="V497" s="38">
        <v>20617.325228887079</v>
      </c>
      <c r="W497" s="38">
        <v>658212.72659506404</v>
      </c>
      <c r="AA497" s="13">
        <v>432</v>
      </c>
      <c r="AB497" s="40">
        <v>2668397.0057809236</v>
      </c>
    </row>
    <row r="498" spans="3:28">
      <c r="C498" s="13">
        <v>433</v>
      </c>
      <c r="D498" s="13">
        <v>65</v>
      </c>
      <c r="E498" s="14">
        <v>237898.28929190448</v>
      </c>
      <c r="F498" s="14">
        <v>71857.832823842749</v>
      </c>
      <c r="G498" s="14">
        <v>2551.6097</v>
      </c>
      <c r="H498" s="14">
        <v>163488.84676806172</v>
      </c>
      <c r="I498" s="14">
        <v>9809.3308060837026</v>
      </c>
      <c r="J498" s="14">
        <v>3923.7323224334814</v>
      </c>
      <c r="K498" s="15">
        <v>-3.3216102575492623E-3</v>
      </c>
      <c r="L498" s="14">
        <v>-479.44467474842355</v>
      </c>
      <c r="M498" s="14">
        <v>145823.46019164304</v>
      </c>
      <c r="N498" s="14">
        <v>2942.7992418251106</v>
      </c>
      <c r="O498" s="15">
        <v>-8.7731273587029562E-2</v>
      </c>
      <c r="P498" s="14">
        <v>-19178.613790407195</v>
      </c>
      <c r="Q498" s="14">
        <v>200899.13914397894</v>
      </c>
      <c r="R498" s="14">
        <v>2942.7992418251106</v>
      </c>
      <c r="S498" s="15">
        <v>0.43766936344025403</v>
      </c>
      <c r="T498" s="38">
        <v>370988.25695242541</v>
      </c>
      <c r="U498" s="38">
        <v>1220104.6780030108</v>
      </c>
      <c r="V498" s="38">
        <v>351330.19848726981</v>
      </c>
      <c r="W498" s="38">
        <v>1566827.2773386328</v>
      </c>
      <c r="AA498" s="13">
        <v>433</v>
      </c>
      <c r="AB498" s="40">
        <v>2664408.0094025787</v>
      </c>
    </row>
    <row r="499" spans="3:28">
      <c r="C499" s="13">
        <v>434</v>
      </c>
      <c r="D499" s="13">
        <v>65</v>
      </c>
      <c r="E499" s="14">
        <v>228390.39219724739</v>
      </c>
      <c r="F499" s="14">
        <v>68149.752956926488</v>
      </c>
      <c r="G499" s="14">
        <v>2551.6097</v>
      </c>
      <c r="H499" s="14">
        <v>157689.02954032089</v>
      </c>
      <c r="I499" s="14">
        <v>9461.3417724192532</v>
      </c>
      <c r="J499" s="14">
        <v>3784.5367089677015</v>
      </c>
      <c r="K499" s="15">
        <v>1.5425006534258979E-2</v>
      </c>
      <c r="L499" s="14">
        <v>2061.1523739352106</v>
      </c>
      <c r="M499" s="14">
        <v>137577.50505910546</v>
      </c>
      <c r="N499" s="14">
        <v>2838.402531725776</v>
      </c>
      <c r="O499" s="15">
        <v>-0.11424553705669324</v>
      </c>
      <c r="P499" s="14">
        <v>-18377.20886047028</v>
      </c>
      <c r="Q499" s="14">
        <v>143899.1193787707</v>
      </c>
      <c r="R499" s="14">
        <v>2838.402531725776</v>
      </c>
      <c r="S499" s="15">
        <v>0.13174757435340911</v>
      </c>
      <c r="T499" s="38">
        <v>37330.352456674409</v>
      </c>
      <c r="U499" s="38">
        <v>322097.10406556528</v>
      </c>
      <c r="V499" s="38">
        <v>21014.295970139341</v>
      </c>
      <c r="W499" s="38">
        <v>603573.72850344144</v>
      </c>
      <c r="AA499" s="13">
        <v>434</v>
      </c>
      <c r="AB499" s="40">
        <v>2798661.3773922287</v>
      </c>
    </row>
    <row r="500" spans="3:28">
      <c r="C500" s="13">
        <v>435</v>
      </c>
      <c r="D500" s="13">
        <v>65</v>
      </c>
      <c r="E500" s="14">
        <v>237321.44529629056</v>
      </c>
      <c r="F500" s="14">
        <v>71632.863665553319</v>
      </c>
      <c r="G500" s="14">
        <v>2551.6097</v>
      </c>
      <c r="H500" s="14">
        <v>163136.97193073723</v>
      </c>
      <c r="I500" s="14">
        <v>9788.2183158442331</v>
      </c>
      <c r="J500" s="14">
        <v>3915.2873263376932</v>
      </c>
      <c r="K500" s="15">
        <v>3.6343297690818434E-2</v>
      </c>
      <c r="L500" s="14">
        <v>4743.0721235719247</v>
      </c>
      <c r="M500" s="14">
        <v>137208.19377958641</v>
      </c>
      <c r="N500" s="14">
        <v>2936.4654947532699</v>
      </c>
      <c r="O500" s="15">
        <v>-0.1589873367513911</v>
      </c>
      <c r="P500" s="14">
        <v>-30332.014315338263</v>
      </c>
      <c r="Q500" s="14">
        <v>161918.7985740563</v>
      </c>
      <c r="R500" s="14">
        <v>2936.4654947532699</v>
      </c>
      <c r="S500" s="15">
        <v>7.327395060052963E-2</v>
      </c>
      <c r="T500" s="38">
        <v>13044.636675857639</v>
      </c>
      <c r="U500" s="38">
        <v>192538.43743134645</v>
      </c>
      <c r="V500" s="38">
        <v>-12544.3055159087</v>
      </c>
      <c r="W500" s="38">
        <v>491665.42978498916</v>
      </c>
      <c r="AA500" s="13">
        <v>435</v>
      </c>
      <c r="AB500" s="40">
        <v>2385107.0850527915</v>
      </c>
    </row>
    <row r="501" spans="3:28">
      <c r="C501" s="13">
        <v>436</v>
      </c>
      <c r="D501" s="13">
        <v>65</v>
      </c>
      <c r="E501" s="14">
        <v>224538.98819591565</v>
      </c>
      <c r="F501" s="14">
        <v>66647.705396407109</v>
      </c>
      <c r="G501" s="14">
        <v>2551.6097</v>
      </c>
      <c r="H501" s="14">
        <v>155339.67309950854</v>
      </c>
      <c r="I501" s="14">
        <v>9320.3803859705113</v>
      </c>
      <c r="J501" s="14">
        <v>3728.1521543882045</v>
      </c>
      <c r="K501" s="15">
        <v>4.6568366222798065E-2</v>
      </c>
      <c r="L501" s="14">
        <v>6067.2438483306269</v>
      </c>
      <c r="M501" s="14">
        <v>138218.12920079494</v>
      </c>
      <c r="N501" s="14">
        <v>2796.1141157911534</v>
      </c>
      <c r="O501" s="15">
        <v>7.3592388146141413E-2</v>
      </c>
      <c r="P501" s="14">
        <v>12018.376771829349</v>
      </c>
      <c r="Q501" s="14">
        <v>176726.48633084758</v>
      </c>
      <c r="R501" s="14">
        <v>2796.1141157911534</v>
      </c>
      <c r="S501" s="15">
        <v>-8.2219241542239405E-2</v>
      </c>
      <c r="T501" s="38">
        <v>-70786.912395531719</v>
      </c>
      <c r="U501" s="38">
        <v>791564.26302901248</v>
      </c>
      <c r="V501" s="38">
        <v>-52701.291775371741</v>
      </c>
      <c r="W501" s="38">
        <v>1106508.8785606551</v>
      </c>
      <c r="AA501" s="13">
        <v>436</v>
      </c>
      <c r="AB501" s="40">
        <v>3044571.3108765637</v>
      </c>
    </row>
    <row r="502" spans="3:28">
      <c r="C502" s="13">
        <v>437</v>
      </c>
      <c r="D502" s="13">
        <v>65</v>
      </c>
      <c r="E502" s="14">
        <v>238497.9635845107</v>
      </c>
      <c r="F502" s="14">
        <v>72091.705797959177</v>
      </c>
      <c r="G502" s="14">
        <v>2551.6097</v>
      </c>
      <c r="H502" s="14">
        <v>163854.64808655152</v>
      </c>
      <c r="I502" s="14">
        <v>9831.2788851930909</v>
      </c>
      <c r="J502" s="14">
        <v>3932.5115540772367</v>
      </c>
      <c r="K502" s="15">
        <v>1.8958803812461289E-2</v>
      </c>
      <c r="L502" s="14">
        <v>2200.2645336326614</v>
      </c>
      <c r="M502" s="14">
        <v>120221.54969952261</v>
      </c>
      <c r="N502" s="14">
        <v>2949.3836655579271</v>
      </c>
      <c r="O502" s="15">
        <v>-9.4129730470324524E-2</v>
      </c>
      <c r="P502" s="14">
        <v>-19937.557712121961</v>
      </c>
      <c r="Q502" s="14">
        <v>193346.49140344988</v>
      </c>
      <c r="R502" s="14">
        <v>2949.3836655579271</v>
      </c>
      <c r="S502" s="15">
        <v>0.13625058453118324</v>
      </c>
      <c r="T502" s="38">
        <v>13642.502582775251</v>
      </c>
      <c r="U502" s="38">
        <v>115245.22417569761</v>
      </c>
      <c r="V502" s="38">
        <v>-4094.7905957140501</v>
      </c>
      <c r="W502" s="38">
        <v>428813.26527867006</v>
      </c>
      <c r="AA502" s="13">
        <v>437</v>
      </c>
      <c r="AB502" s="40">
        <v>2570032.8502501394</v>
      </c>
    </row>
    <row r="503" spans="3:28">
      <c r="C503" s="13">
        <v>438</v>
      </c>
      <c r="D503" s="13">
        <v>65</v>
      </c>
      <c r="E503" s="14">
        <v>230647.0839394996</v>
      </c>
      <c r="F503" s="14">
        <v>69029.862736404844</v>
      </c>
      <c r="G503" s="14">
        <v>2551.6097</v>
      </c>
      <c r="H503" s="14">
        <v>159065.61150309475</v>
      </c>
      <c r="I503" s="14">
        <v>9543.9366901856847</v>
      </c>
      <c r="J503" s="14">
        <v>3817.5746760742741</v>
      </c>
      <c r="K503" s="15">
        <v>6.7597894872807332E-2</v>
      </c>
      <c r="L503" s="14">
        <v>11261.528210172961</v>
      </c>
      <c r="M503" s="14">
        <v>179766.15749510398</v>
      </c>
      <c r="N503" s="14">
        <v>2863.1810070557053</v>
      </c>
      <c r="O503" s="15">
        <v>-8.3328531604017209E-3</v>
      </c>
      <c r="P503" s="14">
        <v>-3401.5941311305342</v>
      </c>
      <c r="Q503" s="14">
        <v>406244.81375273212</v>
      </c>
      <c r="R503" s="14">
        <v>2863.1810070557053</v>
      </c>
      <c r="S503" s="15">
        <v>0.10205019855651956</v>
      </c>
      <c r="T503" s="38">
        <v>48850.347547418853</v>
      </c>
      <c r="U503" s="38">
        <v>528971.33051071293</v>
      </c>
      <c r="V503" s="38">
        <v>56710.281626461277</v>
      </c>
      <c r="W503" s="38">
        <v>1114982.3017585492</v>
      </c>
      <c r="AA503" s="13">
        <v>438</v>
      </c>
      <c r="AB503" s="40">
        <v>2535009.0890340772</v>
      </c>
    </row>
    <row r="504" spans="3:28">
      <c r="C504" s="13">
        <v>439</v>
      </c>
      <c r="D504" s="13">
        <v>65</v>
      </c>
      <c r="E504" s="14">
        <v>237809.36412252972</v>
      </c>
      <c r="F504" s="14">
        <v>71823.152007786586</v>
      </c>
      <c r="G504" s="14">
        <v>2551.6097</v>
      </c>
      <c r="H504" s="14">
        <v>163434.60241474313</v>
      </c>
      <c r="I504" s="14">
        <v>9806.0761448845878</v>
      </c>
      <c r="J504" s="14">
        <v>3922.4304579538352</v>
      </c>
      <c r="K504" s="15">
        <v>3.1892747623015867E-2</v>
      </c>
      <c r="L504" s="14">
        <v>4288.1409419242627</v>
      </c>
      <c r="M504" s="14">
        <v>140704.40509336101</v>
      </c>
      <c r="N504" s="14">
        <v>2941.8228434653761</v>
      </c>
      <c r="O504" s="15">
        <v>7.6241168629560457E-2</v>
      </c>
      <c r="P504" s="14">
        <v>8884.8690003492429</v>
      </c>
      <c r="Q504" s="14">
        <v>126892.1499459926</v>
      </c>
      <c r="R504" s="14">
        <v>2941.8228434653761</v>
      </c>
      <c r="S504" s="15">
        <v>-6.0131744397480494E-2</v>
      </c>
      <c r="T504" s="38">
        <v>-7177.0526567677089</v>
      </c>
      <c r="U504" s="38">
        <v>113649.32946819684</v>
      </c>
      <c r="V504" s="38">
        <v>5995.9572855057968</v>
      </c>
      <c r="W504" s="38">
        <v>381245.88450755045</v>
      </c>
      <c r="AA504" s="13">
        <v>439</v>
      </c>
      <c r="AB504" s="40">
        <v>2817448.5719377706</v>
      </c>
    </row>
    <row r="505" spans="3:28">
      <c r="C505" s="13">
        <v>440</v>
      </c>
      <c r="D505" s="13">
        <v>65</v>
      </c>
      <c r="E505" s="14">
        <v>238558.28755426739</v>
      </c>
      <c r="F505" s="14">
        <v>72115.232146164286</v>
      </c>
      <c r="G505" s="14">
        <v>2551.6097</v>
      </c>
      <c r="H505" s="14">
        <v>163891.4457081031</v>
      </c>
      <c r="I505" s="14">
        <v>9833.4867424861859</v>
      </c>
      <c r="J505" s="14">
        <v>3933.3946969944745</v>
      </c>
      <c r="K505" s="15">
        <v>-6.7426809456609255E-3</v>
      </c>
      <c r="L505" s="14">
        <v>-975.43745474518278</v>
      </c>
      <c r="M505" s="14">
        <v>145657.37454550641</v>
      </c>
      <c r="N505" s="14">
        <v>2950.0460227458557</v>
      </c>
      <c r="O505" s="15">
        <v>0.12951280557779055</v>
      </c>
      <c r="P505" s="14">
        <v>13473.673571816171</v>
      </c>
      <c r="Q505" s="14">
        <v>118982.22061740782</v>
      </c>
      <c r="R505" s="14">
        <v>2950.0460227458557</v>
      </c>
      <c r="S505" s="15">
        <v>0.30024562462570314</v>
      </c>
      <c r="T505" s="38">
        <v>72155.813165639658</v>
      </c>
      <c r="U505" s="38">
        <v>313953.44955594745</v>
      </c>
      <c r="V505" s="38">
        <v>84654.04928271065</v>
      </c>
      <c r="W505" s="38">
        <v>578593.0447188617</v>
      </c>
      <c r="AA505" s="13">
        <v>440</v>
      </c>
      <c r="AB505" s="40">
        <v>2692350.3816654691</v>
      </c>
    </row>
    <row r="506" spans="3:28">
      <c r="C506" s="13">
        <v>441</v>
      </c>
      <c r="D506" s="13">
        <v>65</v>
      </c>
      <c r="E506" s="14">
        <v>237042.98811364372</v>
      </c>
      <c r="F506" s="14">
        <v>71524.265364321051</v>
      </c>
      <c r="G506" s="14">
        <v>2551.6097</v>
      </c>
      <c r="H506" s="14">
        <v>162967.11304932265</v>
      </c>
      <c r="I506" s="14">
        <v>9778.0267829593595</v>
      </c>
      <c r="J506" s="14">
        <v>3911.2107131837438</v>
      </c>
      <c r="K506" s="15">
        <v>3.5742561286035451E-2</v>
      </c>
      <c r="L506" s="14">
        <v>4431.2737564174504</v>
      </c>
      <c r="M506" s="14">
        <v>130364.38931311746</v>
      </c>
      <c r="N506" s="14">
        <v>2933.4080348878078</v>
      </c>
      <c r="O506" s="15">
        <v>9.6947634032366864E-2</v>
      </c>
      <c r="P506" s="14">
        <v>18742.465306677055</v>
      </c>
      <c r="Q506" s="14">
        <v>213534.8290345963</v>
      </c>
      <c r="R506" s="14">
        <v>2933.4080348878078</v>
      </c>
      <c r="S506" s="15">
        <v>5.0257265268048856E-3</v>
      </c>
      <c r="T506" s="38">
        <v>1160.3455803043994</v>
      </c>
      <c r="U506" s="38">
        <v>233508.21157814181</v>
      </c>
      <c r="V506" s="38">
        <v>24334.084643398903</v>
      </c>
      <c r="W506" s="38">
        <v>577407.4299258556</v>
      </c>
      <c r="AA506" s="13">
        <v>441</v>
      </c>
      <c r="AB506" s="40">
        <v>2584308.8104194663</v>
      </c>
    </row>
    <row r="507" spans="3:28">
      <c r="C507" s="13">
        <v>442</v>
      </c>
      <c r="D507" s="13">
        <v>65</v>
      </c>
      <c r="E507" s="14">
        <v>229928.41775918976</v>
      </c>
      <c r="F507" s="14">
        <v>68749.582926084011</v>
      </c>
      <c r="G507" s="14">
        <v>2551.6097</v>
      </c>
      <c r="H507" s="14">
        <v>158627.22513310573</v>
      </c>
      <c r="I507" s="14">
        <v>9517.6335079863438</v>
      </c>
      <c r="J507" s="14">
        <v>3807.0534031945376</v>
      </c>
      <c r="K507" s="15">
        <v>4.2585003102870791E-3</v>
      </c>
      <c r="L507" s="14">
        <v>921.12496469589405</v>
      </c>
      <c r="M507" s="14">
        <v>219127.31635573122</v>
      </c>
      <c r="N507" s="14">
        <v>2855.2900523959029</v>
      </c>
      <c r="O507" s="15">
        <v>5.5408711432720172E-2</v>
      </c>
      <c r="P507" s="14">
        <v>4436.3246738345615</v>
      </c>
      <c r="Q507" s="14">
        <v>85929.442423060056</v>
      </c>
      <c r="R507" s="14">
        <v>2855.2900523959029</v>
      </c>
      <c r="S507" s="15">
        <v>-5.1778896632758184E-2</v>
      </c>
      <c r="T507" s="38">
        <v>-15783.945759272483</v>
      </c>
      <c r="U507" s="38">
        <v>290477.26633229025</v>
      </c>
      <c r="V507" s="38">
        <v>-10426.496120742027</v>
      </c>
      <c r="W507" s="38">
        <v>595534.02511108154</v>
      </c>
      <c r="AA507" s="13">
        <v>442</v>
      </c>
      <c r="AB507" s="40">
        <v>2435292.1381029021</v>
      </c>
    </row>
    <row r="508" spans="3:28">
      <c r="C508" s="13">
        <v>443</v>
      </c>
      <c r="D508" s="13">
        <v>65</v>
      </c>
      <c r="E508" s="14">
        <v>229341.62483931531</v>
      </c>
      <c r="F508" s="14">
        <v>68520.733687332977</v>
      </c>
      <c r="G508" s="14">
        <v>2551.6097</v>
      </c>
      <c r="H508" s="14">
        <v>158269.28145198233</v>
      </c>
      <c r="I508" s="14">
        <v>9496.1568871189393</v>
      </c>
      <c r="J508" s="14">
        <v>3798.462754847576</v>
      </c>
      <c r="K508" s="15">
        <v>6.3128381977890169E-2</v>
      </c>
      <c r="L508" s="14">
        <v>9661.2119142306365</v>
      </c>
      <c r="M508" s="14">
        <v>164601.14561179848</v>
      </c>
      <c r="N508" s="14">
        <v>2848.8470661356819</v>
      </c>
      <c r="O508" s="15">
        <v>6.6596742545626419E-2</v>
      </c>
      <c r="P508" s="14">
        <v>13259.248331121998</v>
      </c>
      <c r="Q508" s="14">
        <v>213781.2226496189</v>
      </c>
      <c r="R508" s="14">
        <v>2848.8470661356819</v>
      </c>
      <c r="S508" s="15">
        <v>0.1080201597817726</v>
      </c>
      <c r="T508" s="38">
        <v>22137.293717293134</v>
      </c>
      <c r="U508" s="38">
        <v>228498.40464293599</v>
      </c>
      <c r="V508" s="38">
        <v>45057.753962645773</v>
      </c>
      <c r="W508" s="38">
        <v>606880.77290435333</v>
      </c>
      <c r="AA508" s="13">
        <v>443</v>
      </c>
      <c r="AB508" s="40">
        <v>2793401.930709559</v>
      </c>
    </row>
    <row r="509" spans="3:28">
      <c r="C509" s="13">
        <v>444</v>
      </c>
      <c r="D509" s="13">
        <v>65</v>
      </c>
      <c r="E509" s="14">
        <v>235336.70794705331</v>
      </c>
      <c r="F509" s="14">
        <v>70858.816099350792</v>
      </c>
      <c r="G509" s="14">
        <v>2551.6097</v>
      </c>
      <c r="H509" s="14">
        <v>161926.2821477025</v>
      </c>
      <c r="I509" s="14">
        <v>9715.5769288621505</v>
      </c>
      <c r="J509" s="14">
        <v>3886.2307715448605</v>
      </c>
      <c r="K509" s="15">
        <v>3.3366189396008959E-2</v>
      </c>
      <c r="L509" s="14">
        <v>6323.6124827882695</v>
      </c>
      <c r="M509" s="14">
        <v>197788.29437818009</v>
      </c>
      <c r="N509" s="14">
        <v>2914.673078658645</v>
      </c>
      <c r="O509" s="15">
        <v>3.6393248599053872E-2</v>
      </c>
      <c r="P509" s="14">
        <v>3786.9048688798889</v>
      </c>
      <c r="Q509" s="14">
        <v>109299.38940009083</v>
      </c>
      <c r="R509" s="14">
        <v>2914.673078658645</v>
      </c>
      <c r="S509" s="15">
        <v>0.15677539367880389</v>
      </c>
      <c r="T509" s="38">
        <v>143401.66315580375</v>
      </c>
      <c r="U509" s="38">
        <v>1059553.9641970256</v>
      </c>
      <c r="V509" s="38">
        <v>153512.1805074719</v>
      </c>
      <c r="W509" s="38">
        <v>1366641.6479752965</v>
      </c>
      <c r="AA509" s="13">
        <v>444</v>
      </c>
      <c r="AB509" s="40">
        <v>2720784.8795355088</v>
      </c>
    </row>
    <row r="510" spans="3:28">
      <c r="C510" s="13">
        <v>445</v>
      </c>
      <c r="D510" s="13">
        <v>65</v>
      </c>
      <c r="E510" s="14">
        <v>229720.98414385409</v>
      </c>
      <c r="F510" s="14">
        <v>68668.68381610309</v>
      </c>
      <c r="G510" s="14">
        <v>2551.6097</v>
      </c>
      <c r="H510" s="14">
        <v>158500.690627751</v>
      </c>
      <c r="I510" s="14">
        <v>9510.0414376650588</v>
      </c>
      <c r="J510" s="14">
        <v>3804.0165750660235</v>
      </c>
      <c r="K510" s="15">
        <v>2.164159216101455E-3</v>
      </c>
      <c r="L510" s="14">
        <v>389.89344967406214</v>
      </c>
      <c r="M510" s="14">
        <v>182451.22031840711</v>
      </c>
      <c r="N510" s="14">
        <v>2853.0124312995176</v>
      </c>
      <c r="O510" s="15">
        <v>1.7864440852536356E-3</v>
      </c>
      <c r="P510" s="14">
        <v>394.20414793854326</v>
      </c>
      <c r="Q510" s="14">
        <v>222484.85048000008</v>
      </c>
      <c r="R510" s="14">
        <v>2853.0124312995176</v>
      </c>
      <c r="S510" s="15">
        <v>-0.2607211483215538</v>
      </c>
      <c r="T510" s="38">
        <v>-118354.24437499023</v>
      </c>
      <c r="U510" s="38">
        <v>337021.7981054394</v>
      </c>
      <c r="V510" s="38">
        <v>-117570.14677737762</v>
      </c>
      <c r="W510" s="38">
        <v>741957.8689038466</v>
      </c>
      <c r="AA510" s="13">
        <v>445</v>
      </c>
      <c r="AB510" s="40">
        <v>2652173.0079685869</v>
      </c>
    </row>
    <row r="511" spans="3:28">
      <c r="C511" s="13">
        <v>446</v>
      </c>
      <c r="D511" s="13">
        <v>65</v>
      </c>
      <c r="E511" s="14">
        <v>239780.60434718439</v>
      </c>
      <c r="F511" s="14">
        <v>72591.935695401917</v>
      </c>
      <c r="G511" s="14">
        <v>2551.6097</v>
      </c>
      <c r="H511" s="14">
        <v>164637.05895178247</v>
      </c>
      <c r="I511" s="14">
        <v>9878.2235371069473</v>
      </c>
      <c r="J511" s="14">
        <v>3951.289414842779</v>
      </c>
      <c r="K511" s="15">
        <v>4.3223264158123866E-2</v>
      </c>
      <c r="L511" s="14">
        <v>8916.6061743960909</v>
      </c>
      <c r="M511" s="14">
        <v>217184.07886076026</v>
      </c>
      <c r="N511" s="14">
        <v>2963.4670611320839</v>
      </c>
      <c r="O511" s="15">
        <v>-5.9819920947496566E-2</v>
      </c>
      <c r="P511" s="14">
        <v>-7273.7713112547563</v>
      </c>
      <c r="Q511" s="14">
        <v>115802.42767570804</v>
      </c>
      <c r="R511" s="14">
        <v>2963.4670611320839</v>
      </c>
      <c r="S511" s="15">
        <v>8.053283615606352E-2</v>
      </c>
      <c r="T511" s="38">
        <v>11293.145308763847</v>
      </c>
      <c r="U511" s="38">
        <v>153005.19789675152</v>
      </c>
      <c r="V511" s="38">
        <v>12935.980171905183</v>
      </c>
      <c r="W511" s="38">
        <v>485991.7044332198</v>
      </c>
      <c r="AA511" s="13">
        <v>446</v>
      </c>
      <c r="AB511" s="40">
        <v>2886044.3669784926</v>
      </c>
    </row>
    <row r="512" spans="3:28">
      <c r="C512" s="13">
        <v>447</v>
      </c>
      <c r="D512" s="13">
        <v>65</v>
      </c>
      <c r="E512" s="14">
        <v>234927.56031592636</v>
      </c>
      <c r="F512" s="14">
        <v>70699.248523211281</v>
      </c>
      <c r="G512" s="14">
        <v>2551.6097</v>
      </c>
      <c r="H512" s="14">
        <v>161676.70209271507</v>
      </c>
      <c r="I512" s="14">
        <v>9700.6021255629039</v>
      </c>
      <c r="J512" s="14">
        <v>3880.2408502251619</v>
      </c>
      <c r="K512" s="15">
        <v>7.3660766376940884E-2</v>
      </c>
      <c r="L512" s="14">
        <v>10777.000744449979</v>
      </c>
      <c r="M512" s="14">
        <v>159022.96720571868</v>
      </c>
      <c r="N512" s="14">
        <v>2910.180637668871</v>
      </c>
      <c r="O512" s="15">
        <v>2.6149185814813715E-2</v>
      </c>
      <c r="P512" s="14">
        <v>17911.997769340906</v>
      </c>
      <c r="Q512" s="14">
        <v>704359.64947009122</v>
      </c>
      <c r="R512" s="14">
        <v>2910.180637668871</v>
      </c>
      <c r="S512" s="15">
        <v>0.4083647368115893</v>
      </c>
      <c r="T512" s="38">
        <v>759677.22876118985</v>
      </c>
      <c r="U512" s="38">
        <v>2621423.2802745719</v>
      </c>
      <c r="V512" s="38">
        <v>788366.22727498075</v>
      </c>
      <c r="W512" s="38">
        <v>3484805.8969503818</v>
      </c>
      <c r="AA512" s="13">
        <v>447</v>
      </c>
      <c r="AB512" s="40">
        <v>3111561.8818646935</v>
      </c>
    </row>
    <row r="513" spans="3:28">
      <c r="C513" s="13">
        <v>448</v>
      </c>
      <c r="D513" s="13">
        <v>65</v>
      </c>
      <c r="E513" s="14">
        <v>241294.38321173078</v>
      </c>
      <c r="F513" s="14">
        <v>73182.309452575006</v>
      </c>
      <c r="G513" s="14">
        <v>2551.6097</v>
      </c>
      <c r="H513" s="14">
        <v>165560.46405915575</v>
      </c>
      <c r="I513" s="14">
        <v>9933.6278435493441</v>
      </c>
      <c r="J513" s="14">
        <v>3973.4511374197377</v>
      </c>
      <c r="K513" s="15">
        <v>4.7047290957133198E-2</v>
      </c>
      <c r="L513" s="14">
        <v>5533.8141790606542</v>
      </c>
      <c r="M513" s="14">
        <v>125142.9164347247</v>
      </c>
      <c r="N513" s="14">
        <v>2980.088353064803</v>
      </c>
      <c r="O513" s="15">
        <v>0.2779598838838292</v>
      </c>
      <c r="P513" s="14">
        <v>50095.355922996176</v>
      </c>
      <c r="Q513" s="14">
        <v>231810.52907509357</v>
      </c>
      <c r="R513" s="14">
        <v>2980.088353064803</v>
      </c>
      <c r="S513" s="15">
        <v>-0.19330930676139468</v>
      </c>
      <c r="T513" s="38">
        <v>-42302.258715138072</v>
      </c>
      <c r="U513" s="38">
        <v>178019.76734498024</v>
      </c>
      <c r="V513" s="38">
        <v>13326.911386918757</v>
      </c>
      <c r="W513" s="38">
        <v>534973.21285479853</v>
      </c>
      <c r="AA513" s="13">
        <v>448</v>
      </c>
      <c r="AB513" s="40">
        <v>2667688.5741267451</v>
      </c>
    </row>
    <row r="514" spans="3:28">
      <c r="C514" s="13">
        <v>449</v>
      </c>
      <c r="D514" s="13">
        <v>65</v>
      </c>
      <c r="E514" s="14">
        <v>229131.32182622579</v>
      </c>
      <c r="F514" s="14">
        <v>68438.715512228053</v>
      </c>
      <c r="G514" s="14">
        <v>2551.6097</v>
      </c>
      <c r="H514" s="14">
        <v>158140.99661399773</v>
      </c>
      <c r="I514" s="14">
        <v>9488.459796839863</v>
      </c>
      <c r="J514" s="14">
        <v>3795.3839187359454</v>
      </c>
      <c r="K514" s="15">
        <v>3.8391033038677282E-2</v>
      </c>
      <c r="L514" s="14">
        <v>4944.7087246254832</v>
      </c>
      <c r="M514" s="14">
        <v>135640.93339458518</v>
      </c>
      <c r="N514" s="14">
        <v>2846.5379390519588</v>
      </c>
      <c r="O514" s="15">
        <v>0.18507260924079616</v>
      </c>
      <c r="P514" s="14">
        <v>29657.836662061647</v>
      </c>
      <c r="Q514" s="14">
        <v>191330.84103934927</v>
      </c>
      <c r="R514" s="14">
        <v>2846.5379390519588</v>
      </c>
      <c r="S514" s="15">
        <v>1.0014464931306463E-2</v>
      </c>
      <c r="T514" s="38">
        <v>3778.9032721262943</v>
      </c>
      <c r="U514" s="38">
        <v>382546.67322572105</v>
      </c>
      <c r="V514" s="38">
        <v>38381.448658813424</v>
      </c>
      <c r="W514" s="38">
        <v>709518.44765965547</v>
      </c>
      <c r="AA514" s="13">
        <v>449</v>
      </c>
      <c r="AB514" s="40">
        <v>2823958.0107883154</v>
      </c>
    </row>
    <row r="515" spans="3:28">
      <c r="C515" s="13">
        <v>450</v>
      </c>
      <c r="D515" s="13">
        <v>65</v>
      </c>
      <c r="E515" s="14">
        <v>238853.42301964757</v>
      </c>
      <c r="F515" s="14">
        <v>72230.334977662555</v>
      </c>
      <c r="G515" s="14">
        <v>2551.6097</v>
      </c>
      <c r="H515" s="14">
        <v>164071.478341985</v>
      </c>
      <c r="I515" s="14">
        <v>9844.2887005190987</v>
      </c>
      <c r="J515" s="14">
        <v>3937.7154802076398</v>
      </c>
      <c r="K515" s="15">
        <v>6.7152710905566682E-2</v>
      </c>
      <c r="L515" s="14">
        <v>10181.518993405083</v>
      </c>
      <c r="M515" s="14">
        <v>163767.77022522985</v>
      </c>
      <c r="N515" s="14">
        <v>2953.2866101557297</v>
      </c>
      <c r="O515" s="15">
        <v>2.8137980038208429E-2</v>
      </c>
      <c r="P515" s="14">
        <v>7437.2487111632763</v>
      </c>
      <c r="Q515" s="14">
        <v>273227.41775846825</v>
      </c>
      <c r="R515" s="14">
        <v>2953.2866101557297</v>
      </c>
      <c r="S515" s="15">
        <v>-2.6841508406277484E-2</v>
      </c>
      <c r="T515" s="38">
        <v>-4470.3198081875898</v>
      </c>
      <c r="U515" s="38">
        <v>163551.35295365902</v>
      </c>
      <c r="V515" s="38">
        <v>13148.447896380771</v>
      </c>
      <c r="W515" s="38">
        <v>600546.54093735712</v>
      </c>
      <c r="AA515" s="13">
        <v>450</v>
      </c>
      <c r="AB515" s="40">
        <v>2729468.051179097</v>
      </c>
    </row>
    <row r="516" spans="3:28">
      <c r="C516" s="13">
        <v>451</v>
      </c>
      <c r="D516" s="13">
        <v>65</v>
      </c>
      <c r="E516" s="14">
        <v>221946.3307205626</v>
      </c>
      <c r="F516" s="14">
        <v>65636.568981019416</v>
      </c>
      <c r="G516" s="14">
        <v>2551.6097</v>
      </c>
      <c r="H516" s="14">
        <v>153758.15203954317</v>
      </c>
      <c r="I516" s="14">
        <v>9225.4891223725899</v>
      </c>
      <c r="J516" s="14">
        <v>3690.1956489490362</v>
      </c>
      <c r="K516" s="15">
        <v>0.10714380526290956</v>
      </c>
      <c r="L516" s="14">
        <v>17106.739521461051</v>
      </c>
      <c r="M516" s="14">
        <v>178613.32668248209</v>
      </c>
      <c r="N516" s="14">
        <v>2767.6467367117771</v>
      </c>
      <c r="O516" s="15">
        <v>5.3879511697132086E-2</v>
      </c>
      <c r="P516" s="14">
        <v>6031.504990588357</v>
      </c>
      <c r="Q516" s="14">
        <v>119359.64263730479</v>
      </c>
      <c r="R516" s="14">
        <v>2767.6467367117771</v>
      </c>
      <c r="S516" s="15">
        <v>0.29978342114106832</v>
      </c>
      <c r="T516" s="38">
        <v>99093.934218749055</v>
      </c>
      <c r="U516" s="38">
        <v>431029.50671841757</v>
      </c>
      <c r="V516" s="38">
        <v>122232.17873079846</v>
      </c>
      <c r="W516" s="38">
        <v>729002.47603820451</v>
      </c>
      <c r="AA516" s="13">
        <v>451</v>
      </c>
      <c r="AB516" s="40">
        <v>2426476.0804379168</v>
      </c>
    </row>
    <row r="517" spans="3:28">
      <c r="C517" s="13">
        <v>452</v>
      </c>
      <c r="D517" s="13">
        <v>65</v>
      </c>
      <c r="E517" s="14">
        <v>223654.83954074769</v>
      </c>
      <c r="F517" s="14">
        <v>66302.88742089161</v>
      </c>
      <c r="G517" s="14">
        <v>2551.6097</v>
      </c>
      <c r="H517" s="14">
        <v>154800.34241985608</v>
      </c>
      <c r="I517" s="14">
        <v>9288.0205451913644</v>
      </c>
      <c r="J517" s="14">
        <v>3715.208218076546</v>
      </c>
      <c r="K517" s="15">
        <v>-2.3497689440615983E-2</v>
      </c>
      <c r="L517" s="14">
        <v>-2904.2260494136431</v>
      </c>
      <c r="M517" s="14">
        <v>122549.61745811036</v>
      </c>
      <c r="N517" s="14">
        <v>2786.4061635574094</v>
      </c>
      <c r="O517" s="15">
        <v>1.7997229556323671E-2</v>
      </c>
      <c r="P517" s="14">
        <v>3286.2435135915048</v>
      </c>
      <c r="Q517" s="14">
        <v>187276.63486298441</v>
      </c>
      <c r="R517" s="14">
        <v>2786.4061635574094</v>
      </c>
      <c r="S517" s="15">
        <v>-7.4893622937601087E-2</v>
      </c>
      <c r="T517" s="38">
        <v>-15706.126819463219</v>
      </c>
      <c r="U517" s="38">
        <v>195399.54847839521</v>
      </c>
      <c r="V517" s="38">
        <v>-15324.109355285358</v>
      </c>
      <c r="W517" s="38">
        <v>505225.80079948995</v>
      </c>
      <c r="AA517" s="13">
        <v>452</v>
      </c>
      <c r="AB517" s="40">
        <v>2258201.0331609319</v>
      </c>
    </row>
    <row r="518" spans="3:28">
      <c r="C518" s="13">
        <v>453</v>
      </c>
      <c r="D518" s="13">
        <v>65</v>
      </c>
      <c r="E518" s="14">
        <v>229008.63174628332</v>
      </c>
      <c r="F518" s="14">
        <v>68390.866381050495</v>
      </c>
      <c r="G518" s="14">
        <v>2551.6097</v>
      </c>
      <c r="H518" s="14">
        <v>158066.15566523283</v>
      </c>
      <c r="I518" s="14">
        <v>9483.9693399139687</v>
      </c>
      <c r="J518" s="14">
        <v>3793.5877359655879</v>
      </c>
      <c r="K518" s="15">
        <v>2.8253660405951744E-2</v>
      </c>
      <c r="L518" s="14">
        <v>4425.6029481792384</v>
      </c>
      <c r="M518" s="14">
        <v>162960.61234617411</v>
      </c>
      <c r="N518" s="14">
        <v>2845.1908019741904</v>
      </c>
      <c r="O518" s="15">
        <v>6.6846076137540622E-2</v>
      </c>
      <c r="P518" s="14">
        <v>14081.992251146981</v>
      </c>
      <c r="Q518" s="14">
        <v>226167.54746704179</v>
      </c>
      <c r="R518" s="14">
        <v>2845.1908019741904</v>
      </c>
      <c r="S518" s="15">
        <v>-0.11150474079264484</v>
      </c>
      <c r="T518" s="38">
        <v>-22867.733694913793</v>
      </c>
      <c r="U518" s="38">
        <v>183637.92393603554</v>
      </c>
      <c r="V518" s="38">
        <v>-4360.1384955875728</v>
      </c>
      <c r="W518" s="38">
        <v>572766.08374925144</v>
      </c>
      <c r="AA518" s="13">
        <v>453</v>
      </c>
      <c r="AB518" s="40">
        <v>2824226.7505903081</v>
      </c>
    </row>
    <row r="519" spans="3:28">
      <c r="C519" s="13">
        <v>454</v>
      </c>
      <c r="D519" s="13">
        <v>65</v>
      </c>
      <c r="E519" s="14">
        <v>245389.14085124515</v>
      </c>
      <c r="F519" s="14">
        <v>74779.264931985614</v>
      </c>
      <c r="G519" s="14">
        <v>2551.6097</v>
      </c>
      <c r="H519" s="14">
        <v>168058.26621925953</v>
      </c>
      <c r="I519" s="14">
        <v>10083.495973155572</v>
      </c>
      <c r="J519" s="14">
        <v>4033.3983892622291</v>
      </c>
      <c r="K519" s="15">
        <v>0.1057846489853867</v>
      </c>
      <c r="L519" s="14">
        <v>12857.497005756086</v>
      </c>
      <c r="M519" s="14">
        <v>136418.26832310366</v>
      </c>
      <c r="N519" s="14">
        <v>3025.0487919466714</v>
      </c>
      <c r="O519" s="15">
        <v>-0.12147004837330289</v>
      </c>
      <c r="P519" s="14">
        <v>-18753.264536868533</v>
      </c>
      <c r="Q519" s="14">
        <v>137145.17464227692</v>
      </c>
      <c r="R519" s="14">
        <v>3025.0487919466714</v>
      </c>
      <c r="S519" s="15">
        <v>-4.6367213580573302E-3</v>
      </c>
      <c r="T519" s="38">
        <v>-1115.3176455187779</v>
      </c>
      <c r="U519" s="38">
        <v>240937.35557364547</v>
      </c>
      <c r="V519" s="38">
        <v>-7011.0851766312253</v>
      </c>
      <c r="W519" s="38">
        <v>514500.79853902606</v>
      </c>
      <c r="AA519" s="13">
        <v>454</v>
      </c>
      <c r="AB519" s="40">
        <v>2539467.1059997072</v>
      </c>
    </row>
    <row r="520" spans="3:28">
      <c r="C520" s="13">
        <v>455</v>
      </c>
      <c r="D520" s="13">
        <v>65</v>
      </c>
      <c r="E520" s="14">
        <v>235442.40322669785</v>
      </c>
      <c r="F520" s="14">
        <v>70900.037258412165</v>
      </c>
      <c r="G520" s="14">
        <v>2551.6097</v>
      </c>
      <c r="H520" s="14">
        <v>161990.75626828568</v>
      </c>
      <c r="I520" s="14">
        <v>9719.445376097141</v>
      </c>
      <c r="J520" s="14">
        <v>3887.7781504388568</v>
      </c>
      <c r="K520" s="15">
        <v>4.3442931530650389E-3</v>
      </c>
      <c r="L520" s="14">
        <v>591.16253046896747</v>
      </c>
      <c r="M520" s="14">
        <v>138613.007130371</v>
      </c>
      <c r="N520" s="14">
        <v>2915.8336128291421</v>
      </c>
      <c r="O520" s="15">
        <v>3.9437408844917816E-2</v>
      </c>
      <c r="P520" s="14">
        <v>6414.1758092462733</v>
      </c>
      <c r="Q520" s="14">
        <v>170514.01045740183</v>
      </c>
      <c r="R520" s="14">
        <v>2915.8336128291421</v>
      </c>
      <c r="S520" s="15">
        <v>0.14498732790723631</v>
      </c>
      <c r="T520" s="38">
        <v>55895.239125343127</v>
      </c>
      <c r="U520" s="38">
        <v>442871.25556254201</v>
      </c>
      <c r="V520" s="38">
        <v>62900.57746505837</v>
      </c>
      <c r="W520" s="38">
        <v>751998.27315031481</v>
      </c>
      <c r="AA520" s="13">
        <v>455</v>
      </c>
      <c r="AB520" s="40">
        <v>2340568.0545996353</v>
      </c>
    </row>
    <row r="521" spans="3:28">
      <c r="C521" s="13">
        <v>456</v>
      </c>
      <c r="D521" s="13">
        <v>65</v>
      </c>
      <c r="E521" s="14">
        <v>244309.45967656304</v>
      </c>
      <c r="F521" s="14">
        <v>74358.189273859578</v>
      </c>
      <c r="G521" s="14">
        <v>2551.6097</v>
      </c>
      <c r="H521" s="14">
        <v>167399.66070270346</v>
      </c>
      <c r="I521" s="14">
        <v>10043.979642162207</v>
      </c>
      <c r="J521" s="14">
        <v>4017.5918568648831</v>
      </c>
      <c r="K521" s="15">
        <v>6.8848008199603572E-2</v>
      </c>
      <c r="L521" s="14">
        <v>11942.997262478029</v>
      </c>
      <c r="M521" s="14">
        <v>187420.82410104212</v>
      </c>
      <c r="N521" s="14">
        <v>3013.1938926486619</v>
      </c>
      <c r="O521" s="15">
        <v>0.11585068420160485</v>
      </c>
      <c r="P521" s="14">
        <v>30999.317499962875</v>
      </c>
      <c r="Q521" s="14">
        <v>300085.8403966378</v>
      </c>
      <c r="R521" s="14">
        <v>3013.1938926486619</v>
      </c>
      <c r="S521" s="15">
        <v>0.10373591055136447</v>
      </c>
      <c r="T521" s="38">
        <v>22063.043125471977</v>
      </c>
      <c r="U521" s="38">
        <v>236254.36041796362</v>
      </c>
      <c r="V521" s="38">
        <v>65005.357887912876</v>
      </c>
      <c r="W521" s="38">
        <v>723761.0249156435</v>
      </c>
      <c r="AA521" s="13">
        <v>456</v>
      </c>
      <c r="AB521" s="40">
        <v>2843425.3559907274</v>
      </c>
    </row>
    <row r="522" spans="3:28">
      <c r="C522" s="13">
        <v>457</v>
      </c>
      <c r="D522" s="13">
        <v>65</v>
      </c>
      <c r="E522" s="14">
        <v>234219.2755762905</v>
      </c>
      <c r="F522" s="14">
        <v>70423.017474753287</v>
      </c>
      <c r="G522" s="14">
        <v>2551.6097</v>
      </c>
      <c r="H522" s="14">
        <v>161244.64840153721</v>
      </c>
      <c r="I522" s="14">
        <v>9674.6789040922322</v>
      </c>
      <c r="J522" s="14">
        <v>3869.8715616368931</v>
      </c>
      <c r="K522" s="15">
        <v>2.6176544876845578E-2</v>
      </c>
      <c r="L522" s="14">
        <v>3776.3578459882538</v>
      </c>
      <c r="M522" s="14">
        <v>149976.24011822179</v>
      </c>
      <c r="N522" s="14">
        <v>2902.4036712276697</v>
      </c>
      <c r="O522" s="15">
        <v>0.23500995627602755</v>
      </c>
      <c r="P522" s="14">
        <v>38396.122436719714</v>
      </c>
      <c r="Q522" s="14">
        <v>203228.15734487836</v>
      </c>
      <c r="R522" s="14">
        <v>2902.4036712276697</v>
      </c>
      <c r="S522" s="15">
        <v>0.12950845552828547</v>
      </c>
      <c r="T522" s="38">
        <v>8809.2398637518472</v>
      </c>
      <c r="U522" s="38">
        <v>78281.018640211478</v>
      </c>
      <c r="V522" s="38">
        <v>50981.720146459818</v>
      </c>
      <c r="W522" s="38">
        <v>431485.41610331164</v>
      </c>
      <c r="AA522" s="13">
        <v>457</v>
      </c>
      <c r="AB522" s="40">
        <v>2616299.8862632234</v>
      </c>
    </row>
    <row r="523" spans="3:28">
      <c r="C523" s="13">
        <v>458</v>
      </c>
      <c r="D523" s="13">
        <v>65</v>
      </c>
      <c r="E523" s="14">
        <v>216945.17906516683</v>
      </c>
      <c r="F523" s="14">
        <v>63686.119835415062</v>
      </c>
      <c r="G523" s="14">
        <v>2551.6097</v>
      </c>
      <c r="H523" s="14">
        <v>150707.44952975176</v>
      </c>
      <c r="I523" s="14">
        <v>9042.4469717851043</v>
      </c>
      <c r="J523" s="14">
        <v>3616.9787887140419</v>
      </c>
      <c r="K523" s="15">
        <v>1.5184040405850176E-2</v>
      </c>
      <c r="L523" s="14">
        <v>2499.4497187885368</v>
      </c>
      <c r="M523" s="14">
        <v>168918.25705102048</v>
      </c>
      <c r="N523" s="14">
        <v>2712.7340915355312</v>
      </c>
      <c r="O523" s="15">
        <v>0.14181848861323343</v>
      </c>
      <c r="P523" s="14">
        <v>12105.828459608832</v>
      </c>
      <c r="Q523" s="14">
        <v>98823.621776275439</v>
      </c>
      <c r="R523" s="14">
        <v>2712.7340915355312</v>
      </c>
      <c r="S523" s="15">
        <v>-7.7898847003990732E-2</v>
      </c>
      <c r="T523" s="38">
        <v>-28822.459635360872</v>
      </c>
      <c r="U523" s="38">
        <v>342532.44710489438</v>
      </c>
      <c r="V523" s="38">
        <v>-14217.181456963503</v>
      </c>
      <c r="W523" s="38">
        <v>610274.32593219029</v>
      </c>
      <c r="AA523" s="13">
        <v>458</v>
      </c>
      <c r="AB523" s="40">
        <v>2918153.545587738</v>
      </c>
    </row>
    <row r="524" spans="3:28">
      <c r="C524" s="13">
        <v>459</v>
      </c>
      <c r="D524" s="13">
        <v>65</v>
      </c>
      <c r="E524" s="14">
        <v>246352.844889778</v>
      </c>
      <c r="F524" s="14">
        <v>75155.109507013418</v>
      </c>
      <c r="G524" s="14">
        <v>2551.6097</v>
      </c>
      <c r="H524" s="14">
        <v>168646.1256827646</v>
      </c>
      <c r="I524" s="14">
        <v>10118.767540965875</v>
      </c>
      <c r="J524" s="14">
        <v>4047.5070163863502</v>
      </c>
      <c r="K524" s="15">
        <v>4.1695020559682092E-2</v>
      </c>
      <c r="L524" s="14">
        <v>6835.0470198670073</v>
      </c>
      <c r="M524" s="14">
        <v>172788.37600538478</v>
      </c>
      <c r="N524" s="14">
        <v>3035.6302622897624</v>
      </c>
      <c r="O524" s="15">
        <v>0.19005997107701197</v>
      </c>
      <c r="P524" s="14">
        <v>20719.143965221112</v>
      </c>
      <c r="Q524" s="14">
        <v>131250.67643943423</v>
      </c>
      <c r="R524" s="14">
        <v>3035.6302622897624</v>
      </c>
      <c r="S524" s="15">
        <v>4.1085927608420642E-3</v>
      </c>
      <c r="T524" s="38">
        <v>515.61117452273152</v>
      </c>
      <c r="U524" s="38">
        <v>127529.23582879396</v>
      </c>
      <c r="V524" s="38">
        <v>28069.802159610852</v>
      </c>
      <c r="W524" s="38">
        <v>431568.28827361297</v>
      </c>
      <c r="AA524" s="13">
        <v>459</v>
      </c>
      <c r="AB524" s="40">
        <v>3244841.7084518615</v>
      </c>
    </row>
    <row r="525" spans="3:28">
      <c r="C525" s="13">
        <v>460</v>
      </c>
      <c r="D525" s="13">
        <v>65</v>
      </c>
      <c r="E525" s="14">
        <v>229234.6171850285</v>
      </c>
      <c r="F525" s="14">
        <v>68479.000702161109</v>
      </c>
      <c r="G525" s="14">
        <v>2551.6097</v>
      </c>
      <c r="H525" s="14">
        <v>158204.00678286739</v>
      </c>
      <c r="I525" s="14">
        <v>9492.2404069720433</v>
      </c>
      <c r="J525" s="14">
        <v>3796.8961627888175</v>
      </c>
      <c r="K525" s="15">
        <v>7.6483557455210377E-2</v>
      </c>
      <c r="L525" s="14">
        <v>11150.974782934003</v>
      </c>
      <c r="M525" s="14">
        <v>158845.13574633104</v>
      </c>
      <c r="N525" s="14">
        <v>2847.6721220916129</v>
      </c>
      <c r="O525" s="15">
        <v>0.31596947413077825</v>
      </c>
      <c r="P525" s="14">
        <v>51357.420201192894</v>
      </c>
      <c r="Q525" s="14">
        <v>215320.43933514625</v>
      </c>
      <c r="R525" s="14">
        <v>2847.6721220916129</v>
      </c>
      <c r="S525" s="15">
        <v>0.41245953082994846</v>
      </c>
      <c r="T525" s="38">
        <v>66759.22387844215</v>
      </c>
      <c r="U525" s="38">
        <v>230039.4819358706</v>
      </c>
      <c r="V525" s="38">
        <v>129267.61886256904</v>
      </c>
      <c r="W525" s="38">
        <v>604205.05701734789</v>
      </c>
      <c r="AA525" s="13">
        <v>460</v>
      </c>
      <c r="AB525" s="40">
        <v>2951671.5616895794</v>
      </c>
    </row>
    <row r="526" spans="3:28">
      <c r="C526" s="13">
        <v>461</v>
      </c>
      <c r="D526" s="13">
        <v>65</v>
      </c>
      <c r="E526" s="14">
        <v>239170.49958049518</v>
      </c>
      <c r="F526" s="14">
        <v>72353.994836393118</v>
      </c>
      <c r="G526" s="14">
        <v>2551.6097</v>
      </c>
      <c r="H526" s="14">
        <v>164264.89504410207</v>
      </c>
      <c r="I526" s="14">
        <v>9855.8937026461244</v>
      </c>
      <c r="J526" s="14">
        <v>3942.35748105845</v>
      </c>
      <c r="K526" s="15">
        <v>0.12663995507430817</v>
      </c>
      <c r="L526" s="14">
        <v>20193.34788284048</v>
      </c>
      <c r="M526" s="14">
        <v>181619.32010455569</v>
      </c>
      <c r="N526" s="14">
        <v>2956.7681107938374</v>
      </c>
      <c r="O526" s="15">
        <v>6.9691698595798837E-2</v>
      </c>
      <c r="P526" s="14">
        <v>19928.297008156784</v>
      </c>
      <c r="Q526" s="14">
        <v>307356.04676545528</v>
      </c>
      <c r="R526" s="14">
        <v>2956.7681107938374</v>
      </c>
      <c r="S526" s="15">
        <v>3.5867003286114862E-2</v>
      </c>
      <c r="T526" s="38">
        <v>36194.91694096259</v>
      </c>
      <c r="U526" s="38">
        <v>1046815.7892112774</v>
      </c>
      <c r="V526" s="38">
        <v>76316.561831959858</v>
      </c>
      <c r="W526" s="38">
        <v>1535791.1560812884</v>
      </c>
      <c r="AA526" s="13">
        <v>461</v>
      </c>
      <c r="AB526" s="40">
        <v>2714854.2821957422</v>
      </c>
    </row>
    <row r="527" spans="3:28">
      <c r="C527" s="13">
        <v>462</v>
      </c>
      <c r="D527" s="13">
        <v>65</v>
      </c>
      <c r="E527" s="14">
        <v>231205.6443870503</v>
      </c>
      <c r="F527" s="14">
        <v>69247.701310949618</v>
      </c>
      <c r="G527" s="14">
        <v>2551.6097</v>
      </c>
      <c r="H527" s="14">
        <v>159406.33337610067</v>
      </c>
      <c r="I527" s="14">
        <v>9564.3800025660403</v>
      </c>
      <c r="J527" s="14">
        <v>3825.7520010264161</v>
      </c>
      <c r="K527" s="15">
        <v>1.6585020866034684E-2</v>
      </c>
      <c r="L527" s="14">
        <v>1930.3581521384722</v>
      </c>
      <c r="M527" s="14">
        <v>120234.8967095407</v>
      </c>
      <c r="N527" s="14">
        <v>2869.3140007698121</v>
      </c>
      <c r="O527" s="15">
        <v>2.8182424193384993E-2</v>
      </c>
      <c r="P527" s="14">
        <v>4497.6604737290563</v>
      </c>
      <c r="Q527" s="14">
        <v>165523.28959441694</v>
      </c>
      <c r="R527" s="14">
        <v>2869.3140007698121</v>
      </c>
      <c r="S527" s="15">
        <v>2.1178404195479145E-2</v>
      </c>
      <c r="T527" s="38">
        <v>4454.4107231650023</v>
      </c>
      <c r="U527" s="38">
        <v>216217.03587687589</v>
      </c>
      <c r="V527" s="38">
        <v>10882.429349032531</v>
      </c>
      <c r="W527" s="38">
        <v>501975.22218083357</v>
      </c>
      <c r="AA527" s="13">
        <v>462</v>
      </c>
      <c r="AB527" s="40">
        <v>2625900.2615373805</v>
      </c>
    </row>
    <row r="528" spans="3:28">
      <c r="C528" s="13">
        <v>463</v>
      </c>
      <c r="D528" s="13">
        <v>65</v>
      </c>
      <c r="E528" s="14">
        <v>216882.08638756754</v>
      </c>
      <c r="F528" s="14">
        <v>63661.51369115134</v>
      </c>
      <c r="G528" s="14">
        <v>2551.6097</v>
      </c>
      <c r="H528" s="14">
        <v>150668.9629964162</v>
      </c>
      <c r="I528" s="14">
        <v>9040.1377797849709</v>
      </c>
      <c r="J528" s="14">
        <v>3616.0551119139886</v>
      </c>
      <c r="K528" s="15">
        <v>5.9585418233404075E-3</v>
      </c>
      <c r="L528" s="14">
        <v>1291.5300297111919</v>
      </c>
      <c r="M528" s="14">
        <v>219852.25782720977</v>
      </c>
      <c r="N528" s="14">
        <v>2712.0413339354914</v>
      </c>
      <c r="O528" s="15">
        <v>1.0862091528461085E-2</v>
      </c>
      <c r="P528" s="14">
        <v>1560.2612497100538</v>
      </c>
      <c r="Q528" s="14">
        <v>146559.08271814627</v>
      </c>
      <c r="R528" s="14">
        <v>2712.0413339354914</v>
      </c>
      <c r="S528" s="15">
        <v>0.250636022693629</v>
      </c>
      <c r="T528" s="38">
        <v>49643.822449172265</v>
      </c>
      <c r="U528" s="38">
        <v>249071.22134677685</v>
      </c>
      <c r="V528" s="38">
        <v>52495.613728593511</v>
      </c>
      <c r="W528" s="38">
        <v>615482.56189213286</v>
      </c>
      <c r="AA528" s="13">
        <v>463</v>
      </c>
      <c r="AB528" s="40">
        <v>2487487.7372799548</v>
      </c>
    </row>
    <row r="529" spans="3:28">
      <c r="C529" s="13">
        <v>464</v>
      </c>
      <c r="D529" s="13">
        <v>65</v>
      </c>
      <c r="E529" s="14">
        <v>231019.3812227684</v>
      </c>
      <c r="F529" s="14">
        <v>69175.058676879678</v>
      </c>
      <c r="G529" s="14">
        <v>2551.6097</v>
      </c>
      <c r="H529" s="14">
        <v>159292.71284588872</v>
      </c>
      <c r="I529" s="14">
        <v>9557.5627707533222</v>
      </c>
      <c r="J529" s="14">
        <v>3823.0251083013291</v>
      </c>
      <c r="K529" s="15">
        <v>7.5293620391482824E-2</v>
      </c>
      <c r="L529" s="14">
        <v>15521.73161138063</v>
      </c>
      <c r="M529" s="14">
        <v>223582.60357575351</v>
      </c>
      <c r="N529" s="14">
        <v>2867.2688312259966</v>
      </c>
      <c r="O529" s="15">
        <v>-9.3150855225881263E-3</v>
      </c>
      <c r="P529" s="14">
        <v>-1003.5094553416319</v>
      </c>
      <c r="Q529" s="14">
        <v>108159.61954281968</v>
      </c>
      <c r="R529" s="14">
        <v>2867.2688312259966</v>
      </c>
      <c r="S529" s="15">
        <v>0.14281895538424738</v>
      </c>
      <c r="T529" s="38">
        <v>34142.855019888651</v>
      </c>
      <c r="U529" s="38">
        <v>274640.3792954224</v>
      </c>
      <c r="V529" s="38">
        <v>48661.077175927654</v>
      </c>
      <c r="W529" s="38">
        <v>606382.60241399566</v>
      </c>
      <c r="AA529" s="13">
        <v>464</v>
      </c>
      <c r="AB529" s="40">
        <v>2481084.3059097715</v>
      </c>
    </row>
    <row r="530" spans="3:28">
      <c r="C530" s="13">
        <v>465</v>
      </c>
      <c r="D530" s="13">
        <v>65</v>
      </c>
      <c r="E530" s="14">
        <v>222557.65250530106</v>
      </c>
      <c r="F530" s="14">
        <v>65874.98447706741</v>
      </c>
      <c r="G530" s="14">
        <v>2551.6097</v>
      </c>
      <c r="H530" s="14">
        <v>154131.05832823363</v>
      </c>
      <c r="I530" s="14">
        <v>9247.8634996940182</v>
      </c>
      <c r="J530" s="14">
        <v>3699.1453998776074</v>
      </c>
      <c r="K530" s="15">
        <v>7.2057059727232142E-2</v>
      </c>
      <c r="L530" s="14">
        <v>9802.9629457879764</v>
      </c>
      <c r="M530" s="14">
        <v>147696.98407168986</v>
      </c>
      <c r="N530" s="14">
        <v>2774.3590499082052</v>
      </c>
      <c r="O530" s="15">
        <v>0.17938817166207152</v>
      </c>
      <c r="P530" s="14">
        <v>22927.946825224801</v>
      </c>
      <c r="Q530" s="14">
        <v>152127.04735250722</v>
      </c>
      <c r="R530" s="14">
        <v>2774.3590499082052</v>
      </c>
      <c r="S530" s="15">
        <v>0.22973540617229615</v>
      </c>
      <c r="T530" s="38">
        <v>261180.58607480567</v>
      </c>
      <c r="U530" s="38">
        <v>1399443.4019086289</v>
      </c>
      <c r="V530" s="38">
        <v>293911.49584581843</v>
      </c>
      <c r="W530" s="38">
        <v>1699267.433332826</v>
      </c>
      <c r="AA530" s="13">
        <v>465</v>
      </c>
      <c r="AB530" s="40">
        <v>3383613.2869937862</v>
      </c>
    </row>
    <row r="531" spans="3:28">
      <c r="C531" s="13">
        <v>466</v>
      </c>
      <c r="D531" s="13">
        <v>65</v>
      </c>
      <c r="E531" s="14">
        <v>233724.36263038949</v>
      </c>
      <c r="F531" s="14">
        <v>70230.001425851893</v>
      </c>
      <c r="G531" s="14">
        <v>2551.6097</v>
      </c>
      <c r="H531" s="14">
        <v>160942.75150453759</v>
      </c>
      <c r="I531" s="14">
        <v>9656.5650902722555</v>
      </c>
      <c r="J531" s="14">
        <v>3862.6260361089026</v>
      </c>
      <c r="K531" s="15">
        <v>-6.5686111124880708E-2</v>
      </c>
      <c r="L531" s="14">
        <v>-10479.232378551073</v>
      </c>
      <c r="M531" s="14">
        <v>150987.05993867718</v>
      </c>
      <c r="N531" s="14">
        <v>2896.9695270816765</v>
      </c>
      <c r="O531" s="15">
        <v>-2.9973627881123871E-2</v>
      </c>
      <c r="P531" s="14">
        <v>-11663.646828730916</v>
      </c>
      <c r="Q531" s="14">
        <v>378915.1385774021</v>
      </c>
      <c r="R531" s="14">
        <v>2896.9695270816765</v>
      </c>
      <c r="S531" s="15">
        <v>0.2499841733498826</v>
      </c>
      <c r="T531" s="38">
        <v>38060.60160200658</v>
      </c>
      <c r="U531" s="38">
        <v>191761.13133295518</v>
      </c>
      <c r="V531" s="38">
        <v>15917.722394724591</v>
      </c>
      <c r="W531" s="38">
        <v>721663.32984903443</v>
      </c>
      <c r="AA531" s="13">
        <v>466</v>
      </c>
      <c r="AB531" s="40">
        <v>2421823.3147308198</v>
      </c>
    </row>
    <row r="532" spans="3:28">
      <c r="C532" s="13">
        <v>467</v>
      </c>
      <c r="D532" s="13">
        <v>65</v>
      </c>
      <c r="E532" s="14">
        <v>216304.53205005036</v>
      </c>
      <c r="F532" s="14">
        <v>63436.267499519643</v>
      </c>
      <c r="G532" s="14">
        <v>2551.6097</v>
      </c>
      <c r="H532" s="14">
        <v>150316.6548505307</v>
      </c>
      <c r="I532" s="14">
        <v>9018.9992910318415</v>
      </c>
      <c r="J532" s="14">
        <v>3607.5997164127366</v>
      </c>
      <c r="K532" s="15">
        <v>-2.2017142281066382E-3</v>
      </c>
      <c r="L532" s="14">
        <v>-466.31650896305683</v>
      </c>
      <c r="M532" s="14">
        <v>213134.50178612975</v>
      </c>
      <c r="N532" s="14">
        <v>2705.6997873095524</v>
      </c>
      <c r="O532" s="15">
        <v>0.13588917969150549</v>
      </c>
      <c r="P532" s="14">
        <v>28887.939195579973</v>
      </c>
      <c r="Q532" s="14">
        <v>242825.33232631322</v>
      </c>
      <c r="R532" s="14">
        <v>2705.6997873095524</v>
      </c>
      <c r="S532" s="15">
        <v>5.872646772185048E-2</v>
      </c>
      <c r="T532" s="38">
        <v>13729.937812524398</v>
      </c>
      <c r="U532" s="38">
        <v>248877.50319212134</v>
      </c>
      <c r="V532" s="38">
        <v>42151.560499141313</v>
      </c>
      <c r="W532" s="38">
        <v>704837.33730456431</v>
      </c>
      <c r="AA532" s="13">
        <v>467</v>
      </c>
      <c r="AB532" s="40">
        <v>2488195.4753906005</v>
      </c>
    </row>
    <row r="533" spans="3:28">
      <c r="C533" s="13">
        <v>468</v>
      </c>
      <c r="D533" s="13">
        <v>65</v>
      </c>
      <c r="E533" s="14">
        <v>231846.02010702746</v>
      </c>
      <c r="F533" s="14">
        <v>69497.447841740708</v>
      </c>
      <c r="G533" s="14">
        <v>2551.6097</v>
      </c>
      <c r="H533" s="14">
        <v>159796.96256528675</v>
      </c>
      <c r="I533" s="14">
        <v>9587.8177539172048</v>
      </c>
      <c r="J533" s="14">
        <v>3835.1271015668822</v>
      </c>
      <c r="K533" s="15">
        <v>1.1907827978534239E-2</v>
      </c>
      <c r="L533" s="14">
        <v>1232.3373737166585</v>
      </c>
      <c r="M533" s="14">
        <v>106639.58652779763</v>
      </c>
      <c r="N533" s="14">
        <v>2876.3453261751615</v>
      </c>
      <c r="O533" s="15">
        <v>-3.5131146366605567E-2</v>
      </c>
      <c r="P533" s="14">
        <v>-5688.8886679054585</v>
      </c>
      <c r="Q533" s="14">
        <v>157682.19129458972</v>
      </c>
      <c r="R533" s="14">
        <v>2876.3453261751615</v>
      </c>
      <c r="S533" s="15">
        <v>-3.7902770649636805E-2</v>
      </c>
      <c r="T533" s="38">
        <v>-6919.6950570044282</v>
      </c>
      <c r="U533" s="38">
        <v>177082.83737197626</v>
      </c>
      <c r="V533" s="38">
        <v>-11376.246351193229</v>
      </c>
      <c r="W533" s="38">
        <v>441404.61519436364</v>
      </c>
      <c r="AA533" s="13">
        <v>468</v>
      </c>
      <c r="AB533" s="40">
        <v>2380461.1731578168</v>
      </c>
    </row>
    <row r="534" spans="3:28">
      <c r="C534" s="13">
        <v>469</v>
      </c>
      <c r="D534" s="13">
        <v>65</v>
      </c>
      <c r="E534" s="14">
        <v>244959.87285874214</v>
      </c>
      <c r="F534" s="14">
        <v>74611.850414909437</v>
      </c>
      <c r="G534" s="14">
        <v>2551.6097</v>
      </c>
      <c r="H534" s="14">
        <v>167796.41274383271</v>
      </c>
      <c r="I534" s="14">
        <v>10067.784764629962</v>
      </c>
      <c r="J534" s="14">
        <v>4027.1139058519848</v>
      </c>
      <c r="K534" s="15">
        <v>6.7777131971581001E-2</v>
      </c>
      <c r="L534" s="14">
        <v>10764.078152126696</v>
      </c>
      <c r="M534" s="14">
        <v>171593.41616584</v>
      </c>
      <c r="N534" s="14">
        <v>3020.3354293889884</v>
      </c>
      <c r="O534" s="15">
        <v>-2.8646655842292368E-2</v>
      </c>
      <c r="P534" s="14">
        <v>-5465.5655962815017</v>
      </c>
      <c r="Q534" s="14">
        <v>186837.05015740669</v>
      </c>
      <c r="R534" s="14">
        <v>3020.3354293889884</v>
      </c>
      <c r="S534" s="15">
        <v>0.23502083544060881</v>
      </c>
      <c r="T534" s="38">
        <v>8326.3423955010676</v>
      </c>
      <c r="U534" s="38">
        <v>45264.613239397411</v>
      </c>
      <c r="V534" s="38">
        <v>13624.854951346262</v>
      </c>
      <c r="W534" s="38">
        <v>403695.07956264412</v>
      </c>
      <c r="AA534" s="13">
        <v>469</v>
      </c>
      <c r="AB534" s="40">
        <v>2364915.6403069436</v>
      </c>
    </row>
    <row r="535" spans="3:28">
      <c r="C535" s="13">
        <v>470</v>
      </c>
      <c r="D535" s="13">
        <v>65</v>
      </c>
      <c r="E535" s="14">
        <v>240153.05467125069</v>
      </c>
      <c r="F535" s="14">
        <v>72737.191321787774</v>
      </c>
      <c r="G535" s="14">
        <v>2551.6097</v>
      </c>
      <c r="H535" s="14">
        <v>164864.25364946292</v>
      </c>
      <c r="I535" s="14">
        <v>9891.8552189677739</v>
      </c>
      <c r="J535" s="14">
        <v>3956.7420875871098</v>
      </c>
      <c r="K535" s="15">
        <v>3.6468968762282332E-2</v>
      </c>
      <c r="L535" s="14">
        <v>5128.9415447983365</v>
      </c>
      <c r="M535" s="14">
        <v>147745.82579225817</v>
      </c>
      <c r="N535" s="14">
        <v>2967.5565656903323</v>
      </c>
      <c r="O535" s="15">
        <v>3.9077024922873987E-2</v>
      </c>
      <c r="P535" s="14">
        <v>5710.0109684859863</v>
      </c>
      <c r="Q535" s="14">
        <v>153315.73634827085</v>
      </c>
      <c r="R535" s="14">
        <v>2967.5565656903323</v>
      </c>
      <c r="S535" s="15">
        <v>0.20391054473811734</v>
      </c>
      <c r="T535" s="38">
        <v>270815.8261201866</v>
      </c>
      <c r="U535" s="38">
        <v>1600410.5486800715</v>
      </c>
      <c r="V535" s="38">
        <v>281654.77863347094</v>
      </c>
      <c r="W535" s="38">
        <v>1901472.1108206005</v>
      </c>
      <c r="AA535" s="13">
        <v>470</v>
      </c>
      <c r="AB535" s="40">
        <v>2213510.1306559853</v>
      </c>
    </row>
    <row r="536" spans="3:28">
      <c r="C536" s="13">
        <v>471</v>
      </c>
      <c r="D536" s="13">
        <v>65</v>
      </c>
      <c r="E536" s="14">
        <v>249253.5640474314</v>
      </c>
      <c r="F536" s="14">
        <v>76286.38997849825</v>
      </c>
      <c r="G536" s="14">
        <v>2551.6097</v>
      </c>
      <c r="H536" s="14">
        <v>170415.56436893315</v>
      </c>
      <c r="I536" s="14">
        <v>10224.933862135989</v>
      </c>
      <c r="J536" s="14">
        <v>4089.9735448543961</v>
      </c>
      <c r="K536" s="15">
        <v>3.8066568099898258E-2</v>
      </c>
      <c r="L536" s="14">
        <v>4813.3424459091648</v>
      </c>
      <c r="M536" s="14">
        <v>133303.72963577064</v>
      </c>
      <c r="N536" s="14">
        <v>3067.4801586407966</v>
      </c>
      <c r="O536" s="15">
        <v>4.0521306514096009E-3</v>
      </c>
      <c r="P536" s="14">
        <v>1522.1375552713282</v>
      </c>
      <c r="Q536" s="14">
        <v>378694.69242498535</v>
      </c>
      <c r="R536" s="14">
        <v>3067.4801586407966</v>
      </c>
      <c r="S536" s="15">
        <v>0.3841514141561842</v>
      </c>
      <c r="T536" s="38">
        <v>190967.46677012576</v>
      </c>
      <c r="U536" s="38">
        <v>689616.30192100629</v>
      </c>
      <c r="V536" s="38">
        <v>197302.94677130625</v>
      </c>
      <c r="W536" s="38">
        <v>1201614.7239817623</v>
      </c>
      <c r="AA536" s="13">
        <v>471</v>
      </c>
      <c r="AB536" s="40">
        <v>2478036.1529641841</v>
      </c>
    </row>
    <row r="537" spans="3:28">
      <c r="C537" s="13">
        <v>472</v>
      </c>
      <c r="D537" s="13">
        <v>65</v>
      </c>
      <c r="E537" s="14">
        <v>241985.1569533255</v>
      </c>
      <c r="F537" s="14">
        <v>73451.711211796937</v>
      </c>
      <c r="G537" s="14">
        <v>2551.6097</v>
      </c>
      <c r="H537" s="14">
        <v>165981.83604152856</v>
      </c>
      <c r="I537" s="14">
        <v>9958.910162491713</v>
      </c>
      <c r="J537" s="14">
        <v>3983.5640649966854</v>
      </c>
      <c r="K537" s="15">
        <v>2.8841374940652337E-2</v>
      </c>
      <c r="L537" s="14">
        <v>3437.7127892704839</v>
      </c>
      <c r="M537" s="14">
        <v>124623.28486625724</v>
      </c>
      <c r="N537" s="14">
        <v>2987.6730487475138</v>
      </c>
      <c r="O537" s="15">
        <v>5.5000168522210235E-2</v>
      </c>
      <c r="P537" s="14">
        <v>20427.599268012313</v>
      </c>
      <c r="Q537" s="14">
        <v>393331.19356000482</v>
      </c>
      <c r="R537" s="14">
        <v>2987.6730487475138</v>
      </c>
      <c r="S537" s="15">
        <v>-5.8190338589657289E-2</v>
      </c>
      <c r="T537" s="38">
        <v>-11500.190515968428</v>
      </c>
      <c r="U537" s="38">
        <v>187624.22858783827</v>
      </c>
      <c r="V537" s="38">
        <v>12365.121541314369</v>
      </c>
      <c r="W537" s="38">
        <v>705578.70701410028</v>
      </c>
      <c r="AA537" s="13">
        <v>472</v>
      </c>
      <c r="AB537" s="40">
        <v>2605844.2274046866</v>
      </c>
    </row>
    <row r="538" spans="3:28">
      <c r="C538" s="13">
        <v>473</v>
      </c>
      <c r="D538" s="13">
        <v>65</v>
      </c>
      <c r="E538" s="14">
        <v>227137.50003274615</v>
      </c>
      <c r="F538" s="14">
        <v>67661.125012770994</v>
      </c>
      <c r="G538" s="14">
        <v>2551.6097</v>
      </c>
      <c r="H538" s="14">
        <v>156924.76531997515</v>
      </c>
      <c r="I538" s="14">
        <v>9415.4859191985088</v>
      </c>
      <c r="J538" s="14">
        <v>3766.1943676794035</v>
      </c>
      <c r="K538" s="15">
        <v>0.10657116746205</v>
      </c>
      <c r="L538" s="14">
        <v>12208.368685209958</v>
      </c>
      <c r="M538" s="14">
        <v>128647.48487444679</v>
      </c>
      <c r="N538" s="14">
        <v>2824.6457757595526</v>
      </c>
      <c r="O538" s="15">
        <v>4.0619110395540448E-2</v>
      </c>
      <c r="P538" s="14">
        <v>8336.7885933794769</v>
      </c>
      <c r="Q538" s="14">
        <v>214992.12424538835</v>
      </c>
      <c r="R538" s="14">
        <v>2824.6457757595526</v>
      </c>
      <c r="S538" s="15">
        <v>-0.24553006896666785</v>
      </c>
      <c r="T538" s="38">
        <v>-29358.766493322357</v>
      </c>
      <c r="U538" s="38">
        <v>91626.554589364998</v>
      </c>
      <c r="V538" s="38">
        <v>-8813.6092147329218</v>
      </c>
      <c r="W538" s="38">
        <v>435266.1637092001</v>
      </c>
      <c r="AA538" s="13">
        <v>473</v>
      </c>
      <c r="AB538" s="40">
        <v>1988317.9353764944</v>
      </c>
    </row>
    <row r="539" spans="3:28">
      <c r="C539" s="13">
        <v>474</v>
      </c>
      <c r="D539" s="13">
        <v>65</v>
      </c>
      <c r="E539" s="14">
        <v>241697.78393593448</v>
      </c>
      <c r="F539" s="14">
        <v>73339.635735014454</v>
      </c>
      <c r="G539" s="14">
        <v>2551.6097</v>
      </c>
      <c r="H539" s="14">
        <v>165806.53850092003</v>
      </c>
      <c r="I539" s="14">
        <v>9948.392310055202</v>
      </c>
      <c r="J539" s="14">
        <v>3979.3569240220809</v>
      </c>
      <c r="K539" s="15">
        <v>-6.1214383958163511E-2</v>
      </c>
      <c r="L539" s="14">
        <v>-8763.709192066075</v>
      </c>
      <c r="M539" s="14">
        <v>136390.18371430761</v>
      </c>
      <c r="N539" s="14">
        <v>2984.5176930165603</v>
      </c>
      <c r="O539" s="15">
        <v>6.9910479888974197E-2</v>
      </c>
      <c r="P539" s="14">
        <v>14053.736622059982</v>
      </c>
      <c r="Q539" s="14">
        <v>216570.7437520719</v>
      </c>
      <c r="R539" s="14">
        <v>2984.5176930165603</v>
      </c>
      <c r="S539" s="15">
        <v>-0.17508034188123128</v>
      </c>
      <c r="T539" s="38">
        <v>-29424.338849647167</v>
      </c>
      <c r="U539" s="38">
        <v>140129.84250331626</v>
      </c>
      <c r="V539" s="38">
        <v>-24134.311419653262</v>
      </c>
      <c r="W539" s="38">
        <v>493090.76996969571</v>
      </c>
      <c r="AA539" s="13">
        <v>474</v>
      </c>
      <c r="AB539" s="40">
        <v>2795924.4666457302</v>
      </c>
    </row>
    <row r="540" spans="3:28">
      <c r="C540" s="13">
        <v>475</v>
      </c>
      <c r="D540" s="13">
        <v>65</v>
      </c>
      <c r="E540" s="14">
        <v>233995.89008214805</v>
      </c>
      <c r="F540" s="14">
        <v>70335.897132037731</v>
      </c>
      <c r="G540" s="14">
        <v>2551.6097</v>
      </c>
      <c r="H540" s="14">
        <v>161108.38325011032</v>
      </c>
      <c r="I540" s="14">
        <v>9666.5029950066182</v>
      </c>
      <c r="J540" s="14">
        <v>3866.6011980026474</v>
      </c>
      <c r="K540" s="15">
        <v>4.5303646889139598E-2</v>
      </c>
      <c r="L540" s="14">
        <v>5948.9165704940542</v>
      </c>
      <c r="M540" s="14">
        <v>139194.30745333867</v>
      </c>
      <c r="N540" s="14">
        <v>2899.9508985019852</v>
      </c>
      <c r="O540" s="15">
        <v>2.7137936989180635E-2</v>
      </c>
      <c r="P540" s="14">
        <v>6189.6567924602641</v>
      </c>
      <c r="Q540" s="14">
        <v>235720.96336603211</v>
      </c>
      <c r="R540" s="14">
        <v>2899.9508985019852</v>
      </c>
      <c r="S540" s="15">
        <v>0.41398706791899526</v>
      </c>
      <c r="T540" s="38">
        <v>161477.33159274462</v>
      </c>
      <c r="U540" s="38">
        <v>552981.35487602325</v>
      </c>
      <c r="V540" s="38">
        <v>173615.90495569893</v>
      </c>
      <c r="W540" s="38">
        <v>927896.625695394</v>
      </c>
      <c r="AA540" s="13">
        <v>475</v>
      </c>
      <c r="AB540" s="40">
        <v>2648230.0505315</v>
      </c>
    </row>
    <row r="541" spans="3:28">
      <c r="C541" s="13">
        <v>476</v>
      </c>
      <c r="D541" s="13">
        <v>65</v>
      </c>
      <c r="E541" s="14">
        <v>239172.53039755987</v>
      </c>
      <c r="F541" s="14">
        <v>72354.786855048354</v>
      </c>
      <c r="G541" s="14">
        <v>2551.6097</v>
      </c>
      <c r="H541" s="14">
        <v>164266.13384251151</v>
      </c>
      <c r="I541" s="14">
        <v>9855.9680305506899</v>
      </c>
      <c r="J541" s="14">
        <v>3942.3872122202761</v>
      </c>
      <c r="K541" s="15">
        <v>3.1645556142396954E-2</v>
      </c>
      <c r="L541" s="14">
        <v>5034.2160527447377</v>
      </c>
      <c r="M541" s="14">
        <v>166086.70467835292</v>
      </c>
      <c r="N541" s="14">
        <v>2956.7904091652067</v>
      </c>
      <c r="O541" s="15">
        <v>0.10562888482218794</v>
      </c>
      <c r="P541" s="14">
        <v>20751.511200770328</v>
      </c>
      <c r="Q541" s="14">
        <v>218686.69221448756</v>
      </c>
      <c r="R541" s="14">
        <v>2956.7904091652067</v>
      </c>
      <c r="S541" s="15">
        <v>-1.8151209952041586E-2</v>
      </c>
      <c r="T541" s="38">
        <v>-2936.3223486773363</v>
      </c>
      <c r="U541" s="38">
        <v>160312.13426974887</v>
      </c>
      <c r="V541" s="38">
        <v>22849.404904837731</v>
      </c>
      <c r="W541" s="38">
        <v>545085.53116258932</v>
      </c>
      <c r="AA541" s="13">
        <v>476</v>
      </c>
      <c r="AB541" s="40">
        <v>2436638.673129621</v>
      </c>
    </row>
    <row r="542" spans="3:28">
      <c r="C542" s="13">
        <v>477</v>
      </c>
      <c r="D542" s="13">
        <v>65</v>
      </c>
      <c r="E542" s="14">
        <v>221851.0019981068</v>
      </c>
      <c r="F542" s="14">
        <v>65599.390779261652</v>
      </c>
      <c r="G542" s="14">
        <v>2551.6097</v>
      </c>
      <c r="H542" s="14">
        <v>153700.00151884515</v>
      </c>
      <c r="I542" s="14">
        <v>9222.0000911307088</v>
      </c>
      <c r="J542" s="14">
        <v>3688.8000364522836</v>
      </c>
      <c r="K542" s="15">
        <v>-4.9402491607123906E-2</v>
      </c>
      <c r="L542" s="14">
        <v>-8660.4951904623522</v>
      </c>
      <c r="M542" s="14">
        <v>168488.73073280978</v>
      </c>
      <c r="N542" s="14">
        <v>2766.6000273392124</v>
      </c>
      <c r="O542" s="15">
        <v>0.23102173744965313</v>
      </c>
      <c r="P542" s="14">
        <v>40903.243312983992</v>
      </c>
      <c r="Q542" s="14">
        <v>219340.19968181843</v>
      </c>
      <c r="R542" s="14">
        <v>2766.6000273392124</v>
      </c>
      <c r="S542" s="15">
        <v>0.29098377357502547</v>
      </c>
      <c r="T542" s="38">
        <v>83786.252026955859</v>
      </c>
      <c r="U542" s="38">
        <v>373110.87260829256</v>
      </c>
      <c r="V542" s="38">
        <v>116029.00014947751</v>
      </c>
      <c r="W542" s="38">
        <v>760939.80302292085</v>
      </c>
      <c r="AA542" s="13">
        <v>477</v>
      </c>
      <c r="AB542" s="40">
        <v>2728317.7505556066</v>
      </c>
    </row>
    <row r="543" spans="3:28">
      <c r="C543" s="13">
        <v>478</v>
      </c>
      <c r="D543" s="13">
        <v>65</v>
      </c>
      <c r="E543" s="14">
        <v>221574.72507642471</v>
      </c>
      <c r="F543" s="14">
        <v>65491.642779805639</v>
      </c>
      <c r="G543" s="14">
        <v>2551.6097</v>
      </c>
      <c r="H543" s="14">
        <v>153531.47259661907</v>
      </c>
      <c r="I543" s="14">
        <v>9211.888355797144</v>
      </c>
      <c r="J543" s="14">
        <v>3684.7553423188579</v>
      </c>
      <c r="K543" s="15">
        <v>4.8720546484947121E-2</v>
      </c>
      <c r="L543" s="14">
        <v>8264.7249120976176</v>
      </c>
      <c r="M543" s="14">
        <v>179742.41064884121</v>
      </c>
      <c r="N543" s="14">
        <v>2763.5665067391433</v>
      </c>
      <c r="O543" s="15">
        <v>9.7653461631842298E-2</v>
      </c>
      <c r="P543" s="14">
        <v>10843.151812476754</v>
      </c>
      <c r="Q543" s="14">
        <v>123261.98005413252</v>
      </c>
      <c r="R543" s="14">
        <v>2763.5665067391433</v>
      </c>
      <c r="S543" s="15">
        <v>0.30457731464338395</v>
      </c>
      <c r="T543" s="38">
        <v>42455.555596081853</v>
      </c>
      <c r="U543" s="38">
        <v>183229.05830758368</v>
      </c>
      <c r="V543" s="38">
        <v>61563.432320656226</v>
      </c>
      <c r="W543" s="38">
        <v>486233.44901055738</v>
      </c>
      <c r="AA543" s="13">
        <v>478</v>
      </c>
      <c r="AB543" s="40">
        <v>2238239.0905763949</v>
      </c>
    </row>
    <row r="544" spans="3:28">
      <c r="C544" s="13">
        <v>479</v>
      </c>
      <c r="D544" s="13">
        <v>65</v>
      </c>
      <c r="E544" s="14">
        <v>231973.25153399954</v>
      </c>
      <c r="F544" s="14">
        <v>69547.068098259828</v>
      </c>
      <c r="G544" s="14">
        <v>2551.6097</v>
      </c>
      <c r="H544" s="14">
        <v>159874.57373573972</v>
      </c>
      <c r="I544" s="14">
        <v>9592.4744241443823</v>
      </c>
      <c r="J544" s="14">
        <v>3836.9897696577532</v>
      </c>
      <c r="K544" s="15">
        <v>0.12012162103738266</v>
      </c>
      <c r="L544" s="14">
        <v>15233.339155714324</v>
      </c>
      <c r="M544" s="14">
        <v>143967.79792912249</v>
      </c>
      <c r="N544" s="14">
        <v>2877.7423272433148</v>
      </c>
      <c r="O544" s="15">
        <v>6.1399333457302634E-2</v>
      </c>
      <c r="P544" s="14">
        <v>6290.4676078325074</v>
      </c>
      <c r="Q544" s="14">
        <v>110181.06346659156</v>
      </c>
      <c r="R544" s="14">
        <v>2877.7423272433148</v>
      </c>
      <c r="S544" s="15">
        <v>0.39592835539618976</v>
      </c>
      <c r="T544" s="38">
        <v>75907.486303106038</v>
      </c>
      <c r="U544" s="38">
        <v>269066.61510563421</v>
      </c>
      <c r="V544" s="38">
        <v>97431.29306665287</v>
      </c>
      <c r="W544" s="38">
        <v>523215.47650134825</v>
      </c>
      <c r="AA544" s="13">
        <v>479</v>
      </c>
      <c r="AB544" s="40">
        <v>1837788.6937652801</v>
      </c>
    </row>
    <row r="545" spans="3:28">
      <c r="C545" s="13">
        <v>480</v>
      </c>
      <c r="D545" s="13">
        <v>65</v>
      </c>
      <c r="E545" s="14">
        <v>240403.41546724542</v>
      </c>
      <c r="F545" s="14">
        <v>72834.832032225706</v>
      </c>
      <c r="G545" s="14">
        <v>2551.6097</v>
      </c>
      <c r="H545" s="14">
        <v>165016.97373501971</v>
      </c>
      <c r="I545" s="14">
        <v>9901.018424101183</v>
      </c>
      <c r="J545" s="14">
        <v>3960.4073696404735</v>
      </c>
      <c r="K545" s="15">
        <v>5.784147673205698E-2</v>
      </c>
      <c r="L545" s="14">
        <v>8996.8249960473986</v>
      </c>
      <c r="M545" s="14">
        <v>166519.82434156636</v>
      </c>
      <c r="N545" s="14">
        <v>2970.305527230355</v>
      </c>
      <c r="O545" s="15">
        <v>-2.1401992094443434E-2</v>
      </c>
      <c r="P545" s="14">
        <v>-5725.7767400193343</v>
      </c>
      <c r="Q545" s="14">
        <v>263294.13235620421</v>
      </c>
      <c r="R545" s="14">
        <v>2970.305527230355</v>
      </c>
      <c r="S545" s="15">
        <v>0.30892404219925867</v>
      </c>
      <c r="T545" s="38">
        <v>260095.08971646149</v>
      </c>
      <c r="U545" s="38">
        <v>1103518.888189943</v>
      </c>
      <c r="V545" s="38">
        <v>263366.13797248952</v>
      </c>
      <c r="W545" s="38">
        <v>1533332.8448877137</v>
      </c>
      <c r="AA545" s="13">
        <v>480</v>
      </c>
      <c r="AB545" s="40">
        <v>2243107.615100313</v>
      </c>
    </row>
    <row r="546" spans="3:28">
      <c r="C546" s="13">
        <v>481</v>
      </c>
      <c r="D546" s="13">
        <v>65</v>
      </c>
      <c r="E546" s="14">
        <v>229820.60405960883</v>
      </c>
      <c r="F546" s="14">
        <v>68707.535583247445</v>
      </c>
      <c r="G546" s="14">
        <v>2551.6097</v>
      </c>
      <c r="H546" s="14">
        <v>158561.4587763614</v>
      </c>
      <c r="I546" s="14">
        <v>9513.6875265816834</v>
      </c>
      <c r="J546" s="14">
        <v>3805.4750106326737</v>
      </c>
      <c r="K546" s="15">
        <v>0.13388395717245555</v>
      </c>
      <c r="L546" s="14">
        <v>18553.825132275135</v>
      </c>
      <c r="M546" s="14">
        <v>159037.95449454119</v>
      </c>
      <c r="N546" s="14">
        <v>2854.1062579745048</v>
      </c>
      <c r="O546" s="15">
        <v>0.12069726699558589</v>
      </c>
      <c r="P546" s="14">
        <v>9424.0528159471924</v>
      </c>
      <c r="Q546" s="14">
        <v>88931.190527892293</v>
      </c>
      <c r="R546" s="14">
        <v>2854.1062579745048</v>
      </c>
      <c r="S546" s="15">
        <v>0.26241276462676677</v>
      </c>
      <c r="T546" s="38">
        <v>101204.27373858493</v>
      </c>
      <c r="U546" s="38">
        <v>488299.58459325542</v>
      </c>
      <c r="V546" s="38">
        <v>129182.15168680725</v>
      </c>
      <c r="W546" s="38">
        <v>736268.72961568891</v>
      </c>
      <c r="AA546" s="13">
        <v>481</v>
      </c>
      <c r="AB546" s="40">
        <v>3125292.4927633861</v>
      </c>
    </row>
    <row r="547" spans="3:28">
      <c r="C547" s="13">
        <v>482</v>
      </c>
      <c r="D547" s="13">
        <v>65</v>
      </c>
      <c r="E547" s="14">
        <v>240403.23461706613</v>
      </c>
      <c r="F547" s="14">
        <v>72834.76150065579</v>
      </c>
      <c r="G547" s="14">
        <v>2551.6097</v>
      </c>
      <c r="H547" s="14">
        <v>165016.86341641034</v>
      </c>
      <c r="I547" s="14">
        <v>9901.0118049846205</v>
      </c>
      <c r="J547" s="14">
        <v>3960.4047219938484</v>
      </c>
      <c r="K547" s="15">
        <v>6.9388842449241706E-2</v>
      </c>
      <c r="L547" s="14">
        <v>8335.1530137543141</v>
      </c>
      <c r="M547" s="14">
        <v>130437.73700767044</v>
      </c>
      <c r="N547" s="14">
        <v>2970.3035414953861</v>
      </c>
      <c r="O547" s="15">
        <v>5.1871318706675634E-2</v>
      </c>
      <c r="P547" s="14">
        <v>10953.290770193205</v>
      </c>
      <c r="Q547" s="14">
        <v>223601.20152403883</v>
      </c>
      <c r="R547" s="14">
        <v>2970.3035414953861</v>
      </c>
      <c r="S547" s="15">
        <v>0.3059402056109361</v>
      </c>
      <c r="T547" s="38">
        <v>135288.97924161435</v>
      </c>
      <c r="U547" s="38">
        <v>578981.38837970921</v>
      </c>
      <c r="V547" s="38">
        <v>154577.42302556187</v>
      </c>
      <c r="W547" s="38">
        <v>933020.32691141847</v>
      </c>
      <c r="AA547" s="13">
        <v>482</v>
      </c>
      <c r="AB547" s="40">
        <v>2413223.0509833954</v>
      </c>
    </row>
    <row r="548" spans="3:28">
      <c r="C548" s="13">
        <v>483</v>
      </c>
      <c r="D548" s="13">
        <v>65</v>
      </c>
      <c r="E548" s="14">
        <v>234600.92855885281</v>
      </c>
      <c r="F548" s="14">
        <v>70571.862137952601</v>
      </c>
      <c r="G548" s="14">
        <v>2551.6097</v>
      </c>
      <c r="H548" s="14">
        <v>161477.45672090023</v>
      </c>
      <c r="I548" s="14">
        <v>9688.6474032540136</v>
      </c>
      <c r="J548" s="14">
        <v>3875.4589613016055</v>
      </c>
      <c r="K548" s="15">
        <v>9.7027099453239979E-2</v>
      </c>
      <c r="L548" s="14">
        <v>15768.911128955235</v>
      </c>
      <c r="M548" s="14">
        <v>180227.3303737549</v>
      </c>
      <c r="N548" s="14">
        <v>2906.5942209762038</v>
      </c>
      <c r="O548" s="15">
        <v>-0.10166344589006127</v>
      </c>
      <c r="P548" s="14">
        <v>-24245.620082682308</v>
      </c>
      <c r="Q548" s="14">
        <v>215696.74131647346</v>
      </c>
      <c r="R548" s="14">
        <v>2906.5942209762038</v>
      </c>
      <c r="S548" s="15">
        <v>0.15670343228470207</v>
      </c>
      <c r="T548" s="38">
        <v>30584.027396600795</v>
      </c>
      <c r="U548" s="38">
        <v>227208.71897300653</v>
      </c>
      <c r="V548" s="38">
        <v>22107.318442873722</v>
      </c>
      <c r="W548" s="38">
        <v>623132.79066323489</v>
      </c>
      <c r="AA548" s="13">
        <v>483</v>
      </c>
      <c r="AB548" s="40">
        <v>2708698.2427037661</v>
      </c>
    </row>
    <row r="549" spans="3:28">
      <c r="C549" s="13">
        <v>484</v>
      </c>
      <c r="D549" s="13">
        <v>65</v>
      </c>
      <c r="E549" s="14">
        <v>231544.55755078583</v>
      </c>
      <c r="F549" s="14">
        <v>69379.87744480648</v>
      </c>
      <c r="G549" s="14">
        <v>2551.6097</v>
      </c>
      <c r="H549" s="14">
        <v>159613.07040597935</v>
      </c>
      <c r="I549" s="14">
        <v>9576.7842243587602</v>
      </c>
      <c r="J549" s="14">
        <v>3830.7136897435043</v>
      </c>
      <c r="K549" s="15">
        <v>0.1736478965321494</v>
      </c>
      <c r="L549" s="14">
        <v>23905.072833691655</v>
      </c>
      <c r="M549" s="14">
        <v>163484.4803874405</v>
      </c>
      <c r="N549" s="14">
        <v>2873.0352673076281</v>
      </c>
      <c r="O549" s="15">
        <v>-1.7430877013233786E-3</v>
      </c>
      <c r="P549" s="14">
        <v>-240.10678235222039</v>
      </c>
      <c r="Q549" s="14">
        <v>138944.37509310519</v>
      </c>
      <c r="R549" s="14">
        <v>2873.0352673076281</v>
      </c>
      <c r="S549" s="15">
        <v>-6.1889465789435258E-2</v>
      </c>
      <c r="T549" s="38">
        <v>-67126.120567239399</v>
      </c>
      <c r="U549" s="38">
        <v>1018923.4198322055</v>
      </c>
      <c r="V549" s="38">
        <v>-43461.154515899965</v>
      </c>
      <c r="W549" s="38">
        <v>1321352.2753127511</v>
      </c>
      <c r="AA549" s="13">
        <v>484</v>
      </c>
      <c r="AB549" s="40">
        <v>3022606.3889507772</v>
      </c>
    </row>
    <row r="550" spans="3:28">
      <c r="C550" s="13">
        <v>485</v>
      </c>
      <c r="D550" s="13">
        <v>65</v>
      </c>
      <c r="E550" s="14">
        <v>240226.49325334968</v>
      </c>
      <c r="F550" s="14">
        <v>72765.832368806383</v>
      </c>
      <c r="G550" s="14">
        <v>2551.6097</v>
      </c>
      <c r="H550" s="14">
        <v>164909.05118454329</v>
      </c>
      <c r="I550" s="14">
        <v>9894.5430710725977</v>
      </c>
      <c r="J550" s="14">
        <v>3957.8172284290395</v>
      </c>
      <c r="K550" s="15">
        <v>9.1458412057095206E-2</v>
      </c>
      <c r="L550" s="14">
        <v>12448.308641439182</v>
      </c>
      <c r="M550" s="14">
        <v>150536.16952641928</v>
      </c>
      <c r="N550" s="14">
        <v>2968.3629213217791</v>
      </c>
      <c r="O550" s="15">
        <v>5.3816709534958984E-3</v>
      </c>
      <c r="P550" s="14">
        <v>1293.7210801687756</v>
      </c>
      <c r="Q550" s="14">
        <v>243171.84177421645</v>
      </c>
      <c r="R550" s="14">
        <v>2968.3629213217791</v>
      </c>
      <c r="S550" s="15">
        <v>-2.1427192082012894E-2</v>
      </c>
      <c r="T550" s="38">
        <v>-13634.547320804617</v>
      </c>
      <c r="U550" s="38">
        <v>624169.46870418871</v>
      </c>
      <c r="V550" s="38">
        <v>107.48240080334108</v>
      </c>
      <c r="W550" s="38">
        <v>1017877.4800048245</v>
      </c>
      <c r="AA550" s="13">
        <v>485</v>
      </c>
      <c r="AB550" s="40">
        <v>2760912.4675555513</v>
      </c>
    </row>
    <row r="551" spans="3:28">
      <c r="C551" s="13">
        <v>486</v>
      </c>
      <c r="D551" s="13">
        <v>65</v>
      </c>
      <c r="E551" s="14">
        <v>243175.18522718176</v>
      </c>
      <c r="F551" s="14">
        <v>73915.822238600886</v>
      </c>
      <c r="G551" s="14">
        <v>2551.6097</v>
      </c>
      <c r="H551" s="14">
        <v>166707.75328858089</v>
      </c>
      <c r="I551" s="14">
        <v>10002.465197314854</v>
      </c>
      <c r="J551" s="14">
        <v>4000.9860789259419</v>
      </c>
      <c r="K551" s="15">
        <v>7.1396434323164532E-2</v>
      </c>
      <c r="L551" s="14">
        <v>10100.340522586137</v>
      </c>
      <c r="M551" s="14">
        <v>153569.25027412976</v>
      </c>
      <c r="N551" s="14">
        <v>3000.739559194456</v>
      </c>
      <c r="O551" s="15">
        <v>5.5216941562163675E-2</v>
      </c>
      <c r="P551" s="14">
        <v>15077.386623584125</v>
      </c>
      <c r="Q551" s="14">
        <v>289635.01377789275</v>
      </c>
      <c r="R551" s="14">
        <v>3000.739559194456</v>
      </c>
      <c r="S551" s="15">
        <v>0.20234140738124379</v>
      </c>
      <c r="T551" s="38">
        <v>84263.657239037871</v>
      </c>
      <c r="U551" s="38">
        <v>502206.99996026128</v>
      </c>
      <c r="V551" s="38">
        <v>109441.38438520813</v>
      </c>
      <c r="W551" s="38">
        <v>945411.26401228376</v>
      </c>
      <c r="AA551" s="13">
        <v>486</v>
      </c>
      <c r="AB551" s="40">
        <v>2487784.2994764303</v>
      </c>
    </row>
    <row r="552" spans="3:28">
      <c r="C552" s="13">
        <v>487</v>
      </c>
      <c r="D552" s="13">
        <v>65</v>
      </c>
      <c r="E552" s="14">
        <v>235859.6692521137</v>
      </c>
      <c r="F552" s="14">
        <v>71062.771008324344</v>
      </c>
      <c r="G552" s="14">
        <v>2551.6097</v>
      </c>
      <c r="H552" s="14">
        <v>162245.28854378936</v>
      </c>
      <c r="I552" s="14">
        <v>9734.717312627361</v>
      </c>
      <c r="J552" s="14">
        <v>3893.8869250509447</v>
      </c>
      <c r="K552" s="15">
        <v>-2.7314629898410124E-2</v>
      </c>
      <c r="L552" s="14">
        <v>-5058.9098972043557</v>
      </c>
      <c r="M552" s="14">
        <v>182096.83617475405</v>
      </c>
      <c r="N552" s="14">
        <v>2920.4151937882084</v>
      </c>
      <c r="O552" s="15">
        <v>-5.7482217198729577E-2</v>
      </c>
      <c r="P552" s="14">
        <v>-8831.0944950108787</v>
      </c>
      <c r="Q552" s="14">
        <v>146260.87828727445</v>
      </c>
      <c r="R552" s="14">
        <v>2920.4151937882084</v>
      </c>
      <c r="S552" s="15">
        <v>-0.22171839933527049</v>
      </c>
      <c r="T552" s="38">
        <v>-38350.556262629638</v>
      </c>
      <c r="U552" s="38">
        <v>136079.31184781535</v>
      </c>
      <c r="V552" s="38">
        <v>-52240.56065484487</v>
      </c>
      <c r="W552" s="38">
        <v>464437.02630984382</v>
      </c>
      <c r="AA552" s="13">
        <v>487</v>
      </c>
      <c r="AB552" s="40">
        <v>2633426.5058357525</v>
      </c>
    </row>
    <row r="553" spans="3:28">
      <c r="C553" s="13">
        <v>488</v>
      </c>
      <c r="D553" s="13">
        <v>65</v>
      </c>
      <c r="E553" s="14">
        <v>243577.7089003748</v>
      </c>
      <c r="F553" s="14">
        <v>74072.806471146178</v>
      </c>
      <c r="G553" s="14">
        <v>2551.6097</v>
      </c>
      <c r="H553" s="14">
        <v>166953.29272922862</v>
      </c>
      <c r="I553" s="14">
        <v>10017.197563753716</v>
      </c>
      <c r="J553" s="14">
        <v>4006.8790255014865</v>
      </c>
      <c r="K553" s="15">
        <v>-4.695365031762689E-2</v>
      </c>
      <c r="L553" s="14">
        <v>-5782.481718211382</v>
      </c>
      <c r="M553" s="14">
        <v>119373.93267710305</v>
      </c>
      <c r="N553" s="14">
        <v>3005.1592691261149</v>
      </c>
      <c r="O553" s="15">
        <v>2.8148437477109094E-2</v>
      </c>
      <c r="P553" s="14">
        <v>12627.133197522347</v>
      </c>
      <c r="Q553" s="14">
        <v>462720.62335033354</v>
      </c>
      <c r="R553" s="14">
        <v>3005.1592691261149</v>
      </c>
      <c r="S553" s="15">
        <v>-0.21689504185068081</v>
      </c>
      <c r="T553" s="38">
        <v>-131394.1207846223</v>
      </c>
      <c r="U553" s="38">
        <v>475904.32980894245</v>
      </c>
      <c r="V553" s="38">
        <v>-124549.46930531133</v>
      </c>
      <c r="W553" s="38">
        <v>1057998.8858363791</v>
      </c>
      <c r="AA553" s="13">
        <v>488</v>
      </c>
      <c r="AB553" s="40">
        <v>2537781.0967079969</v>
      </c>
    </row>
    <row r="554" spans="3:28">
      <c r="C554" s="13">
        <v>489</v>
      </c>
      <c r="D554" s="13">
        <v>65</v>
      </c>
      <c r="E554" s="14">
        <v>222478.15372693058</v>
      </c>
      <c r="F554" s="14">
        <v>65843.979953502931</v>
      </c>
      <c r="G554" s="14">
        <v>2551.6097</v>
      </c>
      <c r="H554" s="14">
        <v>154082.56407342767</v>
      </c>
      <c r="I554" s="14">
        <v>9244.9538444056598</v>
      </c>
      <c r="J554" s="14">
        <v>3697.981537762264</v>
      </c>
      <c r="K554" s="15">
        <v>2.9984656452190169E-2</v>
      </c>
      <c r="L554" s="14">
        <v>4423.7089443290215</v>
      </c>
      <c r="M554" s="14">
        <v>153805.12021576028</v>
      </c>
      <c r="N554" s="14">
        <v>2773.4861533216977</v>
      </c>
      <c r="O554" s="15">
        <v>7.045439512871772E-2</v>
      </c>
      <c r="P554" s="14">
        <v>14603.501427376825</v>
      </c>
      <c r="Q554" s="14">
        <v>223266.19089030265</v>
      </c>
      <c r="R554" s="14">
        <v>2773.4861533216977</v>
      </c>
      <c r="S554" s="15">
        <v>-6.1240820814296534E-2</v>
      </c>
      <c r="T554" s="38">
        <v>-5682.3432636070602</v>
      </c>
      <c r="U554" s="38">
        <v>88491.256488895888</v>
      </c>
      <c r="V554" s="38">
        <v>13344.867108098784</v>
      </c>
      <c r="W554" s="38">
        <v>465562.56759495882</v>
      </c>
      <c r="AA554" s="13">
        <v>489</v>
      </c>
      <c r="AB554" s="40">
        <v>2549836.0938859796</v>
      </c>
    </row>
    <row r="555" spans="3:28">
      <c r="C555" s="13">
        <v>490</v>
      </c>
      <c r="D555" s="13">
        <v>65</v>
      </c>
      <c r="E555" s="14">
        <v>238290.25191669667</v>
      </c>
      <c r="F555" s="14">
        <v>72010.698247511697</v>
      </c>
      <c r="G555" s="14">
        <v>2551.6097</v>
      </c>
      <c r="H555" s="14">
        <v>163727.94396918497</v>
      </c>
      <c r="I555" s="14">
        <v>9823.676638151097</v>
      </c>
      <c r="J555" s="14">
        <v>3929.4706552604389</v>
      </c>
      <c r="K555" s="15">
        <v>0.10330670842486658</v>
      </c>
      <c r="L555" s="14">
        <v>18969.082605470423</v>
      </c>
      <c r="M555" s="14">
        <v>204552.89644886181</v>
      </c>
      <c r="N555" s="14">
        <v>2947.1029914453288</v>
      </c>
      <c r="O555" s="15">
        <v>-2.1500066213596902E-2</v>
      </c>
      <c r="P555" s="14">
        <v>-3255.6676572419747</v>
      </c>
      <c r="Q555" s="14">
        <v>149643.82015411172</v>
      </c>
      <c r="R555" s="14">
        <v>2947.1029914453288</v>
      </c>
      <c r="S555" s="15">
        <v>0.2122576878817771</v>
      </c>
      <c r="T555" s="38">
        <v>77802.838693609359</v>
      </c>
      <c r="U555" s="38">
        <v>445825.3687919061</v>
      </c>
      <c r="V555" s="38">
        <v>93516.2536418378</v>
      </c>
      <c r="W555" s="38">
        <v>800022.08539487957</v>
      </c>
      <c r="AA555" s="13">
        <v>490</v>
      </c>
      <c r="AB555" s="40">
        <v>3132586.9630614049</v>
      </c>
    </row>
    <row r="556" spans="3:28">
      <c r="C556" s="13">
        <v>491</v>
      </c>
      <c r="D556" s="13">
        <v>65</v>
      </c>
      <c r="E556" s="14">
        <v>227301.86110499044</v>
      </c>
      <c r="F556" s="14">
        <v>67725.225830946278</v>
      </c>
      <c r="G556" s="14">
        <v>2551.6097</v>
      </c>
      <c r="H556" s="14">
        <v>157025.02557404418</v>
      </c>
      <c r="I556" s="14">
        <v>9421.5015344426502</v>
      </c>
      <c r="J556" s="14">
        <v>3768.6006137770601</v>
      </c>
      <c r="K556" s="15">
        <v>3.0477747209420772E-2</v>
      </c>
      <c r="L556" s="14">
        <v>4609.9655795424787</v>
      </c>
      <c r="M556" s="14">
        <v>157751.03522263453</v>
      </c>
      <c r="N556" s="14">
        <v>2826.450460332795</v>
      </c>
      <c r="O556" s="15">
        <v>9.294380250259783E-3</v>
      </c>
      <c r="P556" s="14">
        <v>1041.8176381332466</v>
      </c>
      <c r="Q556" s="14">
        <v>114546.17859562555</v>
      </c>
      <c r="R556" s="14">
        <v>2826.450460332795</v>
      </c>
      <c r="S556" s="15">
        <v>0.24510238348632635</v>
      </c>
      <c r="T556" s="38">
        <v>106287.2250645365</v>
      </c>
      <c r="U556" s="38">
        <v>541344.64237766573</v>
      </c>
      <c r="V556" s="38">
        <v>111939.00828221222</v>
      </c>
      <c r="W556" s="38">
        <v>813641.85619592573</v>
      </c>
      <c r="AA556" s="13">
        <v>491</v>
      </c>
      <c r="AB556" s="40">
        <v>2444205.6423251303</v>
      </c>
    </row>
    <row r="557" spans="3:28">
      <c r="C557" s="13">
        <v>492</v>
      </c>
      <c r="D557" s="13">
        <v>65</v>
      </c>
      <c r="E557" s="14">
        <v>236298.19801179209</v>
      </c>
      <c r="F557" s="14">
        <v>71233.797224598908</v>
      </c>
      <c r="G557" s="14">
        <v>2551.6097</v>
      </c>
      <c r="H557" s="14">
        <v>162512.79108719318</v>
      </c>
      <c r="I557" s="14">
        <v>9750.7674652315909</v>
      </c>
      <c r="J557" s="14">
        <v>3900.3069860926366</v>
      </c>
      <c r="K557" s="15">
        <v>5.3678207725328234E-2</v>
      </c>
      <c r="L557" s="14">
        <v>9201.6103572541342</v>
      </c>
      <c r="M557" s="14">
        <v>182573.47756210767</v>
      </c>
      <c r="N557" s="14">
        <v>2925.2302395694774</v>
      </c>
      <c r="O557" s="15">
        <v>0.10275273005021338</v>
      </c>
      <c r="P557" s="14">
        <v>15246.028439304364</v>
      </c>
      <c r="Q557" s="14">
        <v>165084.54006182833</v>
      </c>
      <c r="R557" s="14">
        <v>2925.2302395694774</v>
      </c>
      <c r="S557" s="15">
        <v>-5.0095310544113078E-2</v>
      </c>
      <c r="T557" s="38">
        <v>-18332.574623531083</v>
      </c>
      <c r="U557" s="38">
        <v>349083.9476466591</v>
      </c>
      <c r="V557" s="38">
        <v>6115.0641730274147</v>
      </c>
      <c r="W557" s="38">
        <v>696741.96527059516</v>
      </c>
      <c r="AA557" s="13">
        <v>492</v>
      </c>
      <c r="AB557" s="40">
        <v>2604782.8285562466</v>
      </c>
    </row>
    <row r="558" spans="3:28">
      <c r="C558" s="13">
        <v>493</v>
      </c>
      <c r="D558" s="13">
        <v>65</v>
      </c>
      <c r="E558" s="14">
        <v>240786.34989549618</v>
      </c>
      <c r="F558" s="14">
        <v>72984.176459243521</v>
      </c>
      <c r="G558" s="14">
        <v>2551.6097</v>
      </c>
      <c r="H558" s="14">
        <v>165250.56373625266</v>
      </c>
      <c r="I558" s="14">
        <v>9915.0338241751597</v>
      </c>
      <c r="J558" s="14">
        <v>3966.0135296700641</v>
      </c>
      <c r="K558" s="15">
        <v>1.9199871163039419E-2</v>
      </c>
      <c r="L558" s="14">
        <v>2585.4773904274475</v>
      </c>
      <c r="M558" s="14">
        <v>139229.66851803064</v>
      </c>
      <c r="N558" s="14">
        <v>2974.510147252548</v>
      </c>
      <c r="O558" s="15">
        <v>0.14503909946402818</v>
      </c>
      <c r="P558" s="14">
        <v>23326.636278370341</v>
      </c>
      <c r="Q558" s="14">
        <v>185643.8769529186</v>
      </c>
      <c r="R558" s="14">
        <v>2974.510147252548</v>
      </c>
      <c r="S558" s="15">
        <v>-0.32149452144792745</v>
      </c>
      <c r="T558" s="38">
        <v>-511380.45072165743</v>
      </c>
      <c r="U558" s="38">
        <v>1080741.8435387434</v>
      </c>
      <c r="V558" s="38">
        <v>-485468.33705285966</v>
      </c>
      <c r="W558" s="38">
        <v>1405615.3890096927</v>
      </c>
      <c r="AA558" s="13">
        <v>493</v>
      </c>
      <c r="AB558" s="40">
        <v>2924526.2117600809</v>
      </c>
    </row>
    <row r="559" spans="3:28">
      <c r="C559" s="13">
        <v>494</v>
      </c>
      <c r="D559" s="13">
        <v>65</v>
      </c>
      <c r="E559" s="14">
        <v>217662.5908770239</v>
      </c>
      <c r="F559" s="14">
        <v>63965.910442039327</v>
      </c>
      <c r="G559" s="14">
        <v>2551.6097</v>
      </c>
      <c r="H559" s="14">
        <v>151145.07073498456</v>
      </c>
      <c r="I559" s="14">
        <v>9068.7042440990735</v>
      </c>
      <c r="J559" s="14">
        <v>3627.4816976396296</v>
      </c>
      <c r="K559" s="15">
        <v>8.5185458948203868E-4</v>
      </c>
      <c r="L559" s="14">
        <v>135.49399330484488</v>
      </c>
      <c r="M559" s="14">
        <v>161006.88972572467</v>
      </c>
      <c r="N559" s="14">
        <v>2720.611273229722</v>
      </c>
      <c r="O559" s="15">
        <v>-2.8832336470446765E-2</v>
      </c>
      <c r="P559" s="14">
        <v>-4151.3289456968541</v>
      </c>
      <c r="Q559" s="14">
        <v>141190.68105095069</v>
      </c>
      <c r="R559" s="14">
        <v>2720.611273229722</v>
      </c>
      <c r="S559" s="15">
        <v>0.1016782412429513</v>
      </c>
      <c r="T559" s="38">
        <v>33372.961139382132</v>
      </c>
      <c r="U559" s="38">
        <v>362954.53350346081</v>
      </c>
      <c r="V559" s="38">
        <v>29357.126186990125</v>
      </c>
      <c r="W559" s="38">
        <v>665152.10428013618</v>
      </c>
      <c r="AA559" s="13">
        <v>494</v>
      </c>
      <c r="AB559" s="40">
        <v>2712921.8903662004</v>
      </c>
    </row>
    <row r="560" spans="3:28">
      <c r="C560" s="13">
        <v>495</v>
      </c>
      <c r="D560" s="13">
        <v>65</v>
      </c>
      <c r="E560" s="14">
        <v>224720.64695246593</v>
      </c>
      <c r="F560" s="14">
        <v>66718.55231146171</v>
      </c>
      <c r="G560" s="14">
        <v>2551.6097</v>
      </c>
      <c r="H560" s="14">
        <v>155450.48494100422</v>
      </c>
      <c r="I560" s="14">
        <v>9327.0290964602536</v>
      </c>
      <c r="J560" s="14">
        <v>3730.8116385841017</v>
      </c>
      <c r="K560" s="15">
        <v>-2.3013026100101676E-2</v>
      </c>
      <c r="L560" s="14">
        <v>-3567.9034367517784</v>
      </c>
      <c r="M560" s="14">
        <v>153335.9324104806</v>
      </c>
      <c r="N560" s="14">
        <v>2798.1087289380762</v>
      </c>
      <c r="O560" s="15">
        <v>0.11986232850893921</v>
      </c>
      <c r="P560" s="14">
        <v>19966.26647602181</v>
      </c>
      <c r="Q560" s="14">
        <v>187941.98195159837</v>
      </c>
      <c r="R560" s="14">
        <v>2798.1087289380762</v>
      </c>
      <c r="S560" s="15">
        <v>0.32671368144466484</v>
      </c>
      <c r="T560" s="38">
        <v>74688.827526265668</v>
      </c>
      <c r="U560" s="38">
        <v>304694.24816228502</v>
      </c>
      <c r="V560" s="38">
        <v>91087.190565535697</v>
      </c>
      <c r="W560" s="38">
        <v>645972.16252436396</v>
      </c>
      <c r="AA560" s="13">
        <v>495</v>
      </c>
      <c r="AB560" s="40">
        <v>2645856.5716376747</v>
      </c>
    </row>
    <row r="561" spans="3:28">
      <c r="C561" s="13">
        <v>496</v>
      </c>
      <c r="D561" s="13">
        <v>65</v>
      </c>
      <c r="E561" s="14">
        <v>215262.08689171693</v>
      </c>
      <c r="F561" s="14">
        <v>63029.713887769598</v>
      </c>
      <c r="G561" s="14">
        <v>2551.6097</v>
      </c>
      <c r="H561" s="14">
        <v>149680.76330394731</v>
      </c>
      <c r="I561" s="14">
        <v>8980.8457982368382</v>
      </c>
      <c r="J561" s="14">
        <v>3592.3383192947354</v>
      </c>
      <c r="K561" s="15">
        <v>7.3422291022724379E-2</v>
      </c>
      <c r="L561" s="14">
        <v>11965.062003591205</v>
      </c>
      <c r="M561" s="14">
        <v>176723.48468224128</v>
      </c>
      <c r="N561" s="14">
        <v>2694.2537394710512</v>
      </c>
      <c r="O561" s="15">
        <v>-7.2726951215535796E-2</v>
      </c>
      <c r="P561" s="14">
        <v>-16718.114977403013</v>
      </c>
      <c r="Q561" s="14">
        <v>214504.10906032322</v>
      </c>
      <c r="R561" s="14">
        <v>2694.2537394710512</v>
      </c>
      <c r="S561" s="15">
        <v>0.12007394254019808</v>
      </c>
      <c r="T561" s="38">
        <v>14810.452054414964</v>
      </c>
      <c r="U561" s="38">
        <v>139502.00937338601</v>
      </c>
      <c r="V561" s="38">
        <v>10057.399080603156</v>
      </c>
      <c r="W561" s="38">
        <v>530729.60311595048</v>
      </c>
      <c r="AA561" s="13">
        <v>496</v>
      </c>
      <c r="AB561" s="40">
        <v>3218019.479873199</v>
      </c>
    </row>
    <row r="562" spans="3:28">
      <c r="C562" s="13">
        <v>497</v>
      </c>
      <c r="D562" s="13">
        <v>65</v>
      </c>
      <c r="E562" s="14">
        <v>243041.06427670913</v>
      </c>
      <c r="F562" s="14">
        <v>73863.515067916567</v>
      </c>
      <c r="G562" s="14">
        <v>2551.6097</v>
      </c>
      <c r="H562" s="14">
        <v>166625.93950879257</v>
      </c>
      <c r="I562" s="14">
        <v>9997.5563705275545</v>
      </c>
      <c r="J562" s="14">
        <v>3999.0225482110218</v>
      </c>
      <c r="K562" s="15">
        <v>1.8149186825702858E-2</v>
      </c>
      <c r="L562" s="14">
        <v>2610.7533960383003</v>
      </c>
      <c r="M562" s="14">
        <v>148459.87187904387</v>
      </c>
      <c r="N562" s="14">
        <v>2999.2669111582663</v>
      </c>
      <c r="O562" s="15">
        <v>9.9115027493663396E-2</v>
      </c>
      <c r="P562" s="14">
        <v>19044.517025861343</v>
      </c>
      <c r="Q562" s="14">
        <v>212689.75652567929</v>
      </c>
      <c r="R562" s="14">
        <v>2999.2669111582663</v>
      </c>
      <c r="S562" s="15">
        <v>0.47782583662609146</v>
      </c>
      <c r="T562" s="38">
        <v>54348.333492388374</v>
      </c>
      <c r="U562" s="38">
        <v>169588.85186147431</v>
      </c>
      <c r="V562" s="38">
        <v>76003.603914288018</v>
      </c>
      <c r="W562" s="38">
        <v>530738.48026619747</v>
      </c>
      <c r="AA562" s="13">
        <v>497</v>
      </c>
      <c r="AB562" s="40">
        <v>2929638.1795922592</v>
      </c>
    </row>
    <row r="563" spans="3:28">
      <c r="C563" s="13">
        <v>498</v>
      </c>
      <c r="D563" s="13">
        <v>65</v>
      </c>
      <c r="E563" s="14">
        <v>230824.92739114221</v>
      </c>
      <c r="F563" s="14">
        <v>69099.221682545467</v>
      </c>
      <c r="G563" s="14">
        <v>2551.6097</v>
      </c>
      <c r="H563" s="14">
        <v>159174.09600859674</v>
      </c>
      <c r="I563" s="14">
        <v>9550.4457605158041</v>
      </c>
      <c r="J563" s="14">
        <v>3820.1783042063216</v>
      </c>
      <c r="K563" s="15">
        <v>3.1299205581841107E-2</v>
      </c>
      <c r="L563" s="14">
        <v>3741.8784223350622</v>
      </c>
      <c r="M563" s="14">
        <v>125203.83327757262</v>
      </c>
      <c r="N563" s="14">
        <v>2865.1337281547412</v>
      </c>
      <c r="O563" s="15">
        <v>-3.2113187734047491E-2</v>
      </c>
      <c r="P563" s="14">
        <v>-4617.0243807533971</v>
      </c>
      <c r="Q563" s="14">
        <v>140589.01084748362</v>
      </c>
      <c r="R563" s="14">
        <v>2865.1337281547412</v>
      </c>
      <c r="S563" s="15">
        <v>-2.716219349159589E-2</v>
      </c>
      <c r="T563" s="38">
        <v>-4552.6116878128551</v>
      </c>
      <c r="U563" s="38">
        <v>164488.35135463116</v>
      </c>
      <c r="V563" s="38">
        <v>-5427.7576462311899</v>
      </c>
      <c r="W563" s="38">
        <v>430281.19547968742</v>
      </c>
      <c r="AA563" s="13">
        <v>498</v>
      </c>
      <c r="AB563" s="40">
        <v>2572873.9257192393</v>
      </c>
    </row>
    <row r="564" spans="3:28">
      <c r="C564" s="13">
        <v>499</v>
      </c>
      <c r="D564" s="13">
        <v>65</v>
      </c>
      <c r="E564" s="14">
        <v>226202.10935116012</v>
      </c>
      <c r="F564" s="14">
        <v>67296.322646952452</v>
      </c>
      <c r="G564" s="14">
        <v>2551.6097</v>
      </c>
      <c r="H564" s="14">
        <v>156354.17700420765</v>
      </c>
      <c r="I564" s="14">
        <v>9381.2506202524582</v>
      </c>
      <c r="J564" s="14">
        <v>3752.5002481009833</v>
      </c>
      <c r="K564" s="15">
        <v>1.65177327528311E-2</v>
      </c>
      <c r="L564" s="14">
        <v>2519.1803297117735</v>
      </c>
      <c r="M564" s="14">
        <v>156909.11785919583</v>
      </c>
      <c r="N564" s="14">
        <v>2814.3751860757375</v>
      </c>
      <c r="O564" s="15">
        <v>0.13352103773141555</v>
      </c>
      <c r="P564" s="14">
        <v>38312.718514657885</v>
      </c>
      <c r="Q564" s="14">
        <v>326661.34369392763</v>
      </c>
      <c r="R564" s="14">
        <v>2814.3751860757375</v>
      </c>
      <c r="S564" s="15">
        <v>7.8837024006368606E-2</v>
      </c>
      <c r="T564" s="38">
        <v>34801.716844490948</v>
      </c>
      <c r="U564" s="38">
        <v>477647.64826529688</v>
      </c>
      <c r="V564" s="38">
        <v>75633.615688860606</v>
      </c>
      <c r="W564" s="38">
        <v>961218.10981842037</v>
      </c>
      <c r="AA564" s="13">
        <v>499</v>
      </c>
      <c r="AB564" s="40">
        <v>2766937.0885439557</v>
      </c>
    </row>
    <row r="565" spans="3:28">
      <c r="C565" s="13">
        <v>500</v>
      </c>
      <c r="D565" s="13">
        <v>65</v>
      </c>
      <c r="E565" s="14">
        <v>238030.98935869441</v>
      </c>
      <c r="F565" s="14">
        <v>71909.58584989082</v>
      </c>
      <c r="G565" s="14">
        <v>2551.6097</v>
      </c>
      <c r="H565" s="14">
        <v>163569.79380880357</v>
      </c>
      <c r="I565" s="14">
        <v>9814.1876285282142</v>
      </c>
      <c r="J565" s="14">
        <v>3925.6750514112859</v>
      </c>
      <c r="K565" s="15">
        <v>5.3769682120379234E-2</v>
      </c>
      <c r="L565" s="14">
        <v>8839.871966696579</v>
      </c>
      <c r="M565" s="14">
        <v>175205.24300386931</v>
      </c>
      <c r="N565" s="14">
        <v>2944.2562885584643</v>
      </c>
      <c r="O565" s="15">
        <v>0.17827319934079355</v>
      </c>
      <c r="P565" s="14">
        <v>30461.074178615534</v>
      </c>
      <c r="Q565" s="14">
        <v>202800.58054492934</v>
      </c>
      <c r="R565" s="14">
        <v>2944.2562885584643</v>
      </c>
      <c r="S565" s="15">
        <v>8.7014918325537399E-3</v>
      </c>
      <c r="T565" s="38">
        <v>2118.442433928466</v>
      </c>
      <c r="U565" s="38">
        <v>247047.95405847687</v>
      </c>
      <c r="V565" s="38">
        <v>41419.388579240578</v>
      </c>
      <c r="W565" s="38">
        <v>625053.77760727552</v>
      </c>
      <c r="AA565" s="13">
        <v>500</v>
      </c>
      <c r="AB565" s="40">
        <v>2788290.975603458</v>
      </c>
    </row>
    <row r="566" spans="3:28">
      <c r="C566" s="13">
        <v>501</v>
      </c>
      <c r="D566" s="13">
        <v>65</v>
      </c>
      <c r="E566" s="14">
        <v>241347.56468131469</v>
      </c>
      <c r="F566" s="14">
        <v>73203.050225712737</v>
      </c>
      <c r="G566" s="14">
        <v>2551.6097</v>
      </c>
      <c r="H566" s="14">
        <v>165592.90475560195</v>
      </c>
      <c r="I566" s="14">
        <v>9935.5742853361171</v>
      </c>
      <c r="J566" s="14">
        <v>3974.229714134447</v>
      </c>
      <c r="K566" s="15">
        <v>5.293620337128456E-2</v>
      </c>
      <c r="L566" s="14">
        <v>6377.8826523675007</v>
      </c>
      <c r="M566" s="14">
        <v>128847.43195291441</v>
      </c>
      <c r="N566" s="14">
        <v>2980.672285600835</v>
      </c>
      <c r="O566" s="15">
        <v>-0.13348729007531945</v>
      </c>
      <c r="P566" s="14">
        <v>-19075.496567670292</v>
      </c>
      <c r="Q566" s="14">
        <v>125316.0592860633</v>
      </c>
      <c r="R566" s="14">
        <v>2980.672285600835</v>
      </c>
      <c r="S566" s="15">
        <v>4.0699845991740063E-2</v>
      </c>
      <c r="T566" s="38">
        <v>12849.295708084735</v>
      </c>
      <c r="U566" s="38">
        <v>330048.33774359222</v>
      </c>
      <c r="V566" s="38">
        <v>151.68179278194475</v>
      </c>
      <c r="W566" s="38">
        <v>584211.82898256998</v>
      </c>
      <c r="AA566" s="13">
        <v>501</v>
      </c>
      <c r="AB566" s="40">
        <v>2462867.0706675071</v>
      </c>
    </row>
    <row r="567" spans="3:28">
      <c r="C567" s="13">
        <v>502</v>
      </c>
      <c r="D567" s="13">
        <v>65</v>
      </c>
      <c r="E567" s="14">
        <v>225225.37680400853</v>
      </c>
      <c r="F567" s="14">
        <v>66915.396953563322</v>
      </c>
      <c r="G567" s="14">
        <v>2551.6097</v>
      </c>
      <c r="H567" s="14">
        <v>155758.3701504452</v>
      </c>
      <c r="I567" s="14">
        <v>9345.5022090267121</v>
      </c>
      <c r="J567" s="14">
        <v>3738.2008836106852</v>
      </c>
      <c r="K567" s="15">
        <v>9.4211180775392346E-3</v>
      </c>
      <c r="L567" s="14">
        <v>1532.1392690572106</v>
      </c>
      <c r="M567" s="14">
        <v>166029.41785778166</v>
      </c>
      <c r="N567" s="14">
        <v>2803.6506627080134</v>
      </c>
      <c r="O567" s="15">
        <v>-3.2591802697151118E-2</v>
      </c>
      <c r="P567" s="14">
        <v>-3889.0537702851593</v>
      </c>
      <c r="Q567" s="14">
        <v>116838.90416020565</v>
      </c>
      <c r="R567" s="14">
        <v>2803.6506627080134</v>
      </c>
      <c r="S567" s="15">
        <v>0.51157161457000844</v>
      </c>
      <c r="T567" s="38">
        <v>145327.16207188627</v>
      </c>
      <c r="U567" s="38">
        <v>430808.78763617185</v>
      </c>
      <c r="V567" s="38">
        <v>142970.24757065831</v>
      </c>
      <c r="W567" s="38">
        <v>713677.10965415917</v>
      </c>
      <c r="AA567" s="13">
        <v>502</v>
      </c>
      <c r="AB567" s="40">
        <v>2484685.4234957504</v>
      </c>
    </row>
    <row r="568" spans="3:28">
      <c r="C568" s="13">
        <v>503</v>
      </c>
      <c r="D568" s="13">
        <v>65</v>
      </c>
      <c r="E568" s="14">
        <v>246728.64523825134</v>
      </c>
      <c r="F568" s="14">
        <v>75301.671642918023</v>
      </c>
      <c r="G568" s="14">
        <v>2551.6097</v>
      </c>
      <c r="H568" s="14">
        <v>168875.36389533331</v>
      </c>
      <c r="I568" s="14">
        <v>10132.521833719999</v>
      </c>
      <c r="J568" s="14">
        <v>4053.0087334879995</v>
      </c>
      <c r="K568" s="15">
        <v>-4.9755187627851978E-2</v>
      </c>
      <c r="L568" s="14">
        <v>-8018.9992115939122</v>
      </c>
      <c r="M568" s="14">
        <v>155176.61322027643</v>
      </c>
      <c r="N568" s="14">
        <v>3039.7565501159993</v>
      </c>
      <c r="O568" s="15">
        <v>5.0290101091725804E-2</v>
      </c>
      <c r="P568" s="14">
        <v>11308.624572847722</v>
      </c>
      <c r="Q568" s="14">
        <v>237696.30639877834</v>
      </c>
      <c r="R568" s="14">
        <v>3039.7565501159993</v>
      </c>
      <c r="S568" s="15">
        <v>0.20820438905434008</v>
      </c>
      <c r="T568" s="38">
        <v>55822.013929413748</v>
      </c>
      <c r="U568" s="38">
        <v>325453.50206512911</v>
      </c>
      <c r="V568" s="38">
        <v>59111.639290667561</v>
      </c>
      <c r="W568" s="38">
        <v>718326.42168418388</v>
      </c>
      <c r="AA568" s="13">
        <v>503</v>
      </c>
      <c r="AB568" s="40">
        <v>2734874.2840541382</v>
      </c>
    </row>
    <row r="569" spans="3:28">
      <c r="C569" s="13">
        <v>504</v>
      </c>
      <c r="D569" s="13">
        <v>65</v>
      </c>
      <c r="E569" s="14">
        <v>233221.62334427808</v>
      </c>
      <c r="F569" s="14">
        <v>70033.93310426845</v>
      </c>
      <c r="G569" s="14">
        <v>2551.6097</v>
      </c>
      <c r="H569" s="14">
        <v>160636.08054000963</v>
      </c>
      <c r="I569" s="14">
        <v>9638.1648324005782</v>
      </c>
      <c r="J569" s="14">
        <v>3855.2659329602316</v>
      </c>
      <c r="K569" s="15">
        <v>4.6355040582121476E-2</v>
      </c>
      <c r="L569" s="14">
        <v>6775.4724968982455</v>
      </c>
      <c r="M569" s="14">
        <v>154867.84638071142</v>
      </c>
      <c r="N569" s="14">
        <v>2891.4494497201736</v>
      </c>
      <c r="O569" s="15">
        <v>-4.0165154674688314E-2</v>
      </c>
      <c r="P569" s="14">
        <v>-5698.3277871445116</v>
      </c>
      <c r="Q569" s="14">
        <v>137619.81927238026</v>
      </c>
      <c r="R569" s="14">
        <v>2891.4494497201736</v>
      </c>
      <c r="S569" s="15">
        <v>3.8440723964086612E-2</v>
      </c>
      <c r="T569" s="38">
        <v>20135.673280443749</v>
      </c>
      <c r="U569" s="38">
        <v>545392.3777167052</v>
      </c>
      <c r="V569" s="38">
        <v>21212.817990197484</v>
      </c>
      <c r="W569" s="38">
        <v>837880.04336979683</v>
      </c>
      <c r="AA569" s="13">
        <v>504</v>
      </c>
      <c r="AB569" s="40">
        <v>2387554.4287038781</v>
      </c>
    </row>
    <row r="570" spans="3:28">
      <c r="C570" s="13">
        <v>505</v>
      </c>
      <c r="D570" s="13">
        <v>65</v>
      </c>
      <c r="E570" s="14">
        <v>233826.77904872096</v>
      </c>
      <c r="F570" s="14">
        <v>70269.943829001175</v>
      </c>
      <c r="G570" s="14">
        <v>2551.6097</v>
      </c>
      <c r="H570" s="14">
        <v>161005.2255197198</v>
      </c>
      <c r="I570" s="14">
        <v>9660.3135311831866</v>
      </c>
      <c r="J570" s="14">
        <v>3864.125412473275</v>
      </c>
      <c r="K570" s="15">
        <v>-3.8917833238359713E-2</v>
      </c>
      <c r="L570" s="14">
        <v>-6509.7869422424765</v>
      </c>
      <c r="M570" s="14">
        <v>162692.30085434392</v>
      </c>
      <c r="N570" s="14">
        <v>2898.0940593549558</v>
      </c>
      <c r="O570" s="15">
        <v>3.7991939814475829E-2</v>
      </c>
      <c r="P570" s="14">
        <v>13755.892090036092</v>
      </c>
      <c r="Q570" s="14">
        <v>377278.89894407534</v>
      </c>
      <c r="R570" s="14">
        <v>2898.0940593549558</v>
      </c>
      <c r="S570" s="15">
        <v>0.60000903222508117</v>
      </c>
      <c r="T570" s="38">
        <v>377993.06363850232</v>
      </c>
      <c r="U570" s="38">
        <v>1009421.0665461405</v>
      </c>
      <c r="V570" s="38">
        <v>385239.16878629592</v>
      </c>
      <c r="W570" s="38">
        <v>1549392.2663445598</v>
      </c>
      <c r="AA570" s="13">
        <v>505</v>
      </c>
      <c r="AB570" s="40">
        <v>2786079.5403963071</v>
      </c>
    </row>
    <row r="571" spans="3:28">
      <c r="C571" s="13">
        <v>506</v>
      </c>
      <c r="D571" s="13">
        <v>65</v>
      </c>
      <c r="E571" s="14">
        <v>231484.9125431703</v>
      </c>
      <c r="F571" s="14">
        <v>69356.615891836409</v>
      </c>
      <c r="G571" s="14">
        <v>2551.6097</v>
      </c>
      <c r="H571" s="14">
        <v>159576.68695133389</v>
      </c>
      <c r="I571" s="14">
        <v>9574.6012170800332</v>
      </c>
      <c r="J571" s="14">
        <v>3829.8404868320135</v>
      </c>
      <c r="K571" s="15">
        <v>6.0557754098705563E-2</v>
      </c>
      <c r="L571" s="14">
        <v>9410.1131722379414</v>
      </c>
      <c r="M571" s="14">
        <v>166715.7560785191</v>
      </c>
      <c r="N571" s="14">
        <v>2872.38036512401</v>
      </c>
      <c r="O571" s="15">
        <v>3.8542100007025973E-2</v>
      </c>
      <c r="P571" s="14">
        <v>4788.6591322695576</v>
      </c>
      <c r="Q571" s="14">
        <v>130469.74337604296</v>
      </c>
      <c r="R571" s="14">
        <v>2872.38036512401</v>
      </c>
      <c r="S571" s="15">
        <v>0.20912012177273004</v>
      </c>
      <c r="T571" s="38">
        <v>83448.471256777397</v>
      </c>
      <c r="U571" s="38">
        <v>483930.29391782696</v>
      </c>
      <c r="V571" s="38">
        <v>97647.243561284893</v>
      </c>
      <c r="W571" s="38">
        <v>781115.79337238905</v>
      </c>
      <c r="AA571" s="13">
        <v>506</v>
      </c>
      <c r="AB571" s="40">
        <v>2467554.1388246557</v>
      </c>
    </row>
    <row r="572" spans="3:28">
      <c r="C572" s="13">
        <v>507</v>
      </c>
      <c r="D572" s="13">
        <v>65</v>
      </c>
      <c r="E572" s="14">
        <v>223942.6704819272</v>
      </c>
      <c r="F572" s="14">
        <v>66415.141487951609</v>
      </c>
      <c r="G572" s="14">
        <v>2551.6097</v>
      </c>
      <c r="H572" s="14">
        <v>154975.9192939756</v>
      </c>
      <c r="I572" s="14">
        <v>9298.5551576385351</v>
      </c>
      <c r="J572" s="14">
        <v>3719.4220630554141</v>
      </c>
      <c r="K572" s="15">
        <v>-2.8248810688339808E-2</v>
      </c>
      <c r="L572" s="14">
        <v>-3838.7662058199362</v>
      </c>
      <c r="M572" s="14">
        <v>133912.19519273489</v>
      </c>
      <c r="N572" s="14">
        <v>2789.5665472915603</v>
      </c>
      <c r="O572" s="15">
        <v>-3.1411054526463422E-2</v>
      </c>
      <c r="P572" s="14">
        <v>-5252.8268688470043</v>
      </c>
      <c r="Q572" s="14">
        <v>163370.56264027435</v>
      </c>
      <c r="R572" s="14">
        <v>2789.5665472915603</v>
      </c>
      <c r="S572" s="15">
        <v>-5.4189610561196408E-2</v>
      </c>
      <c r="T572" s="38">
        <v>-9603.2498704124901</v>
      </c>
      <c r="U572" s="38">
        <v>169007.23528703858</v>
      </c>
      <c r="V572" s="38">
        <v>-18694.842945079428</v>
      </c>
      <c r="W572" s="38">
        <v>466289.99312004785</v>
      </c>
      <c r="AA572" s="13">
        <v>507</v>
      </c>
      <c r="AB572" s="40">
        <v>2281522.8126093592</v>
      </c>
    </row>
    <row r="573" spans="3:28">
      <c r="C573" s="13">
        <v>508</v>
      </c>
      <c r="D573" s="13">
        <v>65</v>
      </c>
      <c r="E573" s="14">
        <v>229278.46586509165</v>
      </c>
      <c r="F573" s="14">
        <v>68496.101687385744</v>
      </c>
      <c r="G573" s="14">
        <v>2551.6097</v>
      </c>
      <c r="H573" s="14">
        <v>158230.75447770589</v>
      </c>
      <c r="I573" s="14">
        <v>9493.8452686623532</v>
      </c>
      <c r="J573" s="14">
        <v>3797.5381074649413</v>
      </c>
      <c r="K573" s="15">
        <v>5.9051811041027302E-2</v>
      </c>
      <c r="L573" s="14">
        <v>6858.414719326177</v>
      </c>
      <c r="M573" s="14">
        <v>124899.51028970299</v>
      </c>
      <c r="N573" s="14">
        <v>2848.153580598706</v>
      </c>
      <c r="O573" s="15">
        <v>-9.6595444724776519E-2</v>
      </c>
      <c r="P573" s="14">
        <v>-13319.094207529244</v>
      </c>
      <c r="Q573" s="14">
        <v>125990.30673525497</v>
      </c>
      <c r="R573" s="14">
        <v>2848.153580598706</v>
      </c>
      <c r="S573" s="15">
        <v>0.46914217661487539</v>
      </c>
      <c r="T573" s="38">
        <v>242493.44272053731</v>
      </c>
      <c r="U573" s="38">
        <v>760804.41394924303</v>
      </c>
      <c r="V573" s="38">
        <v>236032.76323233423</v>
      </c>
      <c r="W573" s="38">
        <v>1011694.230974201</v>
      </c>
      <c r="AA573" s="13">
        <v>508</v>
      </c>
      <c r="AB573" s="40">
        <v>2762908.190722934</v>
      </c>
    </row>
    <row r="574" spans="3:28">
      <c r="C574" s="13">
        <v>509</v>
      </c>
      <c r="D574" s="13">
        <v>65</v>
      </c>
      <c r="E574" s="14">
        <v>219574.95392075513</v>
      </c>
      <c r="F574" s="14">
        <v>64711.732029094499</v>
      </c>
      <c r="G574" s="14">
        <v>2551.6097</v>
      </c>
      <c r="H574" s="14">
        <v>152311.61219166062</v>
      </c>
      <c r="I574" s="14">
        <v>9138.6967314996364</v>
      </c>
      <c r="J574" s="14">
        <v>3655.4786925998546</v>
      </c>
      <c r="K574" s="15">
        <v>6.3550595163148441E-2</v>
      </c>
      <c r="L574" s="14">
        <v>10491.952637278489</v>
      </c>
      <c r="M574" s="14">
        <v>177415.74828868971</v>
      </c>
      <c r="N574" s="14">
        <v>2741.6090194498906</v>
      </c>
      <c r="O574" s="15">
        <v>0.18914236070305318</v>
      </c>
      <c r="P574" s="14">
        <v>28785.938114499826</v>
      </c>
      <c r="Q574" s="14">
        <v>182348.65779066773</v>
      </c>
      <c r="R574" s="14">
        <v>2741.6090194498906</v>
      </c>
      <c r="S574" s="15">
        <v>0.14842338037585709</v>
      </c>
      <c r="T574" s="38">
        <v>29634.814560835264</v>
      </c>
      <c r="U574" s="38">
        <v>230669.67796606652</v>
      </c>
      <c r="V574" s="38">
        <v>68912.705312613572</v>
      </c>
      <c r="W574" s="38">
        <v>590434.08404542389</v>
      </c>
      <c r="AA574" s="13">
        <v>509</v>
      </c>
      <c r="AB574" s="40">
        <v>2915797.180486788</v>
      </c>
    </row>
    <row r="575" spans="3:28">
      <c r="C575" s="13">
        <v>510</v>
      </c>
      <c r="D575" s="13">
        <v>65</v>
      </c>
      <c r="E575" s="14">
        <v>234762.78964603913</v>
      </c>
      <c r="F575" s="14">
        <v>70634.987961955267</v>
      </c>
      <c r="G575" s="14">
        <v>2551.6097</v>
      </c>
      <c r="H575" s="14">
        <v>161576.19198408388</v>
      </c>
      <c r="I575" s="14">
        <v>9694.5715190450319</v>
      </c>
      <c r="J575" s="14">
        <v>3877.8286076180129</v>
      </c>
      <c r="K575" s="15">
        <v>1.393446988129219E-2</v>
      </c>
      <c r="L575" s="14">
        <v>2055.1389814217214</v>
      </c>
      <c r="M575" s="14">
        <v>151480.0358112586</v>
      </c>
      <c r="N575" s="14">
        <v>2908.3714557135095</v>
      </c>
      <c r="O575" s="15">
        <v>0.11495213537981029</v>
      </c>
      <c r="P575" s="14">
        <v>13301.469945542369</v>
      </c>
      <c r="Q575" s="14">
        <v>130468.77315132449</v>
      </c>
      <c r="R575" s="14">
        <v>2908.3714557135095</v>
      </c>
      <c r="S575" s="15">
        <v>-0.23554257888348257</v>
      </c>
      <c r="T575" s="38">
        <v>-40500.10708027568</v>
      </c>
      <c r="U575" s="38">
        <v>132897.96782572471</v>
      </c>
      <c r="V575" s="38">
        <v>-25143.49815331159</v>
      </c>
      <c r="W575" s="38">
        <v>414846.77678830782</v>
      </c>
      <c r="AA575" s="13">
        <v>510</v>
      </c>
      <c r="AB575" s="40">
        <v>3157575.4146280615</v>
      </c>
    </row>
    <row r="576" spans="3:28">
      <c r="C576" s="13">
        <v>511</v>
      </c>
      <c r="D576" s="13">
        <v>65</v>
      </c>
      <c r="E576" s="14">
        <v>231608.85873580904</v>
      </c>
      <c r="F576" s="14">
        <v>69404.954906965533</v>
      </c>
      <c r="G576" s="14">
        <v>2551.6097</v>
      </c>
      <c r="H576" s="14">
        <v>159652.2941288435</v>
      </c>
      <c r="I576" s="14">
        <v>9579.1376477306094</v>
      </c>
      <c r="J576" s="14">
        <v>3831.6550590922438</v>
      </c>
      <c r="K576" s="15">
        <v>-2.7072871423071986E-2</v>
      </c>
      <c r="L576" s="14">
        <v>-4249.5066109205436</v>
      </c>
      <c r="M576" s="14">
        <v>154631.81395823858</v>
      </c>
      <c r="N576" s="14">
        <v>2873.7412943191825</v>
      </c>
      <c r="O576" s="15">
        <v>7.3288415952343283E-2</v>
      </c>
      <c r="P576" s="14">
        <v>22832.46660085467</v>
      </c>
      <c r="Q576" s="14">
        <v>335811.97743417643</v>
      </c>
      <c r="R576" s="14">
        <v>2873.7412943191825</v>
      </c>
      <c r="S576" s="15">
        <v>0.11922776763531803</v>
      </c>
      <c r="T576" s="38">
        <v>25718.597575454609</v>
      </c>
      <c r="U576" s="38">
        <v>242865.26540778068</v>
      </c>
      <c r="V576" s="38">
        <v>44301.557565388735</v>
      </c>
      <c r="W576" s="38">
        <v>733309.05680019571</v>
      </c>
      <c r="AA576" s="13">
        <v>511</v>
      </c>
      <c r="AB576" s="40">
        <v>2488984.2560420884</v>
      </c>
    </row>
    <row r="577" spans="3:28">
      <c r="C577" s="13">
        <v>512</v>
      </c>
      <c r="D577" s="13">
        <v>65</v>
      </c>
      <c r="E577" s="14">
        <v>235335.64901741577</v>
      </c>
      <c r="F577" s="14">
        <v>70858.403116792149</v>
      </c>
      <c r="G577" s="14">
        <v>2551.6097</v>
      </c>
      <c r="H577" s="14">
        <v>161925.63620062362</v>
      </c>
      <c r="I577" s="14">
        <v>9715.5381720374171</v>
      </c>
      <c r="J577" s="14">
        <v>3886.2152688149672</v>
      </c>
      <c r="K577" s="15">
        <v>6.7033767651527187E-2</v>
      </c>
      <c r="L577" s="14">
        <v>10621.328090618768</v>
      </c>
      <c r="M577" s="14">
        <v>171011.86397989313</v>
      </c>
      <c r="N577" s="14">
        <v>2914.6614516112249</v>
      </c>
      <c r="O577" s="15">
        <v>5.1285732129690446E-2</v>
      </c>
      <c r="P577" s="14">
        <v>8051.4158790068113</v>
      </c>
      <c r="Q577" s="14">
        <v>166500.087951886</v>
      </c>
      <c r="R577" s="14">
        <v>2914.6614516112249</v>
      </c>
      <c r="S577" s="15">
        <v>0.29173051588749804</v>
      </c>
      <c r="T577" s="38">
        <v>827963.87655367889</v>
      </c>
      <c r="U577" s="38">
        <v>3667533.2026422597</v>
      </c>
      <c r="V577" s="38">
        <v>846636.62052330445</v>
      </c>
      <c r="W577" s="38">
        <v>4005045.1545740389</v>
      </c>
      <c r="AA577" s="13">
        <v>512</v>
      </c>
      <c r="AB577" s="40">
        <v>2644413.1339969584</v>
      </c>
    </row>
    <row r="578" spans="3:28">
      <c r="C578" s="13">
        <v>513</v>
      </c>
      <c r="D578" s="13">
        <v>65</v>
      </c>
      <c r="E578" s="14">
        <v>231272.12809787973</v>
      </c>
      <c r="F578" s="14">
        <v>69273.6299581731</v>
      </c>
      <c r="G578" s="14">
        <v>2551.6097</v>
      </c>
      <c r="H578" s="14">
        <v>159446.88843970661</v>
      </c>
      <c r="I578" s="14">
        <v>9566.8133063823971</v>
      </c>
      <c r="J578" s="14">
        <v>3826.7253225529589</v>
      </c>
      <c r="K578" s="15">
        <v>6.9016510026817281E-3</v>
      </c>
      <c r="L578" s="14">
        <v>1405.9622842712106</v>
      </c>
      <c r="M578" s="14">
        <v>207033.23104206071</v>
      </c>
      <c r="N578" s="14">
        <v>2870.0439919147188</v>
      </c>
      <c r="O578" s="15">
        <v>3.4787776936043999E-2</v>
      </c>
      <c r="P578" s="14">
        <v>10069.338574891121</v>
      </c>
      <c r="Q578" s="14">
        <v>300954.83604685299</v>
      </c>
      <c r="R578" s="14">
        <v>2870.0439919147188</v>
      </c>
      <c r="S578" s="15">
        <v>2.2948916773488579E-2</v>
      </c>
      <c r="T578" s="38">
        <v>5820.232353036421</v>
      </c>
      <c r="U578" s="38">
        <v>260872.12047315721</v>
      </c>
      <c r="V578" s="38">
        <v>17295.533212198752</v>
      </c>
      <c r="W578" s="38">
        <v>768860.1875620709</v>
      </c>
      <c r="AA578" s="13">
        <v>513</v>
      </c>
      <c r="AB578" s="40">
        <v>2837329.911916005</v>
      </c>
    </row>
    <row r="579" spans="3:28">
      <c r="C579" s="13">
        <v>514</v>
      </c>
      <c r="D579" s="13">
        <v>65</v>
      </c>
      <c r="E579" s="14">
        <v>257458.76133747012</v>
      </c>
      <c r="F579" s="14">
        <v>79486.416921613345</v>
      </c>
      <c r="G579" s="14">
        <v>2551.6097</v>
      </c>
      <c r="H579" s="14">
        <v>175420.73471585676</v>
      </c>
      <c r="I579" s="14">
        <v>10525.244082951405</v>
      </c>
      <c r="J579" s="14">
        <v>4210.0976331805623</v>
      </c>
      <c r="K579" s="15">
        <v>3.96297806253324E-2</v>
      </c>
      <c r="L579" s="14">
        <v>7107.5597403663905</v>
      </c>
      <c r="M579" s="14">
        <v>188561.56351491198</v>
      </c>
      <c r="N579" s="14">
        <v>3157.5732248854215</v>
      </c>
      <c r="O579" s="15">
        <v>0.12697677877380331</v>
      </c>
      <c r="P579" s="14">
        <v>16497.577474440492</v>
      </c>
      <c r="Q579" s="14">
        <v>148002.30514284043</v>
      </c>
      <c r="R579" s="14">
        <v>3157.5732248854215</v>
      </c>
      <c r="S579" s="15">
        <v>-0.13977628635174372</v>
      </c>
      <c r="T579" s="38">
        <v>-167869.17019133925</v>
      </c>
      <c r="U579" s="38">
        <v>1034694.2367228651</v>
      </c>
      <c r="V579" s="38">
        <v>-144264.03297653235</v>
      </c>
      <c r="W579" s="38">
        <v>1371258.1053806175</v>
      </c>
      <c r="AA579" s="13">
        <v>514</v>
      </c>
      <c r="AB579" s="40">
        <v>2534230.9743647655</v>
      </c>
    </row>
    <row r="580" spans="3:28">
      <c r="C580" s="13">
        <v>515</v>
      </c>
      <c r="D580" s="13">
        <v>65</v>
      </c>
      <c r="E580" s="14">
        <v>229528.94122800764</v>
      </c>
      <c r="F580" s="14">
        <v>68593.787078922978</v>
      </c>
      <c r="G580" s="14">
        <v>2551.6097</v>
      </c>
      <c r="H580" s="14">
        <v>158383.54444908464</v>
      </c>
      <c r="I580" s="14">
        <v>9503.0126669450783</v>
      </c>
      <c r="J580" s="14">
        <v>3801.2050667780313</v>
      </c>
      <c r="K580" s="15">
        <v>3.2219853787041973E-2</v>
      </c>
      <c r="L580" s="14">
        <v>4171.8652696069748</v>
      </c>
      <c r="M580" s="14">
        <v>135553.6658612192</v>
      </c>
      <c r="N580" s="14">
        <v>2850.9038000835235</v>
      </c>
      <c r="O580" s="15">
        <v>0.19191824968281426</v>
      </c>
      <c r="P580" s="14">
        <v>18172.319454693588</v>
      </c>
      <c r="Q580" s="14">
        <v>114285.58496666237</v>
      </c>
      <c r="R580" s="14">
        <v>2850.9038000835235</v>
      </c>
      <c r="S580" s="15">
        <v>-0.1599205269479631</v>
      </c>
      <c r="T580" s="38">
        <v>-21980.247932086993</v>
      </c>
      <c r="U580" s="38">
        <v>116890.02328898662</v>
      </c>
      <c r="V580" s="38">
        <v>363.93679221356797</v>
      </c>
      <c r="W580" s="38">
        <v>366729.27411686815</v>
      </c>
      <c r="AA580" s="13">
        <v>515</v>
      </c>
      <c r="AB580" s="40">
        <v>2949344.0726202787</v>
      </c>
    </row>
    <row r="581" spans="3:28">
      <c r="C581" s="13">
        <v>516</v>
      </c>
      <c r="D581" s="13">
        <v>65</v>
      </c>
      <c r="E581" s="14">
        <v>232063.14230602194</v>
      </c>
      <c r="F581" s="14">
        <v>69582.125499348564</v>
      </c>
      <c r="G581" s="14">
        <v>2551.6097</v>
      </c>
      <c r="H581" s="14">
        <v>159929.40710667337</v>
      </c>
      <c r="I581" s="14">
        <v>9595.764426400403</v>
      </c>
      <c r="J581" s="14">
        <v>3838.3057705601614</v>
      </c>
      <c r="K581" s="15">
        <v>1.690434269944284E-2</v>
      </c>
      <c r="L581" s="14">
        <v>2012.9672251930026</v>
      </c>
      <c r="M581" s="14">
        <v>123012.00750883666</v>
      </c>
      <c r="N581" s="14">
        <v>2878.7293279201208</v>
      </c>
      <c r="O581" s="15">
        <v>0.16457035587128355</v>
      </c>
      <c r="P581" s="14">
        <v>22762.8879577771</v>
      </c>
      <c r="Q581" s="14">
        <v>162519.31365781333</v>
      </c>
      <c r="R581" s="14">
        <v>2878.7293279201208</v>
      </c>
      <c r="S581" s="15">
        <v>0.24476353942438905</v>
      </c>
      <c r="T581" s="38">
        <v>59209.628803537598</v>
      </c>
      <c r="U581" s="38">
        <v>302554.42163208872</v>
      </c>
      <c r="V581" s="38">
        <v>83985.483986507694</v>
      </c>
      <c r="W581" s="38">
        <v>588085.74279873865</v>
      </c>
      <c r="AA581" s="13">
        <v>516</v>
      </c>
      <c r="AB581" s="40">
        <v>2342603.9117015228</v>
      </c>
    </row>
    <row r="582" spans="3:28">
      <c r="C582" s="13">
        <v>517</v>
      </c>
      <c r="D582" s="13">
        <v>65</v>
      </c>
      <c r="E582" s="14">
        <v>231753.88291800659</v>
      </c>
      <c r="F582" s="14">
        <v>69461.514338022578</v>
      </c>
      <c r="G582" s="14">
        <v>2551.6097</v>
      </c>
      <c r="H582" s="14">
        <v>159740.758879984</v>
      </c>
      <c r="I582" s="14">
        <v>9584.4455327990399</v>
      </c>
      <c r="J582" s="14">
        <v>3833.7782131196163</v>
      </c>
      <c r="K582" s="15">
        <v>4.7683778269694756E-2</v>
      </c>
      <c r="L582" s="14">
        <v>7013.4611417602446</v>
      </c>
      <c r="M582" s="14">
        <v>156013.09822380135</v>
      </c>
      <c r="N582" s="14">
        <v>2875.3336598397118</v>
      </c>
      <c r="O582" s="15">
        <v>0.1769798024175189</v>
      </c>
      <c r="P582" s="14">
        <v>36716.154401819345</v>
      </c>
      <c r="Q582" s="14">
        <v>245613.39515080742</v>
      </c>
      <c r="R582" s="14">
        <v>2875.3336598397118</v>
      </c>
      <c r="S582" s="15">
        <v>0.12658988011659539</v>
      </c>
      <c r="T582" s="38">
        <v>46013.525442534563</v>
      </c>
      <c r="U582" s="38">
        <v>410936.21493108943</v>
      </c>
      <c r="V582" s="38">
        <v>89743.140986114158</v>
      </c>
      <c r="W582" s="38">
        <v>812562.70830569824</v>
      </c>
      <c r="AA582" s="13">
        <v>517</v>
      </c>
      <c r="AB582" s="40">
        <v>2680980.5334798661</v>
      </c>
    </row>
    <row r="583" spans="3:28">
      <c r="C583" s="13">
        <v>518</v>
      </c>
      <c r="D583" s="13">
        <v>65</v>
      </c>
      <c r="E583" s="14">
        <v>253959.2860311727</v>
      </c>
      <c r="F583" s="14">
        <v>78121.621552157361</v>
      </c>
      <c r="G583" s="14">
        <v>2551.6097</v>
      </c>
      <c r="H583" s="14">
        <v>173286.05477901534</v>
      </c>
      <c r="I583" s="14">
        <v>10397.163286740919</v>
      </c>
      <c r="J583" s="14">
        <v>4158.8653146963679</v>
      </c>
      <c r="K583" s="15">
        <v>-1.1014916148041072E-2</v>
      </c>
      <c r="L583" s="14">
        <v>-1857.9780859006451</v>
      </c>
      <c r="M583" s="14">
        <v>168899.82315177246</v>
      </c>
      <c r="N583" s="14">
        <v>3119.1489860222755</v>
      </c>
      <c r="O583" s="15">
        <v>4.6793842475625944E-2</v>
      </c>
      <c r="P583" s="14">
        <v>11253.150078602408</v>
      </c>
      <c r="Q583" s="14">
        <v>253296.28999935047</v>
      </c>
      <c r="R583" s="14">
        <v>3119.1489860222755</v>
      </c>
      <c r="S583" s="15">
        <v>-7.1960768148931806E-2</v>
      </c>
      <c r="T583" s="38">
        <v>-18671.094605967435</v>
      </c>
      <c r="U583" s="38">
        <v>242350.61580150851</v>
      </c>
      <c r="V583" s="38">
        <v>-9275.9226132656731</v>
      </c>
      <c r="W583" s="38">
        <v>664546.72895263147</v>
      </c>
      <c r="AA583" s="13">
        <v>518</v>
      </c>
      <c r="AB583" s="40">
        <v>2587556.6128579075</v>
      </c>
    </row>
    <row r="584" spans="3:28">
      <c r="C584" s="13">
        <v>519</v>
      </c>
      <c r="D584" s="13">
        <v>65</v>
      </c>
      <c r="E584" s="14">
        <v>239975.76978021991</v>
      </c>
      <c r="F584" s="14">
        <v>72668.050214285759</v>
      </c>
      <c r="G584" s="14">
        <v>2551.6097</v>
      </c>
      <c r="H584" s="14">
        <v>164756.10986593415</v>
      </c>
      <c r="I584" s="14">
        <v>9885.3665919560481</v>
      </c>
      <c r="J584" s="14">
        <v>3954.1466367824196</v>
      </c>
      <c r="K584" s="15">
        <v>5.0765637011143103E-2</v>
      </c>
      <c r="L584" s="14">
        <v>6423.2021676746308</v>
      </c>
      <c r="M584" s="14">
        <v>134926.85026862461</v>
      </c>
      <c r="N584" s="14">
        <v>2965.6099775868142</v>
      </c>
      <c r="O584" s="15">
        <v>9.5532797779375483E-2</v>
      </c>
      <c r="P584" s="14">
        <v>23968.669634460413</v>
      </c>
      <c r="Q584" s="14">
        <v>276346.14317272865</v>
      </c>
      <c r="R584" s="14">
        <v>2965.6099775868142</v>
      </c>
      <c r="S584" s="15">
        <v>0.24952940441994853</v>
      </c>
      <c r="T584" s="38">
        <v>49154.873158652175</v>
      </c>
      <c r="U584" s="38">
        <v>247627.9818469903</v>
      </c>
      <c r="V584" s="38">
        <v>79546.744960787211</v>
      </c>
      <c r="W584" s="38">
        <v>658900.97528834362</v>
      </c>
      <c r="AA584" s="13">
        <v>519</v>
      </c>
      <c r="AB584" s="40">
        <v>2736932.7092425665</v>
      </c>
    </row>
    <row r="585" spans="3:28">
      <c r="C585" s="13">
        <v>520</v>
      </c>
      <c r="D585" s="13">
        <v>65</v>
      </c>
      <c r="E585" s="14">
        <v>217842.59828552476</v>
      </c>
      <c r="F585" s="14">
        <v>64036.11333135466</v>
      </c>
      <c r="G585" s="14">
        <v>2551.6097</v>
      </c>
      <c r="H585" s="14">
        <v>151254.8752541701</v>
      </c>
      <c r="I585" s="14">
        <v>9075.2925152502048</v>
      </c>
      <c r="J585" s="14">
        <v>3630.1170061000821</v>
      </c>
      <c r="K585" s="15">
        <v>3.0242653883188975E-2</v>
      </c>
      <c r="L585" s="14">
        <v>5844.7026693666439</v>
      </c>
      <c r="M585" s="14">
        <v>200920.00519536424</v>
      </c>
      <c r="N585" s="14">
        <v>2722.5877545750614</v>
      </c>
      <c r="O585" s="15">
        <v>6.843465771593181E-2</v>
      </c>
      <c r="P585" s="14">
        <v>12820.888324862062</v>
      </c>
      <c r="Q585" s="14">
        <v>201527.143845427</v>
      </c>
      <c r="R585" s="14">
        <v>2722.5877545750614</v>
      </c>
      <c r="S585" s="15">
        <v>-0.16751921618747306</v>
      </c>
      <c r="T585" s="38">
        <v>-45111.672182982322</v>
      </c>
      <c r="U585" s="38">
        <v>225542.14352951501</v>
      </c>
      <c r="V585" s="38">
        <v>-26446.081188753615</v>
      </c>
      <c r="W585" s="38">
        <v>627989.29257030622</v>
      </c>
      <c r="AA585" s="13">
        <v>520</v>
      </c>
      <c r="AB585" s="40">
        <v>2245349.0714426599</v>
      </c>
    </row>
    <row r="586" spans="3:28">
      <c r="C586" s="13">
        <v>521</v>
      </c>
      <c r="D586" s="13">
        <v>65</v>
      </c>
      <c r="E586" s="14">
        <v>231974.43280311197</v>
      </c>
      <c r="F586" s="14">
        <v>69547.528793213671</v>
      </c>
      <c r="G586" s="14">
        <v>2551.6097</v>
      </c>
      <c r="H586" s="14">
        <v>159875.29430989831</v>
      </c>
      <c r="I586" s="14">
        <v>9592.5176585938989</v>
      </c>
      <c r="J586" s="14">
        <v>3837.0070634375597</v>
      </c>
      <c r="K586" s="15">
        <v>7.7108417984929054E-2</v>
      </c>
      <c r="L586" s="14">
        <v>9737.4757168489923</v>
      </c>
      <c r="M586" s="14">
        <v>137938.89324574245</v>
      </c>
      <c r="N586" s="14">
        <v>2877.7552975781696</v>
      </c>
      <c r="O586" s="15">
        <v>0.1372646459646491</v>
      </c>
      <c r="P586" s="14">
        <v>30025.519418638502</v>
      </c>
      <c r="Q586" s="14">
        <v>250206.22390586362</v>
      </c>
      <c r="R586" s="14">
        <v>2877.7552975781696</v>
      </c>
      <c r="S586" s="15">
        <v>3.8377292944548155E-2</v>
      </c>
      <c r="T586" s="38">
        <v>26408.819432675424</v>
      </c>
      <c r="U586" s="38">
        <v>715984.28531956323</v>
      </c>
      <c r="V586" s="38">
        <v>66171.814568162925</v>
      </c>
      <c r="W586" s="38">
        <v>1104129.4024711694</v>
      </c>
      <c r="AA586" s="13">
        <v>521</v>
      </c>
      <c r="AB586" s="40">
        <v>3038878.5601203833</v>
      </c>
    </row>
    <row r="587" spans="3:28">
      <c r="C587" s="13">
        <v>522</v>
      </c>
      <c r="D587" s="13">
        <v>65</v>
      </c>
      <c r="E587" s="14">
        <v>230275.02277067598</v>
      </c>
      <c r="F587" s="14">
        <v>68884.758880563633</v>
      </c>
      <c r="G587" s="14">
        <v>2551.6097</v>
      </c>
      <c r="H587" s="14">
        <v>158838.65419011234</v>
      </c>
      <c r="I587" s="14">
        <v>9530.3192514067396</v>
      </c>
      <c r="J587" s="14">
        <v>3812.1277005626962</v>
      </c>
      <c r="K587" s="15">
        <v>2.8328808957926666E-2</v>
      </c>
      <c r="L587" s="14">
        <v>5596.4509988875498</v>
      </c>
      <c r="M587" s="14">
        <v>205055.86088638767</v>
      </c>
      <c r="N587" s="14">
        <v>2859.0957754220217</v>
      </c>
      <c r="O587" s="15">
        <v>0.11809743669099595</v>
      </c>
      <c r="P587" s="14">
        <v>48671.605280010612</v>
      </c>
      <c r="Q587" s="14">
        <v>462232.07356492494</v>
      </c>
      <c r="R587" s="14">
        <v>2859.0957754220217</v>
      </c>
      <c r="S587" s="15">
        <v>0.15620522073070064</v>
      </c>
      <c r="T587" s="38">
        <v>73911.289725502225</v>
      </c>
      <c r="U587" s="38">
        <v>548508.69576646935</v>
      </c>
      <c r="V587" s="38">
        <v>128179.34600440039</v>
      </c>
      <c r="W587" s="38">
        <v>1215796.630217782</v>
      </c>
      <c r="AA587" s="13">
        <v>522</v>
      </c>
      <c r="AB587" s="40">
        <v>3026775.6264027725</v>
      </c>
    </row>
    <row r="588" spans="3:28">
      <c r="C588" s="13">
        <v>523</v>
      </c>
      <c r="D588" s="13">
        <v>65</v>
      </c>
      <c r="E588" s="14">
        <v>249477.63933124513</v>
      </c>
      <c r="F588" s="14">
        <v>76373.779339185596</v>
      </c>
      <c r="G588" s="14">
        <v>2551.6097</v>
      </c>
      <c r="H588" s="14">
        <v>170552.25029205953</v>
      </c>
      <c r="I588" s="14">
        <v>10233.135017523571</v>
      </c>
      <c r="J588" s="14">
        <v>4093.2540070094287</v>
      </c>
      <c r="K588" s="15">
        <v>6.9110720761379058E-4</v>
      </c>
      <c r="L588" s="14">
        <v>89.966187856049856</v>
      </c>
      <c r="M588" s="14">
        <v>132313.48451141972</v>
      </c>
      <c r="N588" s="14">
        <v>3069.9405052570714</v>
      </c>
      <c r="O588" s="15">
        <v>4.5580181012027196E-2</v>
      </c>
      <c r="P588" s="14">
        <v>9666.4303538052736</v>
      </c>
      <c r="Q588" s="14">
        <v>223276.69603482631</v>
      </c>
      <c r="R588" s="14">
        <v>3069.9405052570714</v>
      </c>
      <c r="S588" s="15">
        <v>-8.9654802832133187E-2</v>
      </c>
      <c r="T588" s="38">
        <v>-30811.086850513078</v>
      </c>
      <c r="U588" s="38">
        <v>314387.42263495259</v>
      </c>
      <c r="V588" s="38">
        <v>-21054.690308851757</v>
      </c>
      <c r="W588" s="38">
        <v>669977.60318119859</v>
      </c>
      <c r="AA588" s="13">
        <v>523</v>
      </c>
      <c r="AB588" s="40">
        <v>3088469.6601536325</v>
      </c>
    </row>
    <row r="589" spans="3:28">
      <c r="C589" s="13">
        <v>524</v>
      </c>
      <c r="D589" s="13">
        <v>65</v>
      </c>
      <c r="E589" s="14">
        <v>245216.06003166456</v>
      </c>
      <c r="F589" s="14">
        <v>74711.763412349173</v>
      </c>
      <c r="G589" s="14">
        <v>2551.6097</v>
      </c>
      <c r="H589" s="14">
        <v>167952.6869193154</v>
      </c>
      <c r="I589" s="14">
        <v>10077.161215158923</v>
      </c>
      <c r="J589" s="14">
        <v>4030.8644860635695</v>
      </c>
      <c r="K589" s="15">
        <v>4.7068513359174585E-2</v>
      </c>
      <c r="L589" s="14">
        <v>7810.4335750308146</v>
      </c>
      <c r="M589" s="14">
        <v>175763.41127292466</v>
      </c>
      <c r="N589" s="14">
        <v>3023.1483645476769</v>
      </c>
      <c r="O589" s="15">
        <v>4.8177807970974963E-2</v>
      </c>
      <c r="P589" s="14">
        <v>8459.7532761262901</v>
      </c>
      <c r="Q589" s="14">
        <v>185565.72729541478</v>
      </c>
      <c r="R589" s="14">
        <v>3023.1483645476769</v>
      </c>
      <c r="S589" s="15">
        <v>-6.3655489601510393E-2</v>
      </c>
      <c r="T589" s="38">
        <v>-43977.083620627891</v>
      </c>
      <c r="U589" s="38">
        <v>648395.30862979288</v>
      </c>
      <c r="V589" s="38">
        <v>-27706.896769470786</v>
      </c>
      <c r="W589" s="38">
        <v>1009724.4471981323</v>
      </c>
      <c r="AA589" s="13">
        <v>524</v>
      </c>
      <c r="AB589" s="40">
        <v>2561548.5397939775</v>
      </c>
    </row>
    <row r="590" spans="3:28">
      <c r="C590" s="13">
        <v>525</v>
      </c>
      <c r="D590" s="13">
        <v>65</v>
      </c>
      <c r="E590" s="14">
        <v>241018.19790879107</v>
      </c>
      <c r="F590" s="14">
        <v>73074.597184428523</v>
      </c>
      <c r="G590" s="14">
        <v>2551.6097</v>
      </c>
      <c r="H590" s="14">
        <v>165391.99102436253</v>
      </c>
      <c r="I590" s="14">
        <v>9923.5194614617521</v>
      </c>
      <c r="J590" s="14">
        <v>3969.4077845847009</v>
      </c>
      <c r="K590" s="15">
        <v>3.2710695136435458E-3</v>
      </c>
      <c r="L590" s="14">
        <v>582.7140146369461</v>
      </c>
      <c r="M590" s="14">
        <v>180709.15785053524</v>
      </c>
      <c r="N590" s="14">
        <v>2977.0558384385254</v>
      </c>
      <c r="O590" s="15">
        <v>0.12868661064060993</v>
      </c>
      <c r="P590" s="14">
        <v>28066.650833618925</v>
      </c>
      <c r="Q590" s="14">
        <v>247655.96401636634</v>
      </c>
      <c r="R590" s="14">
        <v>2977.0558384385254</v>
      </c>
      <c r="S590" s="15">
        <v>0.19496348751721587</v>
      </c>
      <c r="T590" s="38">
        <v>46173.976484001192</v>
      </c>
      <c r="U590" s="38">
        <v>284496.47301964613</v>
      </c>
      <c r="V590" s="38">
        <v>74823.341332257056</v>
      </c>
      <c r="W590" s="38">
        <v>712861.59488654765</v>
      </c>
      <c r="AA590" s="13">
        <v>525</v>
      </c>
      <c r="AB590" s="40">
        <v>2572001.6952915322</v>
      </c>
    </row>
    <row r="591" spans="3:28">
      <c r="C591" s="13">
        <v>526</v>
      </c>
      <c r="D591" s="13">
        <v>65</v>
      </c>
      <c r="E591" s="14">
        <v>244916.40289442337</v>
      </c>
      <c r="F591" s="14">
        <v>74594.89712882512</v>
      </c>
      <c r="G591" s="14">
        <v>2551.6097</v>
      </c>
      <c r="H591" s="14">
        <v>167769.89606559827</v>
      </c>
      <c r="I591" s="14">
        <v>10066.193763935895</v>
      </c>
      <c r="J591" s="14">
        <v>4026.477505574358</v>
      </c>
      <c r="K591" s="15">
        <v>-1.1515369972188091E-2</v>
      </c>
      <c r="L591" s="14">
        <v>-2156.534423598021</v>
      </c>
      <c r="M591" s="14">
        <v>187131.14091320519</v>
      </c>
      <c r="N591" s="14">
        <v>3019.8581291807682</v>
      </c>
      <c r="O591" s="15">
        <v>-0.10609699146695481</v>
      </c>
      <c r="P591" s="14">
        <v>-14254.605724298623</v>
      </c>
      <c r="Q591" s="14">
        <v>121609.7996285133</v>
      </c>
      <c r="R591" s="14">
        <v>3019.8581291807682</v>
      </c>
      <c r="S591" s="15">
        <v>0.13253036580591157</v>
      </c>
      <c r="T591" s="38">
        <v>24944.738351920456</v>
      </c>
      <c r="U591" s="38">
        <v>214673.70839049859</v>
      </c>
      <c r="V591" s="38">
        <v>8533.5982040238123</v>
      </c>
      <c r="W591" s="38">
        <v>523414.6489322171</v>
      </c>
      <c r="AA591" s="13">
        <v>526</v>
      </c>
      <c r="AB591" s="40">
        <v>2657051.4662450175</v>
      </c>
    </row>
    <row r="592" spans="3:28">
      <c r="C592" s="13">
        <v>527</v>
      </c>
      <c r="D592" s="13">
        <v>65</v>
      </c>
      <c r="E592" s="14">
        <v>241970.50680445897</v>
      </c>
      <c r="F592" s="14">
        <v>73445.997653739003</v>
      </c>
      <c r="G592" s="14">
        <v>2551.6097</v>
      </c>
      <c r="H592" s="14">
        <v>165972.89945071997</v>
      </c>
      <c r="I592" s="14">
        <v>9958.3739670431969</v>
      </c>
      <c r="J592" s="14">
        <v>3983.349586817279</v>
      </c>
      <c r="K592" s="15">
        <v>3.5107206232077956E-2</v>
      </c>
      <c r="L592" s="14">
        <v>4164.3318493149472</v>
      </c>
      <c r="M592" s="14">
        <v>124773.58679952734</v>
      </c>
      <c r="N592" s="14">
        <v>2987.5121901129592</v>
      </c>
      <c r="O592" s="15">
        <v>6.2635708272891041E-2</v>
      </c>
      <c r="P592" s="14">
        <v>6844.6437891397427</v>
      </c>
      <c r="Q592" s="14">
        <v>117615.42377157723</v>
      </c>
      <c r="R592" s="14">
        <v>2987.5121901129592</v>
      </c>
      <c r="S592" s="15">
        <v>0.17629297655262727</v>
      </c>
      <c r="T592" s="38">
        <v>82803.36904281062</v>
      </c>
      <c r="U592" s="38">
        <v>553988.9453227286</v>
      </c>
      <c r="V592" s="38">
        <v>93812.344681265313</v>
      </c>
      <c r="W592" s="38">
        <v>796377.95589383319</v>
      </c>
      <c r="AA592" s="13">
        <v>527</v>
      </c>
      <c r="AB592" s="40">
        <v>3570687.7706495253</v>
      </c>
    </row>
    <row r="593" spans="3:28">
      <c r="C593" s="13">
        <v>528</v>
      </c>
      <c r="D593" s="13">
        <v>65</v>
      </c>
      <c r="E593" s="14">
        <v>229922.5378200259</v>
      </c>
      <c r="F593" s="14">
        <v>68747.289749810094</v>
      </c>
      <c r="G593" s="14">
        <v>2551.6097</v>
      </c>
      <c r="H593" s="14">
        <v>158623.63837021581</v>
      </c>
      <c r="I593" s="14">
        <v>9517.4183022129473</v>
      </c>
      <c r="J593" s="14">
        <v>3806.9673208851791</v>
      </c>
      <c r="K593" s="15">
        <v>-5.4309013605362826E-2</v>
      </c>
      <c r="L593" s="14">
        <v>-8586.0222641926393</v>
      </c>
      <c r="M593" s="14">
        <v>151413.17505776265</v>
      </c>
      <c r="N593" s="14">
        <v>2855.2254906638841</v>
      </c>
      <c r="O593" s="15">
        <v>-0.12404995032088484</v>
      </c>
      <c r="P593" s="14">
        <v>-19475.219335700658</v>
      </c>
      <c r="Q593" s="14">
        <v>138947.37233000447</v>
      </c>
      <c r="R593" s="14">
        <v>2855.2254906638841</v>
      </c>
      <c r="S593" s="15">
        <v>0.244045010555548</v>
      </c>
      <c r="T593" s="38">
        <v>285949.32884336129</v>
      </c>
      <c r="U593" s="38">
        <v>1459084.2762005406</v>
      </c>
      <c r="V593" s="38">
        <v>257888.08724346798</v>
      </c>
      <c r="W593" s="38">
        <v>1749444.8235883077</v>
      </c>
      <c r="AA593" s="13">
        <v>528</v>
      </c>
      <c r="AB593" s="40">
        <v>2793692.710344071</v>
      </c>
    </row>
    <row r="594" spans="3:28">
      <c r="C594" s="13">
        <v>529</v>
      </c>
      <c r="D594" s="13">
        <v>65</v>
      </c>
      <c r="E594" s="14">
        <v>241847.29173088088</v>
      </c>
      <c r="F594" s="14">
        <v>73397.943775043546</v>
      </c>
      <c r="G594" s="14">
        <v>2551.6097</v>
      </c>
      <c r="H594" s="14">
        <v>165897.73825583732</v>
      </c>
      <c r="I594" s="14">
        <v>9953.8642953502385</v>
      </c>
      <c r="J594" s="14">
        <v>3981.5457181400957</v>
      </c>
      <c r="K594" s="15">
        <v>-1.756350461777851E-2</v>
      </c>
      <c r="L594" s="14">
        <v>-2005.8525613165571</v>
      </c>
      <c r="M594" s="14">
        <v>114190.63293702652</v>
      </c>
      <c r="N594" s="14">
        <v>2986.1592886050717</v>
      </c>
      <c r="O594" s="15">
        <v>0.15931426386595182</v>
      </c>
      <c r="P594" s="14">
        <v>25837.3294528593</v>
      </c>
      <c r="Q594" s="14">
        <v>189508.79052946731</v>
      </c>
      <c r="R594" s="14">
        <v>2986.1592886050717</v>
      </c>
      <c r="S594" s="15">
        <v>0.27527829869652604</v>
      </c>
      <c r="T594" s="38">
        <v>38602.967519286656</v>
      </c>
      <c r="U594" s="38">
        <v>180328.55986828145</v>
      </c>
      <c r="V594" s="38">
        <v>62434.444410829397</v>
      </c>
      <c r="W594" s="38">
        <v>484027.98333477532</v>
      </c>
      <c r="AA594" s="13">
        <v>529</v>
      </c>
      <c r="AB594" s="40">
        <v>2313523.6643804265</v>
      </c>
    </row>
    <row r="595" spans="3:28">
      <c r="C595" s="13">
        <v>530</v>
      </c>
      <c r="D595" s="13">
        <v>65</v>
      </c>
      <c r="E595" s="14">
        <v>239463.488966362</v>
      </c>
      <c r="F595" s="14">
        <v>72468.260696881189</v>
      </c>
      <c r="G595" s="14">
        <v>2551.6097</v>
      </c>
      <c r="H595" s="14">
        <v>164443.61856948081</v>
      </c>
      <c r="I595" s="14">
        <v>9866.6171141688483</v>
      </c>
      <c r="J595" s="14">
        <v>3946.6468456675393</v>
      </c>
      <c r="K595" s="15">
        <v>-2.8034163041913952E-2</v>
      </c>
      <c r="L595" s="14">
        <v>-4265.5873240266901</v>
      </c>
      <c r="M595" s="14">
        <v>149864.49275493409</v>
      </c>
      <c r="N595" s="14">
        <v>2959.9851342506545</v>
      </c>
      <c r="O595" s="15">
        <v>3.6905398682810425E-2</v>
      </c>
      <c r="P595" s="14">
        <v>2435.9803426694225</v>
      </c>
      <c r="Q595" s="14">
        <v>69922.04328464315</v>
      </c>
      <c r="R595" s="14">
        <v>2959.9851342506545</v>
      </c>
      <c r="S595" s="15">
        <v>0.16821768550110688</v>
      </c>
      <c r="T595" s="38">
        <v>124470.27786915576</v>
      </c>
      <c r="U595" s="38">
        <v>865886.01202236267</v>
      </c>
      <c r="V595" s="38">
        <v>122640.67088779849</v>
      </c>
      <c r="W595" s="38">
        <v>1085672.5480619399</v>
      </c>
      <c r="AA595" s="13">
        <v>530</v>
      </c>
      <c r="AB595" s="40">
        <v>2387312.9843241265</v>
      </c>
    </row>
    <row r="596" spans="3:28">
      <c r="C596" s="13">
        <v>531</v>
      </c>
      <c r="D596" s="13">
        <v>65</v>
      </c>
      <c r="E596" s="14">
        <v>241906.32941948823</v>
      </c>
      <c r="F596" s="14">
        <v>73420.968473600413</v>
      </c>
      <c r="G596" s="14">
        <v>2551.6097</v>
      </c>
      <c r="H596" s="14">
        <v>165933.7512458878</v>
      </c>
      <c r="I596" s="14">
        <v>9956.0250747532682</v>
      </c>
      <c r="J596" s="14">
        <v>3982.4100299013076</v>
      </c>
      <c r="K596" s="15">
        <v>6.8348201126134558E-2</v>
      </c>
      <c r="L596" s="14">
        <v>11001.449316088805</v>
      </c>
      <c r="M596" s="14">
        <v>173954.45193250026</v>
      </c>
      <c r="N596" s="14">
        <v>2986.8075224259806</v>
      </c>
      <c r="O596" s="15">
        <v>0.10303399184626574</v>
      </c>
      <c r="P596" s="14">
        <v>12505.943546508737</v>
      </c>
      <c r="Q596" s="14">
        <v>135376.21840059874</v>
      </c>
      <c r="R596" s="14">
        <v>2986.8075224259806</v>
      </c>
      <c r="S596" s="15">
        <v>-0.21044013707838044</v>
      </c>
      <c r="T596" s="38">
        <v>-105342.74115932187</v>
      </c>
      <c r="U596" s="38">
        <v>396733.59617071861</v>
      </c>
      <c r="V596" s="38">
        <v>-81835.348296724333</v>
      </c>
      <c r="W596" s="38">
        <v>706064.26650381763</v>
      </c>
      <c r="AA596" s="13">
        <v>531</v>
      </c>
      <c r="AB596" s="40">
        <v>2629747.0206278493</v>
      </c>
    </row>
    <row r="597" spans="3:28">
      <c r="C597" s="13">
        <v>532</v>
      </c>
      <c r="D597" s="13">
        <v>65</v>
      </c>
      <c r="E597" s="14">
        <v>229196.24455003982</v>
      </c>
      <c r="F597" s="14">
        <v>68464.03537451553</v>
      </c>
      <c r="G597" s="14">
        <v>2551.6097</v>
      </c>
      <c r="H597" s="14">
        <v>158180.5994755243</v>
      </c>
      <c r="I597" s="14">
        <v>9490.8359685314572</v>
      </c>
      <c r="J597" s="14">
        <v>3796.3343874125831</v>
      </c>
      <c r="K597" s="15">
        <v>0.13917954883747563</v>
      </c>
      <c r="L597" s="14">
        <v>23061.726076857412</v>
      </c>
      <c r="M597" s="14">
        <v>190657.55696817578</v>
      </c>
      <c r="N597" s="14">
        <v>2847.2507905594371</v>
      </c>
      <c r="O597" s="15">
        <v>1.4117154160337146E-2</v>
      </c>
      <c r="P597" s="14">
        <v>2610.083984286623</v>
      </c>
      <c r="Q597" s="14">
        <v>188921.11335931355</v>
      </c>
      <c r="R597" s="14">
        <v>2847.2507905594371</v>
      </c>
      <c r="S597" s="15">
        <v>0.18252319134677547</v>
      </c>
      <c r="T597" s="38">
        <v>114375.32402214584</v>
      </c>
      <c r="U597" s="38">
        <v>742433.42352567392</v>
      </c>
      <c r="V597" s="38">
        <v>140047.13408328989</v>
      </c>
      <c r="W597" s="38">
        <v>1122012.0938531633</v>
      </c>
      <c r="AA597" s="13">
        <v>532</v>
      </c>
      <c r="AB597" s="40">
        <v>2755805.6422749525</v>
      </c>
    </row>
    <row r="598" spans="3:28">
      <c r="C598" s="13">
        <v>533</v>
      </c>
      <c r="D598" s="13">
        <v>65</v>
      </c>
      <c r="E598" s="14">
        <v>236973.68371691182</v>
      </c>
      <c r="F598" s="14">
        <v>71497.236649595608</v>
      </c>
      <c r="G598" s="14">
        <v>2551.6097</v>
      </c>
      <c r="H598" s="14">
        <v>162924.83736731621</v>
      </c>
      <c r="I598" s="14">
        <v>9775.4902420389717</v>
      </c>
      <c r="J598" s="14">
        <v>3910.196096815589</v>
      </c>
      <c r="K598" s="15">
        <v>2.1663118909719902E-2</v>
      </c>
      <c r="L598" s="14">
        <v>2439.7328146866084</v>
      </c>
      <c r="M598" s="14">
        <v>117016.3247880499</v>
      </c>
      <c r="N598" s="14">
        <v>2932.6470726116913</v>
      </c>
      <c r="O598" s="15">
        <v>9.2988288375171174E-2</v>
      </c>
      <c r="P598" s="14">
        <v>17701.006941488744</v>
      </c>
      <c r="Q598" s="14">
        <v>209524.71043162429</v>
      </c>
      <c r="R598" s="14">
        <v>2932.6470726116913</v>
      </c>
      <c r="S598" s="15">
        <v>6.9110588846209298E-3</v>
      </c>
      <c r="T598" s="38">
        <v>4617.9112251965507</v>
      </c>
      <c r="U598" s="38">
        <v>674275.79589444492</v>
      </c>
      <c r="V598" s="38">
        <v>24758.650981371902</v>
      </c>
      <c r="W598" s="38">
        <v>1000816.8311141192</v>
      </c>
      <c r="AA598" s="13">
        <v>533</v>
      </c>
      <c r="AB598" s="40">
        <v>2457023.502747247</v>
      </c>
    </row>
    <row r="599" spans="3:28">
      <c r="C599" s="13">
        <v>534</v>
      </c>
      <c r="D599" s="13">
        <v>65</v>
      </c>
      <c r="E599" s="14">
        <v>233859.63902255299</v>
      </c>
      <c r="F599" s="14">
        <v>70282.759218795662</v>
      </c>
      <c r="G599" s="14">
        <v>2551.6097</v>
      </c>
      <c r="H599" s="14">
        <v>161025.27010375733</v>
      </c>
      <c r="I599" s="14">
        <v>9661.5162062254385</v>
      </c>
      <c r="J599" s="14">
        <v>3864.6064824901755</v>
      </c>
      <c r="K599" s="15">
        <v>2.4855195997324681E-2</v>
      </c>
      <c r="L599" s="14">
        <v>3681.5962609905087</v>
      </c>
      <c r="M599" s="14">
        <v>153735.69509728067</v>
      </c>
      <c r="N599" s="14">
        <v>2898.4548618676313</v>
      </c>
      <c r="O599" s="15">
        <v>0.12049376356555147</v>
      </c>
      <c r="P599" s="14">
        <v>19833.440799537017</v>
      </c>
      <c r="Q599" s="14">
        <v>185884.05682223104</v>
      </c>
      <c r="R599" s="14">
        <v>2898.4548618676313</v>
      </c>
      <c r="S599" s="15">
        <v>0.11297113940240709</v>
      </c>
      <c r="T599" s="38">
        <v>10105.58952728395</v>
      </c>
      <c r="U599" s="38">
        <v>101007.65934557734</v>
      </c>
      <c r="V599" s="38">
        <v>33620.626587811472</v>
      </c>
      <c r="W599" s="38">
        <v>440627.41126508906</v>
      </c>
      <c r="AA599" s="13">
        <v>534</v>
      </c>
      <c r="AB599" s="40">
        <v>2681793.4527473808</v>
      </c>
    </row>
    <row r="600" spans="3:28">
      <c r="C600" s="13">
        <v>535</v>
      </c>
      <c r="D600" s="13">
        <v>65</v>
      </c>
      <c r="E600" s="14">
        <v>239521.09926497951</v>
      </c>
      <c r="F600" s="14">
        <v>72490.728713342018</v>
      </c>
      <c r="G600" s="14">
        <v>2551.6097</v>
      </c>
      <c r="H600" s="14">
        <v>164478.76085163749</v>
      </c>
      <c r="I600" s="14">
        <v>9868.7256510982497</v>
      </c>
      <c r="J600" s="14">
        <v>3947.4902604393001</v>
      </c>
      <c r="K600" s="15">
        <v>7.441793526706178E-2</v>
      </c>
      <c r="L600" s="14">
        <v>11055.549078765596</v>
      </c>
      <c r="M600" s="14">
        <v>161589.57123213599</v>
      </c>
      <c r="N600" s="14">
        <v>2960.6176953294748</v>
      </c>
      <c r="O600" s="15">
        <v>0.22255340209103974</v>
      </c>
      <c r="P600" s="14">
        <v>66187.516375927924</v>
      </c>
      <c r="Q600" s="14">
        <v>365068.4299955325</v>
      </c>
      <c r="R600" s="14">
        <v>2960.6176953294748</v>
      </c>
      <c r="S600" s="15">
        <v>0.29042311069438914</v>
      </c>
      <c r="T600" s="38">
        <v>236548.9462830993</v>
      </c>
      <c r="U600" s="38">
        <v>1052526.9227492982</v>
      </c>
      <c r="V600" s="38">
        <v>313792.01173779281</v>
      </c>
      <c r="W600" s="38">
        <v>1579184.9239769666</v>
      </c>
      <c r="AA600" s="13">
        <v>535</v>
      </c>
      <c r="AB600" s="40">
        <v>2488604.9092608015</v>
      </c>
    </row>
    <row r="601" spans="3:28">
      <c r="C601" s="13">
        <v>536</v>
      </c>
      <c r="D601" s="13">
        <v>65</v>
      </c>
      <c r="E601" s="14">
        <v>225621.417269912</v>
      </c>
      <c r="F601" s="14">
        <v>67069.852735265682</v>
      </c>
      <c r="G601" s="14">
        <v>2551.6097</v>
      </c>
      <c r="H601" s="14">
        <v>155999.95483464631</v>
      </c>
      <c r="I601" s="14">
        <v>9359.997290078778</v>
      </c>
      <c r="J601" s="14">
        <v>3743.9989160315113</v>
      </c>
      <c r="K601" s="15">
        <v>-3.5717024464625054E-2</v>
      </c>
      <c r="L601" s="14">
        <v>-6761.3965715580316</v>
      </c>
      <c r="M601" s="14">
        <v>184415.19006601608</v>
      </c>
      <c r="N601" s="14">
        <v>2807.9991870236331</v>
      </c>
      <c r="O601" s="15">
        <v>5.6370186878642675E-2</v>
      </c>
      <c r="P601" s="14">
        <v>10500.758771523309</v>
      </c>
      <c r="Q601" s="14">
        <v>198186.89353215831</v>
      </c>
      <c r="R601" s="14">
        <v>2807.9991870236331</v>
      </c>
      <c r="S601" s="15">
        <v>0.39719949914625508</v>
      </c>
      <c r="T601" s="38">
        <v>298426.73118526133</v>
      </c>
      <c r="U601" s="38">
        <v>1051157.7889112809</v>
      </c>
      <c r="V601" s="38">
        <v>302166.09338522662</v>
      </c>
      <c r="W601" s="38">
        <v>1433759.8725094553</v>
      </c>
      <c r="AA601" s="13">
        <v>536</v>
      </c>
      <c r="AB601" s="40">
        <v>2948606.9027029607</v>
      </c>
    </row>
    <row r="602" spans="3:28">
      <c r="C602" s="13">
        <v>537</v>
      </c>
      <c r="D602" s="13">
        <v>65</v>
      </c>
      <c r="E602" s="14">
        <v>227884.73805406847</v>
      </c>
      <c r="F602" s="14">
        <v>67952.547841086707</v>
      </c>
      <c r="G602" s="14">
        <v>2551.6097</v>
      </c>
      <c r="H602" s="14">
        <v>157380.58051298177</v>
      </c>
      <c r="I602" s="14">
        <v>9442.8348307789056</v>
      </c>
      <c r="J602" s="14">
        <v>3777.1339323115626</v>
      </c>
      <c r="K602" s="15">
        <v>5.8229913667011503E-2</v>
      </c>
      <c r="L602" s="14">
        <v>9676.416221079151</v>
      </c>
      <c r="M602" s="14">
        <v>177741.01903736274</v>
      </c>
      <c r="N602" s="14">
        <v>2832.8504492336715</v>
      </c>
      <c r="O602" s="15">
        <v>0.258752094965638</v>
      </c>
      <c r="P602" s="14">
        <v>33637.56327771736</v>
      </c>
      <c r="Q602" s="14">
        <v>165053.18051731825</v>
      </c>
      <c r="R602" s="14">
        <v>2832.8504492336715</v>
      </c>
      <c r="S602" s="15">
        <v>0.55127457520867329</v>
      </c>
      <c r="T602" s="38">
        <v>257150.95274899027</v>
      </c>
      <c r="U602" s="38">
        <v>725033.5716152261</v>
      </c>
      <c r="V602" s="38">
        <v>300464.93224778678</v>
      </c>
      <c r="W602" s="38">
        <v>1067827.7711699069</v>
      </c>
      <c r="AA602" s="13">
        <v>537</v>
      </c>
      <c r="AB602" s="40">
        <v>2166003.046443651</v>
      </c>
    </row>
    <row r="603" spans="3:28">
      <c r="C603" s="13">
        <v>538</v>
      </c>
      <c r="D603" s="13">
        <v>65</v>
      </c>
      <c r="E603" s="14">
        <v>226057.80433678514</v>
      </c>
      <c r="F603" s="14">
        <v>67240.043691346204</v>
      </c>
      <c r="G603" s="14">
        <v>2551.6097</v>
      </c>
      <c r="H603" s="14">
        <v>156266.15094543892</v>
      </c>
      <c r="I603" s="14">
        <v>9375.9690567263351</v>
      </c>
      <c r="J603" s="14">
        <v>3750.387622690534</v>
      </c>
      <c r="K603" s="15">
        <v>0.10681307930017189</v>
      </c>
      <c r="L603" s="14">
        <v>17053.361040288622</v>
      </c>
      <c r="M603" s="14">
        <v>178584.66767995467</v>
      </c>
      <c r="N603" s="14">
        <v>2812.7907170179005</v>
      </c>
      <c r="O603" s="15">
        <v>-5.4333018055951865E-2</v>
      </c>
      <c r="P603" s="14">
        <v>-11826.6765039817</v>
      </c>
      <c r="Q603" s="14">
        <v>207249.87462983589</v>
      </c>
      <c r="R603" s="14">
        <v>2812.7907170179005</v>
      </c>
      <c r="S603" s="15">
        <v>0.43047596959725781</v>
      </c>
      <c r="T603" s="38">
        <v>83896.167707982589</v>
      </c>
      <c r="U603" s="38">
        <v>280194.20309572166</v>
      </c>
      <c r="V603" s="38">
        <v>89122.852244289505</v>
      </c>
      <c r="W603" s="38">
        <v>666028.74540551216</v>
      </c>
      <c r="AA603" s="13">
        <v>538</v>
      </c>
      <c r="AB603" s="40">
        <v>2639996.3892076621</v>
      </c>
    </row>
    <row r="604" spans="3:28">
      <c r="C604" s="13">
        <v>539</v>
      </c>
      <c r="D604" s="13">
        <v>65</v>
      </c>
      <c r="E604" s="14">
        <v>231497.72392994128</v>
      </c>
      <c r="F604" s="14">
        <v>69361.61233267709</v>
      </c>
      <c r="G604" s="14">
        <v>2551.6097</v>
      </c>
      <c r="H604" s="14">
        <v>159584.50189726418</v>
      </c>
      <c r="I604" s="14">
        <v>9575.0701138358509</v>
      </c>
      <c r="J604" s="14">
        <v>3830.0280455343404</v>
      </c>
      <c r="K604" s="15">
        <v>-6.5364739816462791E-2</v>
      </c>
      <c r="L604" s="14">
        <v>-11354.363543047335</v>
      </c>
      <c r="M604" s="14">
        <v>164268.42587864553</v>
      </c>
      <c r="N604" s="14">
        <v>2872.521034150755</v>
      </c>
      <c r="O604" s="15">
        <v>3.0342147490610302E-2</v>
      </c>
      <c r="P604" s="14">
        <v>9644.3483091551334</v>
      </c>
      <c r="Q604" s="14">
        <v>328933.7967767432</v>
      </c>
      <c r="R604" s="14">
        <v>2872.521034150755</v>
      </c>
      <c r="S604" s="15">
        <v>0.17391030965002177</v>
      </c>
      <c r="T604" s="38">
        <v>22744.429222837141</v>
      </c>
      <c r="U604" s="38">
        <v>154963.21360872843</v>
      </c>
      <c r="V604" s="38">
        <v>21034.41398894494</v>
      </c>
      <c r="W604" s="38">
        <v>648165.43626411725</v>
      </c>
      <c r="AA604" s="13">
        <v>539</v>
      </c>
      <c r="AB604" s="40">
        <v>2599512.492855181</v>
      </c>
    </row>
    <row r="605" spans="3:28">
      <c r="C605" s="13">
        <v>540</v>
      </c>
      <c r="D605" s="13">
        <v>65</v>
      </c>
      <c r="E605" s="14">
        <v>233545.67693257038</v>
      </c>
      <c r="F605" s="14">
        <v>70160.314003702457</v>
      </c>
      <c r="G605" s="14">
        <v>2551.6097</v>
      </c>
      <c r="H605" s="14">
        <v>160833.75322886792</v>
      </c>
      <c r="I605" s="14">
        <v>9650.0251937320754</v>
      </c>
      <c r="J605" s="14">
        <v>3860.0100774928305</v>
      </c>
      <c r="K605" s="15">
        <v>0.12376978945779624</v>
      </c>
      <c r="L605" s="14">
        <v>17695.874303629364</v>
      </c>
      <c r="M605" s="14">
        <v>162599.97973594078</v>
      </c>
      <c r="N605" s="14">
        <v>2895.0075581196224</v>
      </c>
      <c r="O605" s="15">
        <v>0.12429026427473763</v>
      </c>
      <c r="P605" s="14">
        <v>23730.593588897842</v>
      </c>
      <c r="Q605" s="14">
        <v>216106.91811969818</v>
      </c>
      <c r="R605" s="14">
        <v>2895.0075581196224</v>
      </c>
      <c r="S605" s="15">
        <v>4.6427478145047316E-2</v>
      </c>
      <c r="T605" s="38">
        <v>31770.023954504959</v>
      </c>
      <c r="U605" s="38">
        <v>717511.08025541436</v>
      </c>
      <c r="V605" s="38">
        <v>73196.491847032157</v>
      </c>
      <c r="W605" s="38">
        <v>1096217.9781110534</v>
      </c>
      <c r="AA605" s="13">
        <v>540</v>
      </c>
      <c r="AB605" s="40">
        <v>2854432.6031638887</v>
      </c>
    </row>
    <row r="606" spans="3:28">
      <c r="C606" s="13">
        <v>541</v>
      </c>
      <c r="D606" s="13">
        <v>65</v>
      </c>
      <c r="E606" s="14">
        <v>208433.73907900971</v>
      </c>
      <c r="F606" s="14">
        <v>60366.658240813791</v>
      </c>
      <c r="G606" s="14">
        <v>2551.6097</v>
      </c>
      <c r="H606" s="14">
        <v>145515.47113819592</v>
      </c>
      <c r="I606" s="14">
        <v>8730.9282682917546</v>
      </c>
      <c r="J606" s="14">
        <v>3492.3713073167019</v>
      </c>
      <c r="K606" s="15">
        <v>-4.9123111426116743E-2</v>
      </c>
      <c r="L606" s="14">
        <v>-8558.0047870594826</v>
      </c>
      <c r="M606" s="14">
        <v>167403.62729513156</v>
      </c>
      <c r="N606" s="14">
        <v>2619.2784804875264</v>
      </c>
      <c r="O606" s="15">
        <v>0.12895462042925016</v>
      </c>
      <c r="P606" s="14">
        <v>9633.2122069389789</v>
      </c>
      <c r="Q606" s="14">
        <v>85645.193828347416</v>
      </c>
      <c r="R606" s="14">
        <v>2619.2784804875264</v>
      </c>
      <c r="S606" s="15">
        <v>4.676994110893401E-2</v>
      </c>
      <c r="T606" s="38">
        <v>15512.667419568003</v>
      </c>
      <c r="U606" s="38">
        <v>348502.59215422231</v>
      </c>
      <c r="V606" s="38">
        <v>16587.874839447497</v>
      </c>
      <c r="W606" s="38">
        <v>601551.41327770124</v>
      </c>
      <c r="AA606" s="13">
        <v>541</v>
      </c>
      <c r="AB606" s="40">
        <v>3168129.173094464</v>
      </c>
    </row>
    <row r="607" spans="3:28">
      <c r="C607" s="13">
        <v>542</v>
      </c>
      <c r="D607" s="13">
        <v>65</v>
      </c>
      <c r="E607" s="14">
        <v>237653.94508053878</v>
      </c>
      <c r="F607" s="14">
        <v>71762.538581410132</v>
      </c>
      <c r="G607" s="14">
        <v>2551.6097</v>
      </c>
      <c r="H607" s="14">
        <v>163339.79679912864</v>
      </c>
      <c r="I607" s="14">
        <v>9800.3878079477181</v>
      </c>
      <c r="J607" s="14">
        <v>3920.1551231790872</v>
      </c>
      <c r="K607" s="15">
        <v>9.6728720772801105E-2</v>
      </c>
      <c r="L607" s="14">
        <v>14349.818799358067</v>
      </c>
      <c r="M607" s="14">
        <v>164661.06532826278</v>
      </c>
      <c r="N607" s="14">
        <v>2940.1163423843154</v>
      </c>
      <c r="O607" s="15">
        <v>4.114758401508422E-2</v>
      </c>
      <c r="P607" s="14">
        <v>4177.9436030625147</v>
      </c>
      <c r="Q607" s="14">
        <v>107183.57677984746</v>
      </c>
      <c r="R607" s="14">
        <v>2940.1163423843154</v>
      </c>
      <c r="S607" s="15">
        <v>-4.7896158680784354E-2</v>
      </c>
      <c r="T607" s="38">
        <v>-21164.283675515737</v>
      </c>
      <c r="U607" s="38">
        <v>422184.29374333197</v>
      </c>
      <c r="V607" s="38">
        <v>-2636.5212730951571</v>
      </c>
      <c r="W607" s="38">
        <v>694028.93585144216</v>
      </c>
      <c r="AA607" s="13">
        <v>542</v>
      </c>
      <c r="AB607" s="40">
        <v>2564013.9922462651</v>
      </c>
    </row>
    <row r="608" spans="3:28">
      <c r="C608" s="13">
        <v>543</v>
      </c>
      <c r="D608" s="13">
        <v>65</v>
      </c>
      <c r="E608" s="14">
        <v>243543.36934529169</v>
      </c>
      <c r="F608" s="14">
        <v>74059.414044663761</v>
      </c>
      <c r="G608" s="14">
        <v>2551.6097</v>
      </c>
      <c r="H608" s="14">
        <v>166932.34560062792</v>
      </c>
      <c r="I608" s="14">
        <v>10015.940736037675</v>
      </c>
      <c r="J608" s="14">
        <v>4006.3762944150703</v>
      </c>
      <c r="K608" s="15">
        <v>-6.3685560912739442E-2</v>
      </c>
      <c r="L608" s="14">
        <v>-8028.160528749926</v>
      </c>
      <c r="M608" s="14">
        <v>120034.37943526794</v>
      </c>
      <c r="N608" s="14">
        <v>3004.7822208113025</v>
      </c>
      <c r="O608" s="15">
        <v>-2.8521728027392279E-2</v>
      </c>
      <c r="P608" s="14">
        <v>-4440.9532293316452</v>
      </c>
      <c r="Q608" s="14">
        <v>152765.65135181995</v>
      </c>
      <c r="R608" s="14">
        <v>3004.7822208113025</v>
      </c>
      <c r="S608" s="15">
        <v>-2.7675175528924026E-2</v>
      </c>
      <c r="T608" s="38">
        <v>-6689.4528695479585</v>
      </c>
      <c r="U608" s="38">
        <v>236526.05267283815</v>
      </c>
      <c r="V608" s="38">
        <v>-19158.566627629531</v>
      </c>
      <c r="W608" s="38">
        <v>509326.08345992601</v>
      </c>
      <c r="AA608" s="13">
        <v>543</v>
      </c>
      <c r="AB608" s="40">
        <v>2527159.0240041399</v>
      </c>
    </row>
    <row r="609" spans="3:28">
      <c r="C609" s="13">
        <v>544</v>
      </c>
      <c r="D609" s="13">
        <v>65</v>
      </c>
      <c r="E609" s="14">
        <v>224800.95752168976</v>
      </c>
      <c r="F609" s="14">
        <v>66749.873433459012</v>
      </c>
      <c r="G609" s="14">
        <v>2551.6097</v>
      </c>
      <c r="H609" s="14">
        <v>155499.47438823074</v>
      </c>
      <c r="I609" s="14">
        <v>9329.9684632938443</v>
      </c>
      <c r="J609" s="14">
        <v>3731.9873853175377</v>
      </c>
      <c r="K609" s="15">
        <v>2.0558792996994635E-2</v>
      </c>
      <c r="L609" s="14">
        <v>3250.6654942610276</v>
      </c>
      <c r="M609" s="14">
        <v>163232.23993799902</v>
      </c>
      <c r="N609" s="14">
        <v>2798.9905389881533</v>
      </c>
      <c r="O609" s="15">
        <v>-0.13971914308750047</v>
      </c>
      <c r="P609" s="14">
        <v>-20486.068782603495</v>
      </c>
      <c r="Q609" s="14">
        <v>127536.63308481465</v>
      </c>
      <c r="R609" s="14">
        <v>2798.9905389881533</v>
      </c>
      <c r="S609" s="15">
        <v>0.13224713639979377</v>
      </c>
      <c r="T609" s="38">
        <v>29317.814797969459</v>
      </c>
      <c r="U609" s="38">
        <v>252406.91028186318</v>
      </c>
      <c r="V609" s="38">
        <v>12082.411509626992</v>
      </c>
      <c r="W609" s="38">
        <v>543175.78330467688</v>
      </c>
      <c r="AA609" s="13">
        <v>544</v>
      </c>
      <c r="AB609" s="40">
        <v>2892098.4515831987</v>
      </c>
    </row>
    <row r="610" spans="3:28">
      <c r="C610" s="13">
        <v>545</v>
      </c>
      <c r="D610" s="13">
        <v>65</v>
      </c>
      <c r="E610" s="14">
        <v>240576.87708465167</v>
      </c>
      <c r="F610" s="14">
        <v>72902.482063014148</v>
      </c>
      <c r="G610" s="14">
        <v>2551.6097</v>
      </c>
      <c r="H610" s="14">
        <v>165122.78532163752</v>
      </c>
      <c r="I610" s="14">
        <v>9907.3671192982511</v>
      </c>
      <c r="J610" s="14">
        <v>3962.9468477193004</v>
      </c>
      <c r="K610" s="15">
        <v>9.2382149770547616E-3</v>
      </c>
      <c r="L610" s="14">
        <v>1350.1615708078707</v>
      </c>
      <c r="M610" s="14">
        <v>149481.25092819025</v>
      </c>
      <c r="N610" s="14">
        <v>2972.2101357894753</v>
      </c>
      <c r="O610" s="15">
        <v>0.19019879468397752</v>
      </c>
      <c r="P610" s="14">
        <v>33032.649469831755</v>
      </c>
      <c r="Q610" s="14">
        <v>208193.09103768563</v>
      </c>
      <c r="R610" s="14">
        <v>2972.2101357894753</v>
      </c>
      <c r="S610" s="15">
        <v>1.1277129620855655E-2</v>
      </c>
      <c r="T610" s="38">
        <v>5543.1063397216813</v>
      </c>
      <c r="U610" s="38">
        <v>498564.42702404351</v>
      </c>
      <c r="V610" s="38">
        <v>39925.917380361301</v>
      </c>
      <c r="W610" s="38">
        <v>856238.76898991945</v>
      </c>
      <c r="AA610" s="13">
        <v>545</v>
      </c>
      <c r="AB610" s="40">
        <v>2970339.8931401791</v>
      </c>
    </row>
    <row r="611" spans="3:28">
      <c r="C611" s="13">
        <v>546</v>
      </c>
      <c r="D611" s="13">
        <v>65</v>
      </c>
      <c r="E611" s="14">
        <v>232873.86426607441</v>
      </c>
      <c r="F611" s="14">
        <v>69898.307063769025</v>
      </c>
      <c r="G611" s="14">
        <v>2551.6097</v>
      </c>
      <c r="H611" s="14">
        <v>160423.94750230538</v>
      </c>
      <c r="I611" s="14">
        <v>9625.4368501383233</v>
      </c>
      <c r="J611" s="14">
        <v>3850.1747400553295</v>
      </c>
      <c r="K611" s="15">
        <v>2.8834788150868026E-2</v>
      </c>
      <c r="L611" s="14">
        <v>4053.1831661370315</v>
      </c>
      <c r="M611" s="14">
        <v>146544.00470872587</v>
      </c>
      <c r="N611" s="14">
        <v>2887.6310550414969</v>
      </c>
      <c r="O611" s="15">
        <v>-1.6534056333564334E-2</v>
      </c>
      <c r="P611" s="14">
        <v>-1916.5413018243328</v>
      </c>
      <c r="Q611" s="14">
        <v>115442.04209386503</v>
      </c>
      <c r="R611" s="14">
        <v>2887.6310550414969</v>
      </c>
      <c r="S611" s="15">
        <v>0.12370124514192224</v>
      </c>
      <c r="T611" s="38">
        <v>30895.738991572314</v>
      </c>
      <c r="U611" s="38">
        <v>282100.49230210151</v>
      </c>
      <c r="V611" s="38">
        <v>33032.380855885014</v>
      </c>
      <c r="W611" s="38">
        <v>544086.53910469241</v>
      </c>
      <c r="AA611" s="13">
        <v>546</v>
      </c>
      <c r="AB611" s="40">
        <v>2663858.8322763327</v>
      </c>
    </row>
    <row r="612" spans="3:28">
      <c r="C612" s="13">
        <v>547</v>
      </c>
      <c r="D612" s="13">
        <v>65</v>
      </c>
      <c r="E612" s="14">
        <v>232874.31192328117</v>
      </c>
      <c r="F612" s="14">
        <v>69898.481650079659</v>
      </c>
      <c r="G612" s="14">
        <v>2551.6097</v>
      </c>
      <c r="H612" s="14">
        <v>160424.22057320151</v>
      </c>
      <c r="I612" s="14">
        <v>9625.453234392091</v>
      </c>
      <c r="J612" s="14">
        <v>3850.1812937568366</v>
      </c>
      <c r="K612" s="15">
        <v>9.1451310307941985E-2</v>
      </c>
      <c r="L612" s="14">
        <v>10902.023063742219</v>
      </c>
      <c r="M612" s="14">
        <v>132038.34236368287</v>
      </c>
      <c r="N612" s="14">
        <v>2887.6359703176272</v>
      </c>
      <c r="O612" s="15">
        <v>0.14760310813978836</v>
      </c>
      <c r="P612" s="14">
        <v>25116.141225434159</v>
      </c>
      <c r="Q612" s="14">
        <v>196719.93444395848</v>
      </c>
      <c r="R612" s="14">
        <v>2887.6359703176272</v>
      </c>
      <c r="S612" s="15">
        <v>0.10045871506716395</v>
      </c>
      <c r="T612" s="38">
        <v>53207.625310158983</v>
      </c>
      <c r="U612" s="38">
        <v>584298.12725485105</v>
      </c>
      <c r="V612" s="38">
        <v>89225.78959933536</v>
      </c>
      <c r="W612" s="38">
        <v>913056.40406249242</v>
      </c>
      <c r="AA612" s="13">
        <v>547</v>
      </c>
      <c r="AB612" s="40">
        <v>2627472.3373599285</v>
      </c>
    </row>
    <row r="613" spans="3:28">
      <c r="C613" s="13">
        <v>548</v>
      </c>
      <c r="D613" s="13">
        <v>65</v>
      </c>
      <c r="E613" s="14">
        <v>226992.34959186151</v>
      </c>
      <c r="F613" s="14">
        <v>67604.516340825998</v>
      </c>
      <c r="G613" s="14">
        <v>2551.6097</v>
      </c>
      <c r="H613" s="14">
        <v>156836.22355103551</v>
      </c>
      <c r="I613" s="14">
        <v>9410.1734130621298</v>
      </c>
      <c r="J613" s="14">
        <v>3764.0693652248519</v>
      </c>
      <c r="K613" s="15">
        <v>3.625284451216592E-2</v>
      </c>
      <c r="L613" s="14">
        <v>7186.379622463026</v>
      </c>
      <c r="M613" s="14">
        <v>207297.81448500845</v>
      </c>
      <c r="N613" s="14">
        <v>2823.052023918639</v>
      </c>
      <c r="O613" s="15">
        <v>9.3195877907289698E-2</v>
      </c>
      <c r="P613" s="14">
        <v>25013.9059063717</v>
      </c>
      <c r="Q613" s="14">
        <v>294826.8512520839</v>
      </c>
      <c r="R613" s="14">
        <v>2823.052023918639</v>
      </c>
      <c r="S613" s="15">
        <v>0.12018498908275933</v>
      </c>
      <c r="T613" s="38">
        <v>317683.75360615883</v>
      </c>
      <c r="U613" s="38">
        <v>2962385.061733936</v>
      </c>
      <c r="V613" s="38">
        <v>349884.03913499357</v>
      </c>
      <c r="W613" s="38">
        <v>3464509.7274710285</v>
      </c>
      <c r="AA613" s="13">
        <v>548</v>
      </c>
      <c r="AB613" s="40">
        <v>2497204.7048102804</v>
      </c>
    </row>
    <row r="614" spans="3:28">
      <c r="C614" s="13">
        <v>549</v>
      </c>
      <c r="D614" s="13">
        <v>65</v>
      </c>
      <c r="E614" s="14">
        <v>225645.24253107901</v>
      </c>
      <c r="F614" s="14">
        <v>67079.144587120813</v>
      </c>
      <c r="G614" s="14">
        <v>2551.6097</v>
      </c>
      <c r="H614" s="14">
        <v>156014.48824395819</v>
      </c>
      <c r="I614" s="14">
        <v>9360.8692946374904</v>
      </c>
      <c r="J614" s="14">
        <v>3744.3477178549965</v>
      </c>
      <c r="K614" s="15">
        <v>7.4680043697655615E-2</v>
      </c>
      <c r="L614" s="14">
        <v>10121.012725464769</v>
      </c>
      <c r="M614" s="14">
        <v>147518.18395102466</v>
      </c>
      <c r="N614" s="14">
        <v>2808.2607883912469</v>
      </c>
      <c r="O614" s="15">
        <v>0.12000311726302776</v>
      </c>
      <c r="P614" s="14">
        <v>11441.455868347353</v>
      </c>
      <c r="Q614" s="14">
        <v>108188.57508898739</v>
      </c>
      <c r="R614" s="14">
        <v>2808.2607883912469</v>
      </c>
      <c r="S614" s="15">
        <v>-8.4469392132986362E-2</v>
      </c>
      <c r="T614" s="38">
        <v>-7791.9028353588355</v>
      </c>
      <c r="U614" s="38">
        <v>85857.508821089403</v>
      </c>
      <c r="V614" s="38">
        <v>13770.565758453286</v>
      </c>
      <c r="W614" s="38">
        <v>341564.26786110143</v>
      </c>
      <c r="AA614" s="13">
        <v>549</v>
      </c>
      <c r="AB614" s="40">
        <v>2608233.1009294437</v>
      </c>
    </row>
    <row r="615" spans="3:28">
      <c r="C615" s="13">
        <v>550</v>
      </c>
      <c r="D615" s="13">
        <v>65</v>
      </c>
      <c r="E615" s="14">
        <v>228779.53790810381</v>
      </c>
      <c r="F615" s="14">
        <v>68301.519784160482</v>
      </c>
      <c r="G615" s="14">
        <v>2551.6097</v>
      </c>
      <c r="H615" s="14">
        <v>157926.40842394333</v>
      </c>
      <c r="I615" s="14">
        <v>9475.5845054366</v>
      </c>
      <c r="J615" s="14">
        <v>3790.23380217464</v>
      </c>
      <c r="K615" s="15">
        <v>3.7221223387219345E-2</v>
      </c>
      <c r="L615" s="14">
        <v>6417.3277953921061</v>
      </c>
      <c r="M615" s="14">
        <v>180722.89259152699</v>
      </c>
      <c r="N615" s="14">
        <v>2842.67535163098</v>
      </c>
      <c r="O615" s="15">
        <v>-6.6705231488350364E-2</v>
      </c>
      <c r="P615" s="14">
        <v>-15580.931299476992</v>
      </c>
      <c r="Q615" s="14">
        <v>219419.25696766132</v>
      </c>
      <c r="R615" s="14">
        <v>2842.67535163098</v>
      </c>
      <c r="S615" s="15">
        <v>0.285026101663511</v>
      </c>
      <c r="T615" s="38">
        <v>41018.683804444183</v>
      </c>
      <c r="U615" s="38">
        <v>186352.04765977428</v>
      </c>
      <c r="V615" s="38">
        <v>31855.080300359296</v>
      </c>
      <c r="W615" s="38">
        <v>586494.1972189626</v>
      </c>
      <c r="AA615" s="13">
        <v>550</v>
      </c>
      <c r="AB615" s="40">
        <v>2527372.6831852831</v>
      </c>
    </row>
    <row r="616" spans="3:28">
      <c r="C616" s="13">
        <v>551</v>
      </c>
      <c r="D616" s="13">
        <v>65</v>
      </c>
      <c r="E616" s="14">
        <v>247835.68048390865</v>
      </c>
      <c r="F616" s="14">
        <v>75733.415388724374</v>
      </c>
      <c r="G616" s="14">
        <v>2551.6097</v>
      </c>
      <c r="H616" s="14">
        <v>169550.65539518427</v>
      </c>
      <c r="I616" s="14">
        <v>10173.039323711055</v>
      </c>
      <c r="J616" s="14">
        <v>4069.2157294844219</v>
      </c>
      <c r="K616" s="15">
        <v>5.3512520362395025E-2</v>
      </c>
      <c r="L616" s="14">
        <v>7590.7348484883269</v>
      </c>
      <c r="M616" s="14">
        <v>151475.04063593538</v>
      </c>
      <c r="N616" s="14">
        <v>3051.9117971133164</v>
      </c>
      <c r="O616" s="15">
        <v>0.1672725606529295</v>
      </c>
      <c r="P616" s="14">
        <v>29039.456587449207</v>
      </c>
      <c r="Q616" s="14">
        <v>204171.03240416205</v>
      </c>
      <c r="R616" s="14">
        <v>3051.9117971133164</v>
      </c>
      <c r="S616" s="15">
        <v>-6.4430166321923929E-2</v>
      </c>
      <c r="T616" s="38">
        <v>-17572.69454135076</v>
      </c>
      <c r="U616" s="38">
        <v>256693.43175423966</v>
      </c>
      <c r="V616" s="38">
        <v>19057.496894586777</v>
      </c>
      <c r="W616" s="38">
        <v>612339.50479433709</v>
      </c>
      <c r="AA616" s="13">
        <v>551</v>
      </c>
      <c r="AB616" s="40">
        <v>2563830.4737251597</v>
      </c>
    </row>
    <row r="617" spans="3:28">
      <c r="C617" s="13">
        <v>552</v>
      </c>
      <c r="D617" s="13">
        <v>65</v>
      </c>
      <c r="E617" s="14">
        <v>245121.25744465998</v>
      </c>
      <c r="F617" s="14">
        <v>74674.790403417399</v>
      </c>
      <c r="G617" s="14">
        <v>2551.6097</v>
      </c>
      <c r="H617" s="14">
        <v>167894.85734124258</v>
      </c>
      <c r="I617" s="14">
        <v>10073.691440474555</v>
      </c>
      <c r="J617" s="14">
        <v>4029.476576189822</v>
      </c>
      <c r="K617" s="15">
        <v>-8.6492578089254452E-2</v>
      </c>
      <c r="L617" s="14">
        <v>-14195.202012579024</v>
      </c>
      <c r="M617" s="14">
        <v>151939.99985946112</v>
      </c>
      <c r="N617" s="14">
        <v>3022.1074321423662</v>
      </c>
      <c r="O617" s="15">
        <v>7.1990476859718003E-2</v>
      </c>
      <c r="P617" s="14">
        <v>12415.974960602251</v>
      </c>
      <c r="Q617" s="14">
        <v>186393.93683170973</v>
      </c>
      <c r="R617" s="14">
        <v>3022.1074321423662</v>
      </c>
      <c r="S617" s="15">
        <v>0.41716351909589416</v>
      </c>
      <c r="T617" s="38">
        <v>690745.55190254841</v>
      </c>
      <c r="U617" s="38">
        <v>2348071.4606653415</v>
      </c>
      <c r="V617" s="38">
        <v>688966.32485057169</v>
      </c>
      <c r="W617" s="38">
        <v>2686405.3973565125</v>
      </c>
      <c r="AA617" s="13">
        <v>552</v>
      </c>
      <c r="AB617" s="40">
        <v>2408906.1016050363</v>
      </c>
    </row>
    <row r="618" spans="3:28">
      <c r="C618" s="13">
        <v>553</v>
      </c>
      <c r="D618" s="13">
        <v>65</v>
      </c>
      <c r="E618" s="14">
        <v>235734.1171915241</v>
      </c>
      <c r="F618" s="14">
        <v>71013.805704694401</v>
      </c>
      <c r="G618" s="14">
        <v>2551.6097</v>
      </c>
      <c r="H618" s="14">
        <v>162168.70178682971</v>
      </c>
      <c r="I618" s="14">
        <v>9730.1221072097815</v>
      </c>
      <c r="J618" s="14">
        <v>3892.0488428839126</v>
      </c>
      <c r="K618" s="15">
        <v>-3.9086394117003494E-2</v>
      </c>
      <c r="L618" s="14">
        <v>-7539.7244767613765</v>
      </c>
      <c r="M618" s="14">
        <v>187305.25230624978</v>
      </c>
      <c r="N618" s="14">
        <v>2919.0366321629344</v>
      </c>
      <c r="O618" s="15">
        <v>6.6589569916226984E-2</v>
      </c>
      <c r="P618" s="14">
        <v>11658.275100378562</v>
      </c>
      <c r="Q618" s="14">
        <v>188194.38746933133</v>
      </c>
      <c r="R618" s="14">
        <v>2919.0366321629344</v>
      </c>
      <c r="S618" s="15">
        <v>-0.38815364403852232</v>
      </c>
      <c r="T618" s="38">
        <v>-180058.34144288723</v>
      </c>
      <c r="U618" s="38">
        <v>285285.37378419202</v>
      </c>
      <c r="V618" s="38">
        <v>-175939.79081927004</v>
      </c>
      <c r="W618" s="38">
        <v>660785.0135597731</v>
      </c>
      <c r="AA618" s="13">
        <v>553</v>
      </c>
      <c r="AB618" s="40">
        <v>2206867.8819336556</v>
      </c>
    </row>
    <row r="619" spans="3:28">
      <c r="C619" s="13">
        <v>554</v>
      </c>
      <c r="D619" s="13">
        <v>65</v>
      </c>
      <c r="E619" s="14">
        <v>231586.57232379392</v>
      </c>
      <c r="F619" s="14">
        <v>69396.263206279633</v>
      </c>
      <c r="G619" s="14">
        <v>2551.6097</v>
      </c>
      <c r="H619" s="14">
        <v>159638.69941751429</v>
      </c>
      <c r="I619" s="14">
        <v>9578.3219650508563</v>
      </c>
      <c r="J619" s="14">
        <v>3831.3287860203427</v>
      </c>
      <c r="K619" s="15">
        <v>-8.4852606775396466E-2</v>
      </c>
      <c r="L619" s="14">
        <v>-13499.851391682329</v>
      </c>
      <c r="M619" s="14">
        <v>147513.47546226112</v>
      </c>
      <c r="N619" s="14">
        <v>2873.4965895152568</v>
      </c>
      <c r="O619" s="15">
        <v>-2.3627926028801774E-2</v>
      </c>
      <c r="P619" s="14">
        <v>-3885.3142730544014</v>
      </c>
      <c r="Q619" s="14">
        <v>161988.81495468537</v>
      </c>
      <c r="R619" s="14">
        <v>2873.4965895152568</v>
      </c>
      <c r="S619" s="15">
        <v>-8.0398457361341449E-2</v>
      </c>
      <c r="T619" s="38">
        <v>-32380.251478853719</v>
      </c>
      <c r="U619" s="38">
        <v>371803.67059965542</v>
      </c>
      <c r="V619" s="38">
        <v>-49765.41714359045</v>
      </c>
      <c r="W619" s="38">
        <v>681305.96101660188</v>
      </c>
      <c r="AA619" s="13">
        <v>554</v>
      </c>
      <c r="AB619" s="40">
        <v>3424841.8552619256</v>
      </c>
    </row>
    <row r="620" spans="3:28">
      <c r="C620" s="13">
        <v>555</v>
      </c>
      <c r="D620" s="13">
        <v>65</v>
      </c>
      <c r="E620" s="14">
        <v>261508.38245310279</v>
      </c>
      <c r="F620" s="14">
        <v>81065.769156710099</v>
      </c>
      <c r="G620" s="14">
        <v>2551.6097</v>
      </c>
      <c r="H620" s="14">
        <v>177891.00359639269</v>
      </c>
      <c r="I620" s="14">
        <v>10673.460215783562</v>
      </c>
      <c r="J620" s="14">
        <v>4269.3840863134246</v>
      </c>
      <c r="K620" s="15">
        <v>3.928771192716736E-2</v>
      </c>
      <c r="L620" s="14">
        <v>5227.7115625620763</v>
      </c>
      <c r="M620" s="14">
        <v>140424.65910823701</v>
      </c>
      <c r="N620" s="14">
        <v>3202.0380647350685</v>
      </c>
      <c r="O620" s="15">
        <v>3.8425009534760954E-2</v>
      </c>
      <c r="P620" s="14">
        <v>4351.9955705822385</v>
      </c>
      <c r="Q620" s="14">
        <v>119212.46784121719</v>
      </c>
      <c r="R620" s="14">
        <v>3202.0380647350685</v>
      </c>
      <c r="S620" s="15">
        <v>0.27477294411856562</v>
      </c>
      <c r="T620" s="38">
        <v>112131.05546180949</v>
      </c>
      <c r="U620" s="38">
        <v>521818.30664309085</v>
      </c>
      <c r="V620" s="38">
        <v>121710.76259495381</v>
      </c>
      <c r="W620" s="38">
        <v>781455.4335925451</v>
      </c>
      <c r="AA620" s="13">
        <v>555</v>
      </c>
      <c r="AB620" s="40">
        <v>2832986.1404879712</v>
      </c>
    </row>
    <row r="621" spans="3:28">
      <c r="C621" s="13">
        <v>556</v>
      </c>
      <c r="D621" s="13">
        <v>65</v>
      </c>
      <c r="E621" s="14">
        <v>248480.63377081283</v>
      </c>
      <c r="F621" s="14">
        <v>75984.947170617001</v>
      </c>
      <c r="G621" s="14">
        <v>2551.6097</v>
      </c>
      <c r="H621" s="14">
        <v>169944.07690019583</v>
      </c>
      <c r="I621" s="14">
        <v>10196.64461401175</v>
      </c>
      <c r="J621" s="14">
        <v>4078.6578456047</v>
      </c>
      <c r="K621" s="15">
        <v>4.7932033781545001E-2</v>
      </c>
      <c r="L621" s="14">
        <v>8354.8327379285474</v>
      </c>
      <c r="M621" s="14">
        <v>184699.98761434111</v>
      </c>
      <c r="N621" s="14">
        <v>3058.9933842035248</v>
      </c>
      <c r="O621" s="15">
        <v>2.7274422758645368E-2</v>
      </c>
      <c r="P621" s="14">
        <v>8220.9026863515446</v>
      </c>
      <c r="Q621" s="14">
        <v>311164.7596052232</v>
      </c>
      <c r="R621" s="14">
        <v>3058.9933842035248</v>
      </c>
      <c r="S621" s="15">
        <v>0.35660155213616462</v>
      </c>
      <c r="T621" s="38">
        <v>82919.835974917107</v>
      </c>
      <c r="U621" s="38">
        <v>316977.30535305763</v>
      </c>
      <c r="V621" s="38">
        <v>99495.571399197201</v>
      </c>
      <c r="W621" s="38">
        <v>812842.05257262196</v>
      </c>
      <c r="AA621" s="13">
        <v>556</v>
      </c>
      <c r="AB621" s="40">
        <v>2995903.0869429172</v>
      </c>
    </row>
    <row r="622" spans="3:28">
      <c r="C622" s="13">
        <v>557</v>
      </c>
      <c r="D622" s="13">
        <v>65</v>
      </c>
      <c r="E622" s="14">
        <v>234102.56351340999</v>
      </c>
      <c r="F622" s="14">
        <v>70377.499770229901</v>
      </c>
      <c r="G622" s="14">
        <v>2551.6097</v>
      </c>
      <c r="H622" s="14">
        <v>161173.45404318007</v>
      </c>
      <c r="I622" s="14">
        <v>9670.4072425908034</v>
      </c>
      <c r="J622" s="14">
        <v>3868.1628970363217</v>
      </c>
      <c r="K622" s="15">
        <v>2.5550805685394223E-2</v>
      </c>
      <c r="L622" s="14">
        <v>3150.5390198658888</v>
      </c>
      <c r="M622" s="14">
        <v>128389.50011321076</v>
      </c>
      <c r="N622" s="14">
        <v>2901.1221727772408</v>
      </c>
      <c r="O622" s="15">
        <v>0.24881142832750419</v>
      </c>
      <c r="P622" s="14">
        <v>68851.503514967699</v>
      </c>
      <c r="Q622" s="14">
        <v>347023.69261411869</v>
      </c>
      <c r="R622" s="14">
        <v>2901.1221727772408</v>
      </c>
      <c r="S622" s="15">
        <v>0.16514311482739075</v>
      </c>
      <c r="T622" s="38">
        <v>160599.78638284525</v>
      </c>
      <c r="U622" s="38">
        <v>1134538.8859754002</v>
      </c>
      <c r="V622" s="38">
        <v>232601.82891767885</v>
      </c>
      <c r="W622" s="38">
        <v>1609952.0787027297</v>
      </c>
      <c r="AA622" s="13">
        <v>557</v>
      </c>
      <c r="AB622" s="40">
        <v>3017582.1216660636</v>
      </c>
    </row>
    <row r="623" spans="3:28">
      <c r="C623" s="13">
        <v>558</v>
      </c>
      <c r="D623" s="13">
        <v>65</v>
      </c>
      <c r="E623" s="14">
        <v>223508.80995264804</v>
      </c>
      <c r="F623" s="14">
        <v>66245.935881532729</v>
      </c>
      <c r="G623" s="14">
        <v>2551.6097</v>
      </c>
      <c r="H623" s="14">
        <v>154711.26437111531</v>
      </c>
      <c r="I623" s="14">
        <v>9282.6758622669186</v>
      </c>
      <c r="J623" s="14">
        <v>3713.0703449067678</v>
      </c>
      <c r="K623" s="15">
        <v>5.3962978474194567E-2</v>
      </c>
      <c r="L623" s="14">
        <v>9878.9845437771892</v>
      </c>
      <c r="M623" s="14">
        <v>194805.18753490708</v>
      </c>
      <c r="N623" s="14">
        <v>2784.8027586800754</v>
      </c>
      <c r="O623" s="15">
        <v>-3.4865021562363582E-2</v>
      </c>
      <c r="P623" s="14">
        <v>-5009.4575731199666</v>
      </c>
      <c r="Q623" s="14">
        <v>140064.4144790397</v>
      </c>
      <c r="R623" s="14">
        <v>2784.8027586800754</v>
      </c>
      <c r="S623" s="15">
        <v>-0.22401992526889591</v>
      </c>
      <c r="T623" s="38">
        <v>-77630.929859708092</v>
      </c>
      <c r="U623" s="38">
        <v>270297.29759191559</v>
      </c>
      <c r="V623" s="38">
        <v>-72761.402889050863</v>
      </c>
      <c r="W623" s="38">
        <v>605166.89960586233</v>
      </c>
      <c r="AA623" s="13">
        <v>558</v>
      </c>
      <c r="AB623" s="40">
        <v>2692870.7390447035</v>
      </c>
    </row>
    <row r="624" spans="3:28">
      <c r="C624" s="13">
        <v>559</v>
      </c>
      <c r="D624" s="13">
        <v>65</v>
      </c>
      <c r="E624" s="14">
        <v>237228.05601260278</v>
      </c>
      <c r="F624" s="14">
        <v>71596.441844915083</v>
      </c>
      <c r="G624" s="14">
        <v>2551.6097</v>
      </c>
      <c r="H624" s="14">
        <v>163080.00446768772</v>
      </c>
      <c r="I624" s="14">
        <v>9784.8002680612626</v>
      </c>
      <c r="J624" s="14">
        <v>3913.920107224505</v>
      </c>
      <c r="K624" s="15">
        <v>-1.222053721257519E-2</v>
      </c>
      <c r="L624" s="14">
        <v>-1335.4219354108382</v>
      </c>
      <c r="M624" s="14">
        <v>109898.3982251909</v>
      </c>
      <c r="N624" s="14">
        <v>2935.4400804183788</v>
      </c>
      <c r="O624" s="15">
        <v>0.23242965768272839</v>
      </c>
      <c r="P624" s="14">
        <v>42532.586465743552</v>
      </c>
      <c r="Q624" s="14">
        <v>226991.52582703211</v>
      </c>
      <c r="R624" s="14">
        <v>2935.4400804183788</v>
      </c>
      <c r="S624" s="15">
        <v>0.15777972624579453</v>
      </c>
      <c r="T624" s="38">
        <v>44555.267370982561</v>
      </c>
      <c r="U624" s="38">
        <v>328412.03973831312</v>
      </c>
      <c r="V624" s="38">
        <v>85752.431901315285</v>
      </c>
      <c r="W624" s="38">
        <v>665301.96379053616</v>
      </c>
      <c r="AA624" s="13">
        <v>559</v>
      </c>
      <c r="AB624" s="40">
        <v>2163892.1821517055</v>
      </c>
    </row>
    <row r="625" spans="3:28">
      <c r="C625" s="13">
        <v>560</v>
      </c>
      <c r="D625" s="13">
        <v>65</v>
      </c>
      <c r="E625" s="14">
        <v>230477.8058899272</v>
      </c>
      <c r="F625" s="14">
        <v>68963.844297071613</v>
      </c>
      <c r="G625" s="14">
        <v>2551.6097</v>
      </c>
      <c r="H625" s="14">
        <v>158962.35189285557</v>
      </c>
      <c r="I625" s="14">
        <v>9537.7411135713337</v>
      </c>
      <c r="J625" s="14">
        <v>3815.0964454285336</v>
      </c>
      <c r="K625" s="15">
        <v>3.3268570180002441E-2</v>
      </c>
      <c r="L625" s="14">
        <v>5215.8640382788881</v>
      </c>
      <c r="M625" s="14">
        <v>163903.94145290041</v>
      </c>
      <c r="N625" s="14">
        <v>2861.3223340713998</v>
      </c>
      <c r="O625" s="15">
        <v>-3.6279740029255339E-2</v>
      </c>
      <c r="P625" s="14">
        <v>-7890.4620122366505</v>
      </c>
      <c r="Q625" s="14">
        <v>211029.68518402422</v>
      </c>
      <c r="R625" s="14">
        <v>2861.3223340713998</v>
      </c>
      <c r="S625" s="15">
        <v>0.31602128872606106</v>
      </c>
      <c r="T625" s="38">
        <v>24059.034905478755</v>
      </c>
      <c r="U625" s="38">
        <v>101620.75357963708</v>
      </c>
      <c r="V625" s="38">
        <v>21384.436931520991</v>
      </c>
      <c r="W625" s="38">
        <v>476554.38021656172</v>
      </c>
      <c r="AA625" s="13">
        <v>560</v>
      </c>
      <c r="AB625" s="40">
        <v>2626289.755851978</v>
      </c>
    </row>
    <row r="626" spans="3:28">
      <c r="C626" s="13">
        <v>561</v>
      </c>
      <c r="D626" s="13">
        <v>65</v>
      </c>
      <c r="E626" s="14">
        <v>235240.17604043885</v>
      </c>
      <c r="F626" s="14">
        <v>70821.168655771151</v>
      </c>
      <c r="G626" s="14">
        <v>2551.6097</v>
      </c>
      <c r="H626" s="14">
        <v>161867.3976846677</v>
      </c>
      <c r="I626" s="14">
        <v>9712.0438610800611</v>
      </c>
      <c r="J626" s="14">
        <v>3884.8175444320245</v>
      </c>
      <c r="K626" s="15">
        <v>4.9754121633987812E-2</v>
      </c>
      <c r="L626" s="14">
        <v>7771.2191146607875</v>
      </c>
      <c r="M626" s="14">
        <v>165906.09716267139</v>
      </c>
      <c r="N626" s="14">
        <v>2913.6131583240181</v>
      </c>
      <c r="O626" s="15">
        <v>-0.17211655998742947</v>
      </c>
      <c r="P626" s="14">
        <v>-19146.82178365736</v>
      </c>
      <c r="Q626" s="14">
        <v>93553.329335133778</v>
      </c>
      <c r="R626" s="14">
        <v>2913.6131583240181</v>
      </c>
      <c r="S626" s="15">
        <v>2.9261565625305921E-2</v>
      </c>
      <c r="T626" s="38">
        <v>8583.0833841333242</v>
      </c>
      <c r="U626" s="38">
        <v>303362.65655889135</v>
      </c>
      <c r="V626" s="38">
        <v>-2792.5192848632487</v>
      </c>
      <c r="W626" s="38">
        <v>562822.08305669646</v>
      </c>
      <c r="AA626" s="13">
        <v>561</v>
      </c>
      <c r="AB626" s="40">
        <v>2491776.9377028542</v>
      </c>
    </row>
    <row r="627" spans="3:28">
      <c r="C627" s="13">
        <v>562</v>
      </c>
      <c r="D627" s="13">
        <v>65</v>
      </c>
      <c r="E627" s="14">
        <v>229748.16813703303</v>
      </c>
      <c r="F627" s="14">
        <v>68679.285573442889</v>
      </c>
      <c r="G627" s="14">
        <v>2551.6097</v>
      </c>
      <c r="H627" s="14">
        <v>158517.27286359013</v>
      </c>
      <c r="I627" s="14">
        <v>9511.0363718154076</v>
      </c>
      <c r="J627" s="14">
        <v>3804.414548726163</v>
      </c>
      <c r="K627" s="15">
        <v>4.9528368555600347E-3</v>
      </c>
      <c r="L627" s="14">
        <v>799.42416298350008</v>
      </c>
      <c r="M627" s="14">
        <v>164108.95945907815</v>
      </c>
      <c r="N627" s="14">
        <v>2853.3109115446223</v>
      </c>
      <c r="O627" s="15">
        <v>8.6500345350847468E-2</v>
      </c>
      <c r="P627" s="14">
        <v>18622.494958926174</v>
      </c>
      <c r="Q627" s="14">
        <v>235337.24994069332</v>
      </c>
      <c r="R627" s="14">
        <v>2853.3109115446223</v>
      </c>
      <c r="S627" s="15">
        <v>0.1850165840746818</v>
      </c>
      <c r="T627" s="38">
        <v>30225.471397161327</v>
      </c>
      <c r="U627" s="38">
        <v>195018.40857479721</v>
      </c>
      <c r="V627" s="38">
        <v>49647.390519071007</v>
      </c>
      <c r="W627" s="38">
        <v>594464.61797456862</v>
      </c>
      <c r="AA627" s="13">
        <v>562</v>
      </c>
      <c r="AB627" s="40">
        <v>2675532.175924757</v>
      </c>
    </row>
    <row r="628" spans="3:28">
      <c r="C628" s="13">
        <v>563</v>
      </c>
      <c r="D628" s="13">
        <v>65</v>
      </c>
      <c r="E628" s="14">
        <v>224426.2980412113</v>
      </c>
      <c r="F628" s="14">
        <v>66603.756236072397</v>
      </c>
      <c r="G628" s="14">
        <v>2551.6097</v>
      </c>
      <c r="H628" s="14">
        <v>155270.9321051389</v>
      </c>
      <c r="I628" s="14">
        <v>9316.2559263083331</v>
      </c>
      <c r="J628" s="14">
        <v>3726.5023705233334</v>
      </c>
      <c r="K628" s="15">
        <v>2.9954739919612713E-2</v>
      </c>
      <c r="L628" s="14">
        <v>3655.495056386203</v>
      </c>
      <c r="M628" s="14">
        <v>127552.69032516122</v>
      </c>
      <c r="N628" s="14">
        <v>2794.8767778924998</v>
      </c>
      <c r="O628" s="15">
        <v>0.18128459971649813</v>
      </c>
      <c r="P628" s="14">
        <v>39997.489639031708</v>
      </c>
      <c r="Q628" s="14">
        <v>262028.61506803415</v>
      </c>
      <c r="R628" s="14">
        <v>2794.8767778924998</v>
      </c>
      <c r="S628" s="15">
        <v>-2.9598721478904841E-2</v>
      </c>
      <c r="T628" s="38">
        <v>-4118.6707117294582</v>
      </c>
      <c r="U628" s="38">
        <v>136429.05883640944</v>
      </c>
      <c r="V628" s="38">
        <v>39534.313983688451</v>
      </c>
      <c r="W628" s="38">
        <v>526010.36422960483</v>
      </c>
      <c r="AA628" s="13">
        <v>563</v>
      </c>
      <c r="AB628" s="40">
        <v>2295058.1530264928</v>
      </c>
    </row>
    <row r="629" spans="3:28">
      <c r="C629" s="13">
        <v>564</v>
      </c>
      <c r="D629" s="13">
        <v>65</v>
      </c>
      <c r="E629" s="14">
        <v>239688.30791138561</v>
      </c>
      <c r="F629" s="14">
        <v>72555.940085440379</v>
      </c>
      <c r="G629" s="14">
        <v>2551.6097</v>
      </c>
      <c r="H629" s="14">
        <v>164580.75812594523</v>
      </c>
      <c r="I629" s="14">
        <v>9874.8454875567131</v>
      </c>
      <c r="J629" s="14">
        <v>3949.9381950226852</v>
      </c>
      <c r="K629" s="15">
        <v>6.2057958238153126E-2</v>
      </c>
      <c r="L629" s="14">
        <v>9538.8714887629594</v>
      </c>
      <c r="M629" s="14">
        <v>165222.91770667621</v>
      </c>
      <c r="N629" s="14">
        <v>2962.4536462670139</v>
      </c>
      <c r="O629" s="15">
        <v>6.0466616470300501E-2</v>
      </c>
      <c r="P629" s="14">
        <v>12133.557279202134</v>
      </c>
      <c r="Q629" s="14">
        <v>214280.17580920906</v>
      </c>
      <c r="R629" s="14">
        <v>2962.4536462670139</v>
      </c>
      <c r="S629" s="15">
        <v>9.3193002959034169E-2</v>
      </c>
      <c r="T629" s="38">
        <v>20166.293693825552</v>
      </c>
      <c r="U629" s="38">
        <v>238040.30810306425</v>
      </c>
      <c r="V629" s="38">
        <v>41838.722461790647</v>
      </c>
      <c r="W629" s="38">
        <v>617543.4016189496</v>
      </c>
      <c r="AA629" s="13">
        <v>564</v>
      </c>
      <c r="AB629" s="40">
        <v>2703202.6803719113</v>
      </c>
    </row>
    <row r="630" spans="3:28">
      <c r="C630" s="13">
        <v>565</v>
      </c>
      <c r="D630" s="13">
        <v>65</v>
      </c>
      <c r="E630" s="14">
        <v>224734.34926935233</v>
      </c>
      <c r="F630" s="14">
        <v>66723.896215047411</v>
      </c>
      <c r="G630" s="14">
        <v>2551.6097</v>
      </c>
      <c r="H630" s="14">
        <v>155458.84335430493</v>
      </c>
      <c r="I630" s="14">
        <v>9327.5306012582951</v>
      </c>
      <c r="J630" s="14">
        <v>3731.012240503318</v>
      </c>
      <c r="K630" s="15">
        <v>6.6987151258530497E-2</v>
      </c>
      <c r="L630" s="14">
        <v>8470.9840888141352</v>
      </c>
      <c r="M630" s="14">
        <v>136793.33946544307</v>
      </c>
      <c r="N630" s="14">
        <v>2798.2591803774885</v>
      </c>
      <c r="O630" s="15">
        <v>6.185791076018908E-2</v>
      </c>
      <c r="P630" s="14">
        <v>9778.6683540766699</v>
      </c>
      <c r="Q630" s="14">
        <v>169260.54328603161</v>
      </c>
      <c r="R630" s="14">
        <v>2798.2591803774885</v>
      </c>
      <c r="S630" s="15">
        <v>-0.20430178762856682</v>
      </c>
      <c r="T630" s="38">
        <v>-165853.98942021915</v>
      </c>
      <c r="U630" s="38">
        <v>647353.94196935417</v>
      </c>
      <c r="V630" s="38">
        <v>-147604.33697732835</v>
      </c>
      <c r="W630" s="38">
        <v>953407.82472082879</v>
      </c>
      <c r="AA630" s="13">
        <v>565</v>
      </c>
      <c r="AB630" s="40">
        <v>2853567.136309362</v>
      </c>
    </row>
    <row r="631" spans="3:28">
      <c r="C631" s="13">
        <v>566</v>
      </c>
      <c r="D631" s="13">
        <v>65</v>
      </c>
      <c r="E631" s="14">
        <v>229884.87545928362</v>
      </c>
      <c r="F631" s="14">
        <v>68732.601429120608</v>
      </c>
      <c r="G631" s="14">
        <v>2551.6097</v>
      </c>
      <c r="H631" s="14">
        <v>158600.66433016301</v>
      </c>
      <c r="I631" s="14">
        <v>9516.03985980978</v>
      </c>
      <c r="J631" s="14">
        <v>3806.415943923912</v>
      </c>
      <c r="K631" s="15">
        <v>1.6858812683503591E-2</v>
      </c>
      <c r="L631" s="14">
        <v>2580.1917248240416</v>
      </c>
      <c r="M631" s="14">
        <v>157530.46020234394</v>
      </c>
      <c r="N631" s="14">
        <v>2854.811957942934</v>
      </c>
      <c r="O631" s="15">
        <v>3.7459826937248086E-3</v>
      </c>
      <c r="P631" s="14">
        <v>503.20446189426445</v>
      </c>
      <c r="Q631" s="14">
        <v>136262.37410256709</v>
      </c>
      <c r="R631" s="14">
        <v>2854.811957942934</v>
      </c>
      <c r="S631" s="15">
        <v>0.41510448427885605</v>
      </c>
      <c r="T631" s="38">
        <v>43993.358102782557</v>
      </c>
      <c r="U631" s="38">
        <v>151402.17302560201</v>
      </c>
      <c r="V631" s="38">
        <v>47076.754289500866</v>
      </c>
      <c r="W631" s="38">
        <v>445195.00733051304</v>
      </c>
      <c r="AA631" s="13">
        <v>566</v>
      </c>
      <c r="AB631" s="40">
        <v>2929502.0897554951</v>
      </c>
    </row>
    <row r="632" spans="3:28">
      <c r="C632" s="13">
        <v>567</v>
      </c>
      <c r="D632" s="13">
        <v>65</v>
      </c>
      <c r="E632" s="14">
        <v>238010.97119273705</v>
      </c>
      <c r="F632" s="14">
        <v>71901.778765167459</v>
      </c>
      <c r="G632" s="14">
        <v>2551.6097</v>
      </c>
      <c r="H632" s="14">
        <v>163557.58272756959</v>
      </c>
      <c r="I632" s="14">
        <v>9813.454963654176</v>
      </c>
      <c r="J632" s="14">
        <v>3925.3819854616704</v>
      </c>
      <c r="K632" s="15">
        <v>9.1666024140784744E-2</v>
      </c>
      <c r="L632" s="14">
        <v>13400.134714809074</v>
      </c>
      <c r="M632" s="14">
        <v>161547.13816586745</v>
      </c>
      <c r="N632" s="14">
        <v>2944.0364890962528</v>
      </c>
      <c r="O632" s="15">
        <v>3.9659452905043302E-2</v>
      </c>
      <c r="P632" s="14">
        <v>3960.434696686114</v>
      </c>
      <c r="Q632" s="14">
        <v>105293.50513901896</v>
      </c>
      <c r="R632" s="14">
        <v>2944.0364890962528</v>
      </c>
      <c r="S632" s="15">
        <v>0.40174250438132936</v>
      </c>
      <c r="T632" s="38">
        <v>75461.040607776988</v>
      </c>
      <c r="U632" s="38">
        <v>264767.40494419454</v>
      </c>
      <c r="V632" s="38">
        <v>92821.610019272179</v>
      </c>
      <c r="W632" s="38">
        <v>531608.04824908101</v>
      </c>
      <c r="AA632" s="13">
        <v>567</v>
      </c>
      <c r="AB632" s="40">
        <v>2642749.5845632092</v>
      </c>
    </row>
    <row r="633" spans="3:28">
      <c r="C633" s="13">
        <v>568</v>
      </c>
      <c r="D633" s="13">
        <v>65</v>
      </c>
      <c r="E633" s="14">
        <v>218451.70247316692</v>
      </c>
      <c r="F633" s="14">
        <v>64273.663964535102</v>
      </c>
      <c r="G633" s="14">
        <v>2551.6097</v>
      </c>
      <c r="H633" s="14">
        <v>151626.42880863181</v>
      </c>
      <c r="I633" s="14">
        <v>9097.5857285179081</v>
      </c>
      <c r="J633" s="14">
        <v>3639.0342914071634</v>
      </c>
      <c r="K633" s="15">
        <v>9.1853921131149707E-2</v>
      </c>
      <c r="L633" s="14">
        <v>13537.895246172677</v>
      </c>
      <c r="M633" s="14">
        <v>162742.46769989264</v>
      </c>
      <c r="N633" s="14">
        <v>2729.2757185553724</v>
      </c>
      <c r="O633" s="15">
        <v>0.35223969421792789</v>
      </c>
      <c r="P633" s="14">
        <v>28841.861881913046</v>
      </c>
      <c r="Q633" s="14">
        <v>112087.85029695409</v>
      </c>
      <c r="R633" s="14">
        <v>2729.2757185553724</v>
      </c>
      <c r="S633" s="15">
        <v>0.37002597959152811</v>
      </c>
      <c r="T633" s="38">
        <v>122211.46617749028</v>
      </c>
      <c r="U633" s="38">
        <v>453854.17346421629</v>
      </c>
      <c r="V633" s="38">
        <v>164591.22330557602</v>
      </c>
      <c r="W633" s="38">
        <v>728684.49146106304</v>
      </c>
      <c r="AA633" s="13">
        <v>568</v>
      </c>
      <c r="AB633" s="40">
        <v>2544487.0589855392</v>
      </c>
    </row>
    <row r="634" spans="3:28">
      <c r="C634" s="13">
        <v>569</v>
      </c>
      <c r="D634" s="13">
        <v>65</v>
      </c>
      <c r="E634" s="14">
        <v>235925.97001186566</v>
      </c>
      <c r="F634" s="14">
        <v>71088.628304627608</v>
      </c>
      <c r="G634" s="14">
        <v>2551.6097</v>
      </c>
      <c r="H634" s="14">
        <v>162285.73200723805</v>
      </c>
      <c r="I634" s="14">
        <v>9737.1439204342823</v>
      </c>
      <c r="J634" s="14">
        <v>3894.8575681737129</v>
      </c>
      <c r="K634" s="15">
        <v>4.8277941292064093E-2</v>
      </c>
      <c r="L634" s="14">
        <v>9733.7389836702314</v>
      </c>
      <c r="M634" s="14">
        <v>213299.93449984762</v>
      </c>
      <c r="N634" s="14">
        <v>2921.1431761302847</v>
      </c>
      <c r="O634" s="15">
        <v>0.12227517309450645</v>
      </c>
      <c r="P634" s="14">
        <v>13975.042628447507</v>
      </c>
      <c r="Q634" s="14">
        <v>129727.3569699349</v>
      </c>
      <c r="R634" s="14">
        <v>2921.1431761302847</v>
      </c>
      <c r="S634" s="15">
        <v>-0.17581376268164162</v>
      </c>
      <c r="T634" s="38">
        <v>-57500.626355001717</v>
      </c>
      <c r="U634" s="38">
        <v>271014.12732870603</v>
      </c>
      <c r="V634" s="38">
        <v>-33791.844742883979</v>
      </c>
      <c r="W634" s="38">
        <v>614041.41879848856</v>
      </c>
      <c r="AA634" s="13">
        <v>569</v>
      </c>
      <c r="AB634" s="40">
        <v>2516756.3083549445</v>
      </c>
    </row>
    <row r="635" spans="3:28">
      <c r="C635" s="13">
        <v>570</v>
      </c>
      <c r="D635" s="13">
        <v>65</v>
      </c>
      <c r="E635" s="14">
        <v>244326.08307544302</v>
      </c>
      <c r="F635" s="14">
        <v>74364.67239942278</v>
      </c>
      <c r="G635" s="14">
        <v>2551.6097</v>
      </c>
      <c r="H635" s="14">
        <v>167409.80097602025</v>
      </c>
      <c r="I635" s="14">
        <v>10044.588058561216</v>
      </c>
      <c r="J635" s="14">
        <v>4017.8352234244867</v>
      </c>
      <c r="K635" s="15">
        <v>-0.11661783894210934</v>
      </c>
      <c r="L635" s="14">
        <v>-22735.869360334455</v>
      </c>
      <c r="M635" s="14">
        <v>174233.52399489458</v>
      </c>
      <c r="N635" s="14">
        <v>3013.3764175683646</v>
      </c>
      <c r="O635" s="15">
        <v>8.2721556537984978E-3</v>
      </c>
      <c r="P635" s="14">
        <v>2214.9945509246695</v>
      </c>
      <c r="Q635" s="14">
        <v>271486.77853707911</v>
      </c>
      <c r="R635" s="14">
        <v>3013.3764175683646</v>
      </c>
      <c r="S635" s="15">
        <v>7.5625392078375014E-2</v>
      </c>
      <c r="T635" s="38">
        <v>9641.2863236745379</v>
      </c>
      <c r="U635" s="38">
        <v>138635.39719180454</v>
      </c>
      <c r="V635" s="38">
        <v>-10879.588485735248</v>
      </c>
      <c r="W635" s="38">
        <v>584355.69972377829</v>
      </c>
      <c r="AA635" s="13">
        <v>570</v>
      </c>
      <c r="AB635" s="40">
        <v>2161777.5389446993</v>
      </c>
    </row>
    <row r="636" spans="3:28">
      <c r="C636" s="13">
        <v>571</v>
      </c>
      <c r="D636" s="13">
        <v>65</v>
      </c>
      <c r="E636" s="14">
        <v>230689.23537863966</v>
      </c>
      <c r="F636" s="14">
        <v>69046.301797669468</v>
      </c>
      <c r="G636" s="14">
        <v>2551.6097</v>
      </c>
      <c r="H636" s="14">
        <v>159091.32388097019</v>
      </c>
      <c r="I636" s="14">
        <v>9545.4794328582102</v>
      </c>
      <c r="J636" s="14">
        <v>3818.1917731432841</v>
      </c>
      <c r="K636" s="15">
        <v>7.0611334592375577E-2</v>
      </c>
      <c r="L636" s="14">
        <v>9568.9878434871534</v>
      </c>
      <c r="M636" s="14">
        <v>146994.39847933967</v>
      </c>
      <c r="N636" s="14">
        <v>2863.6438298574631</v>
      </c>
      <c r="O636" s="15">
        <v>0.20144955680560567</v>
      </c>
      <c r="P636" s="14">
        <v>43164.593448172862</v>
      </c>
      <c r="Q636" s="14">
        <v>258866.40003140108</v>
      </c>
      <c r="R636" s="14">
        <v>2863.6438298574631</v>
      </c>
      <c r="S636" s="15">
        <v>-0.13783572842458336</v>
      </c>
      <c r="T636" s="38">
        <v>-29218.061972154926</v>
      </c>
      <c r="U636" s="38">
        <v>184191.17904961703</v>
      </c>
      <c r="V636" s="38">
        <v>23515.519319505085</v>
      </c>
      <c r="W636" s="38">
        <v>590051.97756035777</v>
      </c>
      <c r="AA636" s="13">
        <v>571</v>
      </c>
      <c r="AB636" s="40">
        <v>3297482.6104934514</v>
      </c>
    </row>
    <row r="637" spans="3:28">
      <c r="C637" s="13">
        <v>572</v>
      </c>
      <c r="D637" s="13">
        <v>65</v>
      </c>
      <c r="E637" s="14">
        <v>255483.82268253347</v>
      </c>
      <c r="F637" s="14">
        <v>78716.190846188052</v>
      </c>
      <c r="G637" s="14">
        <v>2551.6097</v>
      </c>
      <c r="H637" s="14">
        <v>174216.02213634542</v>
      </c>
      <c r="I637" s="14">
        <v>10452.961328180725</v>
      </c>
      <c r="J637" s="14">
        <v>4181.1845312722899</v>
      </c>
      <c r="K637" s="15">
        <v>-4.3659876055436343E-2</v>
      </c>
      <c r="L637" s="14">
        <v>-6105.6044433009629</v>
      </c>
      <c r="M637" s="14">
        <v>135829.73762300989</v>
      </c>
      <c r="N637" s="14">
        <v>3135.8883984542176</v>
      </c>
      <c r="O637" s="15">
        <v>-6.7946579106768989E-2</v>
      </c>
      <c r="P637" s="14">
        <v>-6872.9516506629598</v>
      </c>
      <c r="Q637" s="14">
        <v>95847.276313476483</v>
      </c>
      <c r="R637" s="14">
        <v>3135.8883984542176</v>
      </c>
      <c r="S637" s="15">
        <v>-2.4948512798404585E-2</v>
      </c>
      <c r="T637" s="38">
        <v>-15756.034814530951</v>
      </c>
      <c r="U637" s="38">
        <v>617353.9552712359</v>
      </c>
      <c r="V637" s="38">
        <v>-28734.590908494873</v>
      </c>
      <c r="W637" s="38">
        <v>849030.96920772223</v>
      </c>
      <c r="AA637" s="13">
        <v>572</v>
      </c>
      <c r="AB637" s="40">
        <v>3113400.2043489343</v>
      </c>
    </row>
    <row r="638" spans="3:28">
      <c r="C638" s="13">
        <v>573</v>
      </c>
      <c r="D638" s="13">
        <v>65</v>
      </c>
      <c r="E638" s="14">
        <v>258027.19477229079</v>
      </c>
      <c r="F638" s="14">
        <v>79708.105961193418</v>
      </c>
      <c r="G638" s="14">
        <v>2551.6097</v>
      </c>
      <c r="H638" s="14">
        <v>175767.47911109737</v>
      </c>
      <c r="I638" s="14">
        <v>10546.048746665841</v>
      </c>
      <c r="J638" s="14">
        <v>4218.4194986663369</v>
      </c>
      <c r="K638" s="15">
        <v>-4.1587447458878456E-2</v>
      </c>
      <c r="L638" s="14">
        <v>-7883.048855753992</v>
      </c>
      <c r="M638" s="14">
        <v>183779.72422657112</v>
      </c>
      <c r="N638" s="14">
        <v>3163.8146239997523</v>
      </c>
      <c r="O638" s="15">
        <v>4.116840537423741E-2</v>
      </c>
      <c r="P638" s="14">
        <v>8061.808766597087</v>
      </c>
      <c r="Q638" s="14">
        <v>205468.85657923075</v>
      </c>
      <c r="R638" s="14">
        <v>3163.8146239997523</v>
      </c>
      <c r="S638" s="15">
        <v>0.22141998727306891</v>
      </c>
      <c r="T638" s="38">
        <v>57765.797455433923</v>
      </c>
      <c r="U638" s="38">
        <v>320235.61360916606</v>
      </c>
      <c r="V638" s="38">
        <v>57944.557366277018</v>
      </c>
      <c r="W638" s="38">
        <v>709484.1944149679</v>
      </c>
      <c r="AA638" s="13">
        <v>573</v>
      </c>
      <c r="AB638" s="40">
        <v>2830102.6616185247</v>
      </c>
    </row>
    <row r="639" spans="3:28">
      <c r="C639" s="13">
        <v>574</v>
      </c>
      <c r="D639" s="13">
        <v>65</v>
      </c>
      <c r="E639" s="14">
        <v>240360.46378294908</v>
      </c>
      <c r="F639" s="14">
        <v>72818.080875350148</v>
      </c>
      <c r="G639" s="14">
        <v>2551.6097</v>
      </c>
      <c r="H639" s="14">
        <v>164990.77320759892</v>
      </c>
      <c r="I639" s="14">
        <v>9899.446392455935</v>
      </c>
      <c r="J639" s="14">
        <v>3959.7785569823741</v>
      </c>
      <c r="K639" s="15">
        <v>1.9394296050929998E-2</v>
      </c>
      <c r="L639" s="14">
        <v>2866.7804709302673</v>
      </c>
      <c r="M639" s="14">
        <v>152662.31943332936</v>
      </c>
      <c r="N639" s="14">
        <v>2969.8339177367802</v>
      </c>
      <c r="O639" s="15">
        <v>0.13387635410882143</v>
      </c>
      <c r="P639" s="14">
        <v>20085.436155111001</v>
      </c>
      <c r="Q639" s="14">
        <v>171600.1047367682</v>
      </c>
      <c r="R639" s="14">
        <v>2969.8339177367802</v>
      </c>
      <c r="S639" s="15">
        <v>0.36434178433886838</v>
      </c>
      <c r="T639" s="38">
        <v>73152.600429866638</v>
      </c>
      <c r="U639" s="38">
        <v>275417.67375375022</v>
      </c>
      <c r="V639" s="38">
        <v>96104.817055907915</v>
      </c>
      <c r="W639" s="38">
        <v>599680.09792384785</v>
      </c>
      <c r="AA639" s="13">
        <v>574</v>
      </c>
      <c r="AB639" s="40">
        <v>2699937.0106019522</v>
      </c>
    </row>
    <row r="640" spans="3:28">
      <c r="C640" s="13">
        <v>575</v>
      </c>
      <c r="D640" s="13">
        <v>65</v>
      </c>
      <c r="E640" s="14">
        <v>239899.38442628094</v>
      </c>
      <c r="F640" s="14">
        <v>72638.259926249564</v>
      </c>
      <c r="G640" s="14">
        <v>2551.6097</v>
      </c>
      <c r="H640" s="14">
        <v>164709.51480003138</v>
      </c>
      <c r="I640" s="14">
        <v>9882.5708880018828</v>
      </c>
      <c r="J640" s="14">
        <v>3953.0283552007531</v>
      </c>
      <c r="K640" s="15">
        <v>2.5632868558830568E-3</v>
      </c>
      <c r="L640" s="14">
        <v>486.37618339854663</v>
      </c>
      <c r="M640" s="14">
        <v>192209.96540344052</v>
      </c>
      <c r="N640" s="14">
        <v>2964.7712664005649</v>
      </c>
      <c r="O640" s="15">
        <v>5.8305004279987666E-2</v>
      </c>
      <c r="P640" s="14">
        <v>5963.7796048576829</v>
      </c>
      <c r="Q640" s="14">
        <v>109732.06125169847</v>
      </c>
      <c r="R640" s="14">
        <v>2964.7712664005649</v>
      </c>
      <c r="S640" s="15">
        <v>0.25169751407181135</v>
      </c>
      <c r="T640" s="38">
        <v>361721.57934838778</v>
      </c>
      <c r="U640" s="38">
        <v>1800332.1014366257</v>
      </c>
      <c r="V640" s="38">
        <v>368171.73513664398</v>
      </c>
      <c r="W640" s="38">
        <v>2102274.1280917646</v>
      </c>
      <c r="AA640" s="13">
        <v>575</v>
      </c>
      <c r="AB640" s="40">
        <v>2853421.0422805543</v>
      </c>
    </row>
    <row r="641" spans="3:28">
      <c r="C641" s="13">
        <v>576</v>
      </c>
      <c r="D641" s="13">
        <v>65</v>
      </c>
      <c r="E641" s="14">
        <v>231515.89313081637</v>
      </c>
      <c r="F641" s="14">
        <v>69368.698321018383</v>
      </c>
      <c r="G641" s="14">
        <v>2551.6097</v>
      </c>
      <c r="H641" s="14">
        <v>159595.58510979798</v>
      </c>
      <c r="I641" s="14">
        <v>9575.7351065878775</v>
      </c>
      <c r="J641" s="14">
        <v>3830.2940426351511</v>
      </c>
      <c r="K641" s="15">
        <v>0.12108816437082087</v>
      </c>
      <c r="L641" s="14">
        <v>16337.666812160016</v>
      </c>
      <c r="M641" s="14">
        <v>153176.5439688811</v>
      </c>
      <c r="N641" s="14">
        <v>2872.720531976363</v>
      </c>
      <c r="O641" s="15">
        <v>0.16774596075335324</v>
      </c>
      <c r="P641" s="14">
        <v>44060.262761230952</v>
      </c>
      <c r="Q641" s="14">
        <v>308157.27108905447</v>
      </c>
      <c r="R641" s="14">
        <v>2872.720531976363</v>
      </c>
      <c r="S641" s="15">
        <v>0.43892301003619749</v>
      </c>
      <c r="T641" s="38">
        <v>218114.07644105866</v>
      </c>
      <c r="U641" s="38">
        <v>716480.58494208928</v>
      </c>
      <c r="V641" s="38">
        <v>278512.00601444964</v>
      </c>
      <c r="W641" s="38">
        <v>1177814.4000000248</v>
      </c>
      <c r="AA641" s="13">
        <v>576</v>
      </c>
      <c r="AB641" s="40">
        <v>3199011.3785924776</v>
      </c>
    </row>
    <row r="642" spans="3:28">
      <c r="C642" s="13">
        <v>577</v>
      </c>
      <c r="D642" s="13">
        <v>65</v>
      </c>
      <c r="E642" s="14">
        <v>229757.60380994846</v>
      </c>
      <c r="F642" s="14">
        <v>68682.965485879904</v>
      </c>
      <c r="G642" s="14">
        <v>2551.6097</v>
      </c>
      <c r="H642" s="14">
        <v>158523.02862406857</v>
      </c>
      <c r="I642" s="14">
        <v>9511.3817174441137</v>
      </c>
      <c r="J642" s="14">
        <v>3804.5526869776459</v>
      </c>
      <c r="K642" s="15">
        <v>3.9661221220755861E-2</v>
      </c>
      <c r="L642" s="14">
        <v>6702.7915675092945</v>
      </c>
      <c r="M642" s="14">
        <v>177606.20708927259</v>
      </c>
      <c r="N642" s="14">
        <v>2853.4145152332339</v>
      </c>
      <c r="O642" s="15">
        <v>8.7624364472174948E-2</v>
      </c>
      <c r="P642" s="14">
        <v>15555.024048261363</v>
      </c>
      <c r="Q642" s="14">
        <v>194501.12493527029</v>
      </c>
      <c r="R642" s="14">
        <v>2853.4145152332339</v>
      </c>
      <c r="S642" s="15">
        <v>8.1812816333015903E-2</v>
      </c>
      <c r="T642" s="38">
        <v>8371.3262330374946</v>
      </c>
      <c r="U642" s="38">
        <v>112120.9531535384</v>
      </c>
      <c r="V642" s="38">
        <v>30629.141848808154</v>
      </c>
      <c r="W642" s="38">
        <v>484228.28517808125</v>
      </c>
      <c r="AA642" s="13">
        <v>577</v>
      </c>
      <c r="AB642" s="40">
        <v>2343253.9363875235</v>
      </c>
    </row>
    <row r="643" spans="3:28">
      <c r="C643" s="13">
        <v>578</v>
      </c>
      <c r="D643" s="13">
        <v>65</v>
      </c>
      <c r="E643" s="14">
        <v>241478.09387589217</v>
      </c>
      <c r="F643" s="14">
        <v>73253.95661159794</v>
      </c>
      <c r="G643" s="14">
        <v>2551.6097</v>
      </c>
      <c r="H643" s="14">
        <v>165672.52756429423</v>
      </c>
      <c r="I643" s="14">
        <v>9940.3516538576532</v>
      </c>
      <c r="J643" s="14">
        <v>3976.1406615430615</v>
      </c>
      <c r="K643" s="15">
        <v>-1.6685102659612476E-2</v>
      </c>
      <c r="L643" s="14">
        <v>-2371.1374700530419</v>
      </c>
      <c r="M643" s="14">
        <v>141727.98356420355</v>
      </c>
      <c r="N643" s="14">
        <v>2982.1054961572959</v>
      </c>
      <c r="O643" s="15">
        <v>9.8579939023369118E-2</v>
      </c>
      <c r="P643" s="14">
        <v>14073.483982180813</v>
      </c>
      <c r="Q643" s="14">
        <v>158326.6861250221</v>
      </c>
      <c r="R643" s="14">
        <v>2982.1054961572959</v>
      </c>
      <c r="S643" s="15">
        <v>0.38972917568677806</v>
      </c>
      <c r="T643" s="38">
        <v>95201.264853404951</v>
      </c>
      <c r="U643" s="38">
        <v>340967.75498859206</v>
      </c>
      <c r="V643" s="38">
        <v>106903.61136553272</v>
      </c>
      <c r="W643" s="38">
        <v>641022.42467781762</v>
      </c>
      <c r="AA643" s="13">
        <v>578</v>
      </c>
      <c r="AB643" s="40">
        <v>2779880.6012713751</v>
      </c>
    </row>
    <row r="644" spans="3:28">
      <c r="C644" s="13">
        <v>579</v>
      </c>
      <c r="D644" s="13">
        <v>65</v>
      </c>
      <c r="E644" s="14">
        <v>231632.28094845312</v>
      </c>
      <c r="F644" s="14">
        <v>69414.089569896722</v>
      </c>
      <c r="G644" s="14">
        <v>2551.6097</v>
      </c>
      <c r="H644" s="14">
        <v>159666.58167855639</v>
      </c>
      <c r="I644" s="14">
        <v>9579.9949007133837</v>
      </c>
      <c r="J644" s="14">
        <v>3831.9979602853537</v>
      </c>
      <c r="K644" s="15">
        <v>-8.7416651649761465E-3</v>
      </c>
      <c r="L644" s="14">
        <v>-1122.7627957279462</v>
      </c>
      <c r="M644" s="14">
        <v>129231.32830287554</v>
      </c>
      <c r="N644" s="14">
        <v>2873.998470214015</v>
      </c>
      <c r="O644" s="15">
        <v>6.3478841380645329E-2</v>
      </c>
      <c r="P644" s="14">
        <v>6211.7167246149256</v>
      </c>
      <c r="Q644" s="14">
        <v>105503.63248800115</v>
      </c>
      <c r="R644" s="14">
        <v>2873.998470214015</v>
      </c>
      <c r="S644" s="15">
        <v>0.10219503498074738</v>
      </c>
      <c r="T644" s="38">
        <v>3864.5039899946105</v>
      </c>
      <c r="U644" s="38">
        <v>43116.490917239971</v>
      </c>
      <c r="V644" s="38">
        <v>8953.4579188815896</v>
      </c>
      <c r="W644" s="38">
        <v>277851.45170811669</v>
      </c>
      <c r="AA644" s="13">
        <v>579</v>
      </c>
      <c r="AB644" s="40">
        <v>2717619.993957507</v>
      </c>
    </row>
    <row r="645" spans="3:28">
      <c r="C645" s="13">
        <v>580</v>
      </c>
      <c r="D645" s="13">
        <v>65</v>
      </c>
      <c r="E645" s="14">
        <v>246473.55743672512</v>
      </c>
      <c r="F645" s="14">
        <v>75202.1874003228</v>
      </c>
      <c r="G645" s="14">
        <v>2551.6097</v>
      </c>
      <c r="H645" s="14">
        <v>168719.76033640231</v>
      </c>
      <c r="I645" s="14">
        <v>10123.185620184138</v>
      </c>
      <c r="J645" s="14">
        <v>4049.2742480736556</v>
      </c>
      <c r="K645" s="15">
        <v>0.18916390310916395</v>
      </c>
      <c r="L645" s="14">
        <v>38774.241889923585</v>
      </c>
      <c r="M645" s="14">
        <v>245775.83948377843</v>
      </c>
      <c r="N645" s="14">
        <v>3036.9556860552416</v>
      </c>
      <c r="O645" s="15">
        <v>1.0416113024181162E-3</v>
      </c>
      <c r="P645" s="14">
        <v>111.96328591477364</v>
      </c>
      <c r="Q645" s="14">
        <v>109120.90869092947</v>
      </c>
      <c r="R645" s="14">
        <v>3036.9556860552416</v>
      </c>
      <c r="S645" s="15">
        <v>0.29019445469402377</v>
      </c>
      <c r="T645" s="38">
        <v>28787.968479469433</v>
      </c>
      <c r="U645" s="38">
        <v>129508.78466429269</v>
      </c>
      <c r="V645" s="38">
        <v>67674.173655307794</v>
      </c>
      <c r="W645" s="38">
        <v>484405.53283900057</v>
      </c>
      <c r="AA645" s="13">
        <v>580</v>
      </c>
      <c r="AB645" s="40">
        <v>2801935.3710863255</v>
      </c>
    </row>
    <row r="646" spans="3:28">
      <c r="C646" s="13">
        <v>581</v>
      </c>
      <c r="D646" s="13">
        <v>65</v>
      </c>
      <c r="E646" s="14">
        <v>240421.70149018144</v>
      </c>
      <c r="F646" s="14">
        <v>72841.96358117077</v>
      </c>
      <c r="G646" s="14">
        <v>2551.6097</v>
      </c>
      <c r="H646" s="14">
        <v>165028.12820901067</v>
      </c>
      <c r="I646" s="14">
        <v>9901.6876925406395</v>
      </c>
      <c r="J646" s="14">
        <v>3960.6750770162562</v>
      </c>
      <c r="K646" s="15">
        <v>0.10579792096722168</v>
      </c>
      <c r="L646" s="14">
        <v>15554.966766344049</v>
      </c>
      <c r="M646" s="14">
        <v>164560.56363072578</v>
      </c>
      <c r="N646" s="14">
        <v>2970.5063077621917</v>
      </c>
      <c r="O646" s="15">
        <v>0.11493172987079608</v>
      </c>
      <c r="P646" s="14">
        <v>18742.381990788177</v>
      </c>
      <c r="Q646" s="14">
        <v>183301.67929120723</v>
      </c>
      <c r="R646" s="14">
        <v>2970.5063077621917</v>
      </c>
      <c r="S646" s="15">
        <v>-0.33015398528699652</v>
      </c>
      <c r="T646" s="38">
        <v>-32983.36679673005</v>
      </c>
      <c r="U646" s="38">
        <v>68404.865774643898</v>
      </c>
      <c r="V646" s="38">
        <v>1313.9819604021759</v>
      </c>
      <c r="W646" s="38">
        <v>416267.10869657691</v>
      </c>
      <c r="AA646" s="13">
        <v>581</v>
      </c>
      <c r="AB646" s="40">
        <v>2339344.8524132031</v>
      </c>
    </row>
    <row r="647" spans="3:28">
      <c r="C647" s="13">
        <v>582</v>
      </c>
      <c r="D647" s="13">
        <v>65</v>
      </c>
      <c r="E647" s="14">
        <v>226584.80236724572</v>
      </c>
      <c r="F647" s="14">
        <v>67445.572923225831</v>
      </c>
      <c r="G647" s="14">
        <v>2551.6097</v>
      </c>
      <c r="H647" s="14">
        <v>156587.6197440199</v>
      </c>
      <c r="I647" s="14">
        <v>9395.2571846411938</v>
      </c>
      <c r="J647" s="14">
        <v>3758.1028738564778</v>
      </c>
      <c r="K647" s="15">
        <v>0.15557934049250199</v>
      </c>
      <c r="L647" s="14">
        <v>25282.057356553032</v>
      </c>
      <c r="M647" s="14">
        <v>189663.77319943739</v>
      </c>
      <c r="N647" s="14">
        <v>2818.5771553923582</v>
      </c>
      <c r="O647" s="15">
        <v>0.20981530761481479</v>
      </c>
      <c r="P647" s="14">
        <v>37306.941869495866</v>
      </c>
      <c r="Q647" s="14">
        <v>216524.7149357741</v>
      </c>
      <c r="R647" s="14">
        <v>2818.5771553923582</v>
      </c>
      <c r="S647" s="15">
        <v>-3.6935247106041694E-2</v>
      </c>
      <c r="T647" s="38">
        <v>-7788.2312480190576</v>
      </c>
      <c r="U647" s="38">
        <v>204482.81833695882</v>
      </c>
      <c r="V647" s="38">
        <v>54800.767978029835</v>
      </c>
      <c r="W647" s="38">
        <v>610671.3064721704</v>
      </c>
      <c r="AA647" s="13">
        <v>582</v>
      </c>
      <c r="AB647" s="40">
        <v>2439210.2120452849</v>
      </c>
    </row>
    <row r="648" spans="3:28">
      <c r="C648" s="13">
        <v>583</v>
      </c>
      <c r="D648" s="13">
        <v>65</v>
      </c>
      <c r="E648" s="14">
        <v>255260.69900302446</v>
      </c>
      <c r="F648" s="14">
        <v>78629.172611179543</v>
      </c>
      <c r="G648" s="14">
        <v>2551.6097</v>
      </c>
      <c r="H648" s="14">
        <v>174079.9166918449</v>
      </c>
      <c r="I648" s="14">
        <v>10444.795001510694</v>
      </c>
      <c r="J648" s="14">
        <v>4177.9180006042779</v>
      </c>
      <c r="K648" s="15">
        <v>8.1637361579537604E-2</v>
      </c>
      <c r="L648" s="14">
        <v>13802.828268773104</v>
      </c>
      <c r="M648" s="14">
        <v>184966.68143166148</v>
      </c>
      <c r="N648" s="14">
        <v>3133.4385004532082</v>
      </c>
      <c r="O648" s="15">
        <v>0.12577630243161531</v>
      </c>
      <c r="P648" s="14">
        <v>30953.328993947966</v>
      </c>
      <c r="Q648" s="14">
        <v>278618.30678359477</v>
      </c>
      <c r="R648" s="14">
        <v>3133.4385004532082</v>
      </c>
      <c r="S648" s="15">
        <v>1.1342191680224906E-3</v>
      </c>
      <c r="T648" s="38">
        <v>126.96488243637383</v>
      </c>
      <c r="U648" s="38">
        <v>113634.02689528522</v>
      </c>
      <c r="V648" s="38">
        <v>44883.122145157446</v>
      </c>
      <c r="W648" s="38">
        <v>577219.01511054148</v>
      </c>
      <c r="AA648" s="13">
        <v>583</v>
      </c>
      <c r="AB648" s="40">
        <v>2854800.8866147329</v>
      </c>
    </row>
    <row r="649" spans="3:28">
      <c r="C649" s="13">
        <v>584</v>
      </c>
      <c r="D649" s="13">
        <v>65</v>
      </c>
      <c r="E649" s="14">
        <v>223926.21413116928</v>
      </c>
      <c r="F649" s="14">
        <v>66408.723511156015</v>
      </c>
      <c r="G649" s="14">
        <v>2551.6097</v>
      </c>
      <c r="H649" s="14">
        <v>154965.88092001327</v>
      </c>
      <c r="I649" s="14">
        <v>9297.952855200796</v>
      </c>
      <c r="J649" s="14">
        <v>3719.1811420803188</v>
      </c>
      <c r="K649" s="15">
        <v>4.4984606312079851E-2</v>
      </c>
      <c r="L649" s="14">
        <v>5549.4359071428798</v>
      </c>
      <c r="M649" s="14">
        <v>130772.02467013728</v>
      </c>
      <c r="N649" s="14">
        <v>2789.3858565602386</v>
      </c>
      <c r="O649" s="15">
        <v>-1.6895120080861387E-2</v>
      </c>
      <c r="P649" s="14">
        <v>-2909.3517158509717</v>
      </c>
      <c r="Q649" s="14">
        <v>170686.05372151954</v>
      </c>
      <c r="R649" s="14">
        <v>2789.3858565602386</v>
      </c>
      <c r="S649" s="15">
        <v>-0.13430374914459703</v>
      </c>
      <c r="T649" s="38">
        <v>-46832.124528514112</v>
      </c>
      <c r="U649" s="38">
        <v>303265.60034634767</v>
      </c>
      <c r="V649" s="38">
        <v>-44192.040337222206</v>
      </c>
      <c r="W649" s="38">
        <v>604723.67873800453</v>
      </c>
      <c r="AA649" s="13">
        <v>584</v>
      </c>
      <c r="AB649" s="40">
        <v>2880774.9602498058</v>
      </c>
    </row>
    <row r="650" spans="3:28">
      <c r="C650" s="13">
        <v>585</v>
      </c>
      <c r="D650" s="13">
        <v>65</v>
      </c>
      <c r="E650" s="14">
        <v>245113.6805635115</v>
      </c>
      <c r="F650" s="14">
        <v>74671.835419769486</v>
      </c>
      <c r="G650" s="14">
        <v>2551.6097</v>
      </c>
      <c r="H650" s="14">
        <v>167890.23544374201</v>
      </c>
      <c r="I650" s="14">
        <v>10073.414126624521</v>
      </c>
      <c r="J650" s="14">
        <v>4029.3656506498082</v>
      </c>
      <c r="K650" s="15">
        <v>-1.7586150052815996E-4</v>
      </c>
      <c r="L650" s="14">
        <v>-22.299042760141084</v>
      </c>
      <c r="M650" s="14">
        <v>128791.27207346974</v>
      </c>
      <c r="N650" s="14">
        <v>3022.0242379873562</v>
      </c>
      <c r="O650" s="15">
        <v>-0.12020959295015451</v>
      </c>
      <c r="P650" s="14">
        <v>-23734.604668104777</v>
      </c>
      <c r="Q650" s="14">
        <v>175219.92327700474</v>
      </c>
      <c r="R650" s="14">
        <v>3022.0242379873562</v>
      </c>
      <c r="S650" s="15">
        <v>0.26074777231385737</v>
      </c>
      <c r="T650" s="38">
        <v>143332.39196790074</v>
      </c>
      <c r="U650" s="38">
        <v>694540.87876128638</v>
      </c>
      <c r="V650" s="38">
        <v>119575.48825703582</v>
      </c>
      <c r="W650" s="38">
        <v>998552.07411176083</v>
      </c>
      <c r="AA650" s="13">
        <v>585</v>
      </c>
      <c r="AB650" s="40">
        <v>2441523.3637128621</v>
      </c>
    </row>
    <row r="651" spans="3:28">
      <c r="C651" s="13">
        <v>586</v>
      </c>
      <c r="D651" s="13">
        <v>65</v>
      </c>
      <c r="E651" s="14">
        <v>236223.61554608337</v>
      </c>
      <c r="F651" s="14">
        <v>71204.710062972517</v>
      </c>
      <c r="G651" s="14">
        <v>2551.6097</v>
      </c>
      <c r="H651" s="14">
        <v>162467.29578311087</v>
      </c>
      <c r="I651" s="14">
        <v>9748.0377469866507</v>
      </c>
      <c r="J651" s="14">
        <v>3899.2150987946607</v>
      </c>
      <c r="K651" s="15">
        <v>-8.9116769449887334E-2</v>
      </c>
      <c r="L651" s="14">
        <v>-16051.713414306805</v>
      </c>
      <c r="M651" s="14">
        <v>166017.90424534367</v>
      </c>
      <c r="N651" s="14">
        <v>2924.411324095995</v>
      </c>
      <c r="O651" s="15">
        <v>0.11451776608575998</v>
      </c>
      <c r="P651" s="14">
        <v>26118.025523286178</v>
      </c>
      <c r="Q651" s="14">
        <v>255649.86977509613</v>
      </c>
      <c r="R651" s="14">
        <v>2924.411324095995</v>
      </c>
      <c r="S651" s="15">
        <v>0.25680710838921122</v>
      </c>
      <c r="T651" s="38">
        <v>89919.836941582544</v>
      </c>
      <c r="U651" s="38">
        <v>441527.47862988728</v>
      </c>
      <c r="V651" s="38">
        <v>99986.149050561915</v>
      </c>
      <c r="W651" s="38">
        <v>863195.25265032705</v>
      </c>
      <c r="AA651" s="13">
        <v>586</v>
      </c>
      <c r="AB651" s="40">
        <v>2423562.0948354881</v>
      </c>
    </row>
    <row r="652" spans="3:28">
      <c r="C652" s="13">
        <v>587</v>
      </c>
      <c r="D652" s="13">
        <v>65</v>
      </c>
      <c r="E652" s="14">
        <v>233736.56285090378</v>
      </c>
      <c r="F652" s="14">
        <v>70234.759511852477</v>
      </c>
      <c r="G652" s="14">
        <v>2551.6097</v>
      </c>
      <c r="H652" s="14">
        <v>160950.19363905131</v>
      </c>
      <c r="I652" s="14">
        <v>9657.0116183430782</v>
      </c>
      <c r="J652" s="14">
        <v>3862.8046473372315</v>
      </c>
      <c r="K652" s="15">
        <v>6.1028509079916443E-2</v>
      </c>
      <c r="L652" s="14">
        <v>8539.6582681972704</v>
      </c>
      <c r="M652" s="14">
        <v>150400.06093848491</v>
      </c>
      <c r="N652" s="14">
        <v>2897.1034855029234</v>
      </c>
      <c r="O652" s="15">
        <v>0.13029988492155103</v>
      </c>
      <c r="P652" s="14">
        <v>14868.642859639102</v>
      </c>
      <c r="Q652" s="14">
        <v>130428.13851144302</v>
      </c>
      <c r="R652" s="14">
        <v>2897.1034855029234</v>
      </c>
      <c r="S652" s="15">
        <v>0.27846962324172081</v>
      </c>
      <c r="T652" s="38">
        <v>128896.7203194554</v>
      </c>
      <c r="U652" s="38">
        <v>593220.60768748191</v>
      </c>
      <c r="V652" s="38">
        <v>152305.02144729177</v>
      </c>
      <c r="W652" s="38">
        <v>874048.80713740981</v>
      </c>
      <c r="AA652" s="13">
        <v>587</v>
      </c>
      <c r="AB652" s="40">
        <v>2307874.0604473185</v>
      </c>
    </row>
    <row r="653" spans="3:28">
      <c r="C653" s="13">
        <v>588</v>
      </c>
      <c r="D653" s="13">
        <v>65</v>
      </c>
      <c r="E653" s="14">
        <v>234587.99906033624</v>
      </c>
      <c r="F653" s="14">
        <v>70566.819633531137</v>
      </c>
      <c r="G653" s="14">
        <v>2551.6097</v>
      </c>
      <c r="H653" s="14">
        <v>161469.56972680512</v>
      </c>
      <c r="I653" s="14">
        <v>9688.1741836083074</v>
      </c>
      <c r="J653" s="14">
        <v>3875.269673443323</v>
      </c>
      <c r="K653" s="15">
        <v>0.14380319938014963</v>
      </c>
      <c r="L653" s="14">
        <v>30891.009501459394</v>
      </c>
      <c r="M653" s="14">
        <v>247643.12436791771</v>
      </c>
      <c r="N653" s="14">
        <v>2906.4522550824922</v>
      </c>
      <c r="O653" s="15">
        <v>-2.2001502849981799E-2</v>
      </c>
      <c r="P653" s="14">
        <v>-4943.9199201828833</v>
      </c>
      <c r="Q653" s="14">
        <v>221217.58881392464</v>
      </c>
      <c r="R653" s="14">
        <v>2906.4522550824922</v>
      </c>
      <c r="S653" s="15">
        <v>9.0773654128744982E-2</v>
      </c>
      <c r="T653" s="38">
        <v>79694.400279630048</v>
      </c>
      <c r="U653" s="38">
        <v>959093.99801185366</v>
      </c>
      <c r="V653" s="38">
        <v>105641.48986090656</v>
      </c>
      <c r="W653" s="38">
        <v>1427954.7111936961</v>
      </c>
      <c r="AA653" s="13">
        <v>588</v>
      </c>
      <c r="AB653" s="40">
        <v>2815765.2059246427</v>
      </c>
    </row>
    <row r="654" spans="3:28">
      <c r="C654" s="13">
        <v>589</v>
      </c>
      <c r="D654" s="13">
        <v>65</v>
      </c>
      <c r="E654" s="14">
        <v>233643.23201910645</v>
      </c>
      <c r="F654" s="14">
        <v>70198.360487451515</v>
      </c>
      <c r="G654" s="14">
        <v>2551.6097</v>
      </c>
      <c r="H654" s="14">
        <v>160893.26183165493</v>
      </c>
      <c r="I654" s="14">
        <v>9653.5957098992949</v>
      </c>
      <c r="J654" s="14">
        <v>3861.4382839597183</v>
      </c>
      <c r="K654" s="15">
        <v>9.5727539555991253E-2</v>
      </c>
      <c r="L654" s="14">
        <v>14138.156522166784</v>
      </c>
      <c r="M654" s="14">
        <v>163760.50743221631</v>
      </c>
      <c r="N654" s="14">
        <v>2896.0787129697883</v>
      </c>
      <c r="O654" s="15">
        <v>0.15824312135521906</v>
      </c>
      <c r="P654" s="14">
        <v>37282.825007753076</v>
      </c>
      <c r="Q654" s="14">
        <v>274335.57620546734</v>
      </c>
      <c r="R654" s="14">
        <v>2896.0787129697883</v>
      </c>
      <c r="S654" s="15">
        <v>6.3869063373354157E-2</v>
      </c>
      <c r="T654" s="38">
        <v>48408.002456703383</v>
      </c>
      <c r="U654" s="38">
        <v>807781.70879422233</v>
      </c>
      <c r="V654" s="38">
        <v>99828.983986623236</v>
      </c>
      <c r="W654" s="38">
        <v>1245877.7924319059</v>
      </c>
      <c r="AA654" s="13">
        <v>589</v>
      </c>
      <c r="AB654" s="40">
        <v>2497461.9899643743</v>
      </c>
    </row>
    <row r="655" spans="3:28">
      <c r="C655" s="13">
        <v>590</v>
      </c>
      <c r="D655" s="13">
        <v>65</v>
      </c>
      <c r="E655" s="14">
        <v>231633.70597324515</v>
      </c>
      <c r="F655" s="14">
        <v>69414.64532956561</v>
      </c>
      <c r="G655" s="14">
        <v>2551.6097</v>
      </c>
      <c r="H655" s="14">
        <v>159667.45094367952</v>
      </c>
      <c r="I655" s="14">
        <v>9580.0470566207714</v>
      </c>
      <c r="J655" s="14">
        <v>3832.0188226483087</v>
      </c>
      <c r="K655" s="15">
        <v>-1.6334571954005263E-2</v>
      </c>
      <c r="L655" s="14">
        <v>-2163.27598582259</v>
      </c>
      <c r="M655" s="14">
        <v>132188.15884796888</v>
      </c>
      <c r="N655" s="14">
        <v>2874.0141169862313</v>
      </c>
      <c r="O655" s="15">
        <v>0.15138965602547388</v>
      </c>
      <c r="P655" s="14">
        <v>22551.230012335145</v>
      </c>
      <c r="Q655" s="14">
        <v>172949.73552710668</v>
      </c>
      <c r="R655" s="14">
        <v>2874.0141169862313</v>
      </c>
      <c r="S655" s="15">
        <v>0.25991379689172384</v>
      </c>
      <c r="T655" s="38">
        <v>123483.13789079089</v>
      </c>
      <c r="U655" s="38">
        <v>600012.80785333179</v>
      </c>
      <c r="V655" s="38">
        <v>143871.09191730345</v>
      </c>
      <c r="W655" s="38">
        <v>905150.70222840738</v>
      </c>
      <c r="AA655" s="13">
        <v>590</v>
      </c>
      <c r="AB655" s="40">
        <v>2632685.6813900326</v>
      </c>
    </row>
    <row r="656" spans="3:28">
      <c r="C656" s="13">
        <v>591</v>
      </c>
      <c r="D656" s="13">
        <v>65</v>
      </c>
      <c r="E656" s="14">
        <v>233610.10014780096</v>
      </c>
      <c r="F656" s="14">
        <v>70185.439057642376</v>
      </c>
      <c r="G656" s="14">
        <v>2551.6097</v>
      </c>
      <c r="H656" s="14">
        <v>160873.05139015857</v>
      </c>
      <c r="I656" s="14">
        <v>9652.3830834095133</v>
      </c>
      <c r="J656" s="14">
        <v>3860.9532333638053</v>
      </c>
      <c r="K656" s="15">
        <v>1.111257478933779E-2</v>
      </c>
      <c r="L656" s="14">
        <v>1486.8087979859049</v>
      </c>
      <c r="M656" s="14">
        <v>137212.45225687049</v>
      </c>
      <c r="N656" s="14">
        <v>2895.714925022854</v>
      </c>
      <c r="O656" s="15">
        <v>0.14992747870396816</v>
      </c>
      <c r="P656" s="14">
        <v>18771.411124815877</v>
      </c>
      <c r="Q656" s="14">
        <v>145422.54211052202</v>
      </c>
      <c r="R656" s="14">
        <v>2895.714925022854</v>
      </c>
      <c r="S656" s="15">
        <v>0.21531464102340092</v>
      </c>
      <c r="T656" s="38">
        <v>44380.459279742223</v>
      </c>
      <c r="U656" s="38">
        <v>251947.41328301723</v>
      </c>
      <c r="V656" s="38">
        <v>64638.679202544008</v>
      </c>
      <c r="W656" s="38">
        <v>534582.40765040973</v>
      </c>
      <c r="AA656" s="13">
        <v>591</v>
      </c>
      <c r="AB656" s="40">
        <v>2519041.229265797</v>
      </c>
    </row>
    <row r="657" spans="3:28">
      <c r="C657" s="13">
        <v>592</v>
      </c>
      <c r="D657" s="13">
        <v>65</v>
      </c>
      <c r="E657" s="14">
        <v>240002.70493310332</v>
      </c>
      <c r="F657" s="14">
        <v>72678.554923910298</v>
      </c>
      <c r="G657" s="14">
        <v>2551.6097</v>
      </c>
      <c r="H657" s="14">
        <v>164772.54030919302</v>
      </c>
      <c r="I657" s="14">
        <v>9886.3524185515816</v>
      </c>
      <c r="J657" s="14">
        <v>3954.540967420633</v>
      </c>
      <c r="K657" s="15">
        <v>0.11428183983688317</v>
      </c>
      <c r="L657" s="14">
        <v>12253.230641619963</v>
      </c>
      <c r="M657" s="14">
        <v>121449.90413029809</v>
      </c>
      <c r="N657" s="14">
        <v>2965.9057255654743</v>
      </c>
      <c r="O657" s="15">
        <v>-0.15009386704614183</v>
      </c>
      <c r="P657" s="14">
        <v>-18061.696722146415</v>
      </c>
      <c r="Q657" s="14">
        <v>103757.26371777397</v>
      </c>
      <c r="R657" s="14">
        <v>2965.9057255654743</v>
      </c>
      <c r="S657" s="15">
        <v>0.28279475252941683</v>
      </c>
      <c r="T657" s="38">
        <v>104440.62469399898</v>
      </c>
      <c r="U657" s="38">
        <v>475239.5700207327</v>
      </c>
      <c r="V657" s="38">
        <v>98632.158613472522</v>
      </c>
      <c r="W657" s="38">
        <v>700446.73786880472</v>
      </c>
      <c r="AA657" s="13">
        <v>592</v>
      </c>
      <c r="AB657" s="40">
        <v>3302779.9973349995</v>
      </c>
    </row>
    <row r="658" spans="3:28">
      <c r="C658" s="13">
        <v>593</v>
      </c>
      <c r="D658" s="13">
        <v>65</v>
      </c>
      <c r="E658" s="14">
        <v>221065.88463905687</v>
      </c>
      <c r="F658" s="14">
        <v>65293.195009232179</v>
      </c>
      <c r="G658" s="14">
        <v>2551.6097</v>
      </c>
      <c r="H658" s="14">
        <v>153221.07992982469</v>
      </c>
      <c r="I658" s="14">
        <v>9193.2647957894806</v>
      </c>
      <c r="J658" s="14">
        <v>3677.3059183157925</v>
      </c>
      <c r="K658" s="15">
        <v>-2.907478239611571E-2</v>
      </c>
      <c r="L658" s="14">
        <v>-3330.4882775973142</v>
      </c>
      <c r="M658" s="14">
        <v>113057.20006977578</v>
      </c>
      <c r="N658" s="14">
        <v>2757.9794387368443</v>
      </c>
      <c r="O658" s="15">
        <v>-9.2658676927831418E-2</v>
      </c>
      <c r="P658" s="14">
        <v>-12080.425002943022</v>
      </c>
      <c r="Q658" s="14">
        <v>119674.10431485978</v>
      </c>
      <c r="R658" s="14">
        <v>2757.9794387368443</v>
      </c>
      <c r="S658" s="15">
        <v>0.13047600662772579</v>
      </c>
      <c r="T658" s="38">
        <v>31610.375832045225</v>
      </c>
      <c r="U658" s="38">
        <v>275259.01074553706</v>
      </c>
      <c r="V658" s="38">
        <v>16199.462551504888</v>
      </c>
      <c r="W658" s="38">
        <v>507990.31513017265</v>
      </c>
      <c r="AA658" s="13">
        <v>593</v>
      </c>
      <c r="AB658" s="40">
        <v>2729097.3979284996</v>
      </c>
    </row>
    <row r="659" spans="3:28">
      <c r="C659" s="13">
        <v>594</v>
      </c>
      <c r="D659" s="13">
        <v>65</v>
      </c>
      <c r="E659" s="14">
        <v>224468.39649202192</v>
      </c>
      <c r="F659" s="14">
        <v>66620.174631888542</v>
      </c>
      <c r="G659" s="14">
        <v>2551.6097</v>
      </c>
      <c r="H659" s="14">
        <v>155296.61216013337</v>
      </c>
      <c r="I659" s="14">
        <v>9317.7967296080024</v>
      </c>
      <c r="J659" s="14">
        <v>3727.1186918432013</v>
      </c>
      <c r="K659" s="15">
        <v>5.0090661544489462E-3</v>
      </c>
      <c r="L659" s="14">
        <v>574.14712518058298</v>
      </c>
      <c r="M659" s="14">
        <v>117059.29610026644</v>
      </c>
      <c r="N659" s="14">
        <v>2795.3390188824005</v>
      </c>
      <c r="O659" s="15">
        <v>-9.5217766323980824E-2</v>
      </c>
      <c r="P659" s="14">
        <v>-13651.787057138285</v>
      </c>
      <c r="Q659" s="14">
        <v>131120.25032696759</v>
      </c>
      <c r="R659" s="14">
        <v>2795.3390188824005</v>
      </c>
      <c r="S659" s="15">
        <v>-5.7319836882560135E-2</v>
      </c>
      <c r="T659" s="38">
        <v>-13766.081829473265</v>
      </c>
      <c r="U659" s="38">
        <v>227794.20115142514</v>
      </c>
      <c r="V659" s="38">
        <v>-26843.721761430967</v>
      </c>
      <c r="W659" s="38">
        <v>475973.74757865915</v>
      </c>
      <c r="AA659" s="13">
        <v>594</v>
      </c>
      <c r="AB659" s="40">
        <v>2313551.8662154623</v>
      </c>
    </row>
    <row r="660" spans="3:28">
      <c r="C660" s="13">
        <v>595</v>
      </c>
      <c r="D660" s="13">
        <v>65</v>
      </c>
      <c r="E660" s="14">
        <v>231040.04612422458</v>
      </c>
      <c r="F660" s="14">
        <v>69183.117988447586</v>
      </c>
      <c r="G660" s="14">
        <v>2551.6097</v>
      </c>
      <c r="H660" s="14">
        <v>159305.31843577701</v>
      </c>
      <c r="I660" s="14">
        <v>9558.3191061466205</v>
      </c>
      <c r="J660" s="14">
        <v>3823.3276424586484</v>
      </c>
      <c r="K660" s="15">
        <v>2.466523983589651E-2</v>
      </c>
      <c r="L660" s="14">
        <v>2747.3186033425964</v>
      </c>
      <c r="M660" s="14">
        <v>116043.2066048814</v>
      </c>
      <c r="N660" s="14">
        <v>2867.4957318439861</v>
      </c>
      <c r="O660" s="15">
        <v>0.13494657459196929</v>
      </c>
      <c r="P660" s="14">
        <v>42739.200387983728</v>
      </c>
      <c r="Q660" s="14">
        <v>360884.95459576324</v>
      </c>
      <c r="R660" s="14">
        <v>2867.4957318439861</v>
      </c>
      <c r="S660" s="15">
        <v>9.6156440295373555E-2</v>
      </c>
      <c r="T660" s="38">
        <v>18994.500071590253</v>
      </c>
      <c r="U660" s="38">
        <v>217965.71930441089</v>
      </c>
      <c r="V660" s="38">
        <v>64481.019062916574</v>
      </c>
      <c r="W660" s="38">
        <v>694893.88050505554</v>
      </c>
      <c r="AA660" s="13">
        <v>595</v>
      </c>
      <c r="AB660" s="40">
        <v>3038589.3394027394</v>
      </c>
    </row>
    <row r="661" spans="3:28">
      <c r="C661" s="13">
        <v>596</v>
      </c>
      <c r="D661" s="13">
        <v>65</v>
      </c>
      <c r="E661" s="14">
        <v>256785.61984849739</v>
      </c>
      <c r="F661" s="14">
        <v>79223.891740913983</v>
      </c>
      <c r="G661" s="14">
        <v>2551.6097</v>
      </c>
      <c r="H661" s="14">
        <v>175010.11840758342</v>
      </c>
      <c r="I661" s="14">
        <v>10500.607104455004</v>
      </c>
      <c r="J661" s="14">
        <v>4200.242841782002</v>
      </c>
      <c r="K661" s="15">
        <v>4.1899604663597594E-2</v>
      </c>
      <c r="L661" s="14">
        <v>6115.8371042093868</v>
      </c>
      <c r="M661" s="14">
        <v>154180.03511513156</v>
      </c>
      <c r="N661" s="14">
        <v>3150.1821313365012</v>
      </c>
      <c r="O661" s="15">
        <v>0.17306481087023884</v>
      </c>
      <c r="P661" s="14">
        <v>34890.782600477687</v>
      </c>
      <c r="Q661" s="14">
        <v>238071.17069350192</v>
      </c>
      <c r="R661" s="14">
        <v>3150.1821313365012</v>
      </c>
      <c r="S661" s="15">
        <v>0.21924854591668197</v>
      </c>
      <c r="T661" s="38">
        <v>81149.087179793161</v>
      </c>
      <c r="U661" s="38">
        <v>452847.89715318521</v>
      </c>
      <c r="V661" s="38">
        <v>122155.70688448023</v>
      </c>
      <c r="W661" s="38">
        <v>845099.10296181869</v>
      </c>
      <c r="AA661" s="13">
        <v>596</v>
      </c>
      <c r="AB661" s="40">
        <v>2543467.8618342308</v>
      </c>
    </row>
    <row r="662" spans="3:28">
      <c r="C662" s="13">
        <v>597</v>
      </c>
      <c r="D662" s="13">
        <v>65</v>
      </c>
      <c r="E662" s="14">
        <v>227209.50132490706</v>
      </c>
      <c r="F662" s="14">
        <v>67689.205516713759</v>
      </c>
      <c r="G662" s="14">
        <v>2551.6097</v>
      </c>
      <c r="H662" s="14">
        <v>156968.6861081933</v>
      </c>
      <c r="I662" s="14">
        <v>9418.1211664915973</v>
      </c>
      <c r="J662" s="14">
        <v>3767.248466596639</v>
      </c>
      <c r="K662" s="15">
        <v>5.3328316935346926E-2</v>
      </c>
      <c r="L662" s="14">
        <v>8055.3172968281242</v>
      </c>
      <c r="M662" s="14">
        <v>160990.34835764853</v>
      </c>
      <c r="N662" s="14">
        <v>2825.4363499474789</v>
      </c>
      <c r="O662" s="15">
        <v>-8.1579977194969705E-2</v>
      </c>
      <c r="P662" s="14">
        <v>-12734.965775916746</v>
      </c>
      <c r="Q662" s="14">
        <v>144781.81388317808</v>
      </c>
      <c r="R662" s="14">
        <v>2825.4363499474789</v>
      </c>
      <c r="S662" s="15">
        <v>-6.6121235973761724E-2</v>
      </c>
      <c r="T662" s="38">
        <v>-64467.16259933696</v>
      </c>
      <c r="U662" s="38">
        <v>911929.78945957182</v>
      </c>
      <c r="V662" s="38">
        <v>-69146.811078425584</v>
      </c>
      <c r="W662" s="38">
        <v>1217701.9517003985</v>
      </c>
      <c r="AA662" s="13">
        <v>597</v>
      </c>
      <c r="AB662" s="40">
        <v>2622487.9277946949</v>
      </c>
    </row>
    <row r="663" spans="3:28">
      <c r="C663" s="13">
        <v>598</v>
      </c>
      <c r="D663" s="13">
        <v>65</v>
      </c>
      <c r="E663" s="14">
        <v>243543.69516390722</v>
      </c>
      <c r="F663" s="14">
        <v>74059.541113923813</v>
      </c>
      <c r="G663" s="14">
        <v>2551.6097</v>
      </c>
      <c r="H663" s="14">
        <v>166932.54434998342</v>
      </c>
      <c r="I663" s="14">
        <v>10015.952660999004</v>
      </c>
      <c r="J663" s="14">
        <v>4006.3810643996021</v>
      </c>
      <c r="K663" s="15">
        <v>2.3703366958911704E-2</v>
      </c>
      <c r="L663" s="14">
        <v>4071.6714575208375</v>
      </c>
      <c r="M663" s="14">
        <v>177850.94192717527</v>
      </c>
      <c r="N663" s="14">
        <v>3004.7857982997011</v>
      </c>
      <c r="O663" s="15">
        <v>0.12257130801326223</v>
      </c>
      <c r="P663" s="14">
        <v>48970.469492661599</v>
      </c>
      <c r="Q663" s="14">
        <v>449999.23023772682</v>
      </c>
      <c r="R663" s="14">
        <v>3004.7857982997011</v>
      </c>
      <c r="S663" s="15">
        <v>0.30882488293221622</v>
      </c>
      <c r="T663" s="38">
        <v>42352.551593520919</v>
      </c>
      <c r="U663" s="38">
        <v>180995.93906342515</v>
      </c>
      <c r="V663" s="38">
        <v>95394.692543703364</v>
      </c>
      <c r="W663" s="38">
        <v>808846.11122832727</v>
      </c>
      <c r="AA663" s="13">
        <v>598</v>
      </c>
      <c r="AB663" s="40">
        <v>2537123.9983698591</v>
      </c>
    </row>
    <row r="664" spans="3:28">
      <c r="C664" s="13">
        <v>599</v>
      </c>
      <c r="D664" s="13">
        <v>65</v>
      </c>
      <c r="E664" s="14">
        <v>226250.51746306912</v>
      </c>
      <c r="F664" s="14">
        <v>67315.201810596962</v>
      </c>
      <c r="G664" s="14">
        <v>2551.6097</v>
      </c>
      <c r="H664" s="14">
        <v>156383.70595247214</v>
      </c>
      <c r="I664" s="14">
        <v>9383.0223571483275</v>
      </c>
      <c r="J664" s="14">
        <v>3753.2089428593313</v>
      </c>
      <c r="K664" s="15">
        <v>-0.10807373146426863</v>
      </c>
      <c r="L664" s="14">
        <v>-16196.90935668696</v>
      </c>
      <c r="M664" s="14">
        <v>135548.76262299271</v>
      </c>
      <c r="N664" s="14">
        <v>2814.9067071444983</v>
      </c>
      <c r="O664" s="15">
        <v>4.1450830330104355E-3</v>
      </c>
      <c r="P664" s="14">
        <v>672.47667502018692</v>
      </c>
      <c r="Q664" s="14">
        <v>164314.71993864875</v>
      </c>
      <c r="R664" s="14">
        <v>2814.9067071444983</v>
      </c>
      <c r="S664" s="15">
        <v>-5.5411179411940889E-2</v>
      </c>
      <c r="T664" s="38">
        <v>-24148.521908090421</v>
      </c>
      <c r="U664" s="38">
        <v>413064.88548526372</v>
      </c>
      <c r="V664" s="38">
        <v>-39672.954589757195</v>
      </c>
      <c r="W664" s="38">
        <v>712928.36804690515</v>
      </c>
      <c r="AA664" s="13">
        <v>599</v>
      </c>
      <c r="AB664" s="40">
        <v>2826485.3264406808</v>
      </c>
    </row>
    <row r="665" spans="3:28">
      <c r="C665" s="13">
        <v>600</v>
      </c>
      <c r="D665" s="13">
        <v>65</v>
      </c>
      <c r="E665" s="14">
        <v>240274.038520787</v>
      </c>
      <c r="F665" s="14">
        <v>72784.375023106928</v>
      </c>
      <c r="G665" s="14">
        <v>2551.6097</v>
      </c>
      <c r="H665" s="14">
        <v>164938.05379768007</v>
      </c>
      <c r="I665" s="14">
        <v>9896.2832278608039</v>
      </c>
      <c r="J665" s="14">
        <v>3958.5132911443216</v>
      </c>
      <c r="K665" s="15">
        <v>8.2324301041372519E-2</v>
      </c>
      <c r="L665" s="14">
        <v>13003.713123273114</v>
      </c>
      <c r="M665" s="14">
        <v>172940.13379916031</v>
      </c>
      <c r="N665" s="14">
        <v>2968.8849683582412</v>
      </c>
      <c r="O665" s="15">
        <v>8.0305169060305021E-3</v>
      </c>
      <c r="P665" s="14">
        <v>1779.4397150874966</v>
      </c>
      <c r="Q665" s="14">
        <v>224848.58663482164</v>
      </c>
      <c r="R665" s="14">
        <v>2968.8849683582412</v>
      </c>
      <c r="S665" s="15">
        <v>0.20568961427422428</v>
      </c>
      <c r="T665" s="38">
        <v>78108.807294862781</v>
      </c>
      <c r="U665" s="38">
        <v>459334.38338206644</v>
      </c>
      <c r="V665" s="38">
        <v>92891.960133223387</v>
      </c>
      <c r="W665" s="38">
        <v>857123.10381604847</v>
      </c>
      <c r="AA665" s="13">
        <v>600</v>
      </c>
      <c r="AB665" s="40">
        <v>2550914.5786476759</v>
      </c>
    </row>
    <row r="666" spans="3:28">
      <c r="C666" s="13">
        <v>601</v>
      </c>
      <c r="D666" s="13">
        <v>65</v>
      </c>
      <c r="E666" s="14">
        <v>233406.15910468748</v>
      </c>
      <c r="F666" s="14">
        <v>70105.902050828125</v>
      </c>
      <c r="G666" s="14">
        <v>2551.6097</v>
      </c>
      <c r="H666" s="14">
        <v>160748.64735385936</v>
      </c>
      <c r="I666" s="14">
        <v>9644.9188412315616</v>
      </c>
      <c r="J666" s="14">
        <v>3857.9675364926247</v>
      </c>
      <c r="K666" s="15">
        <v>7.2644049845276379E-2</v>
      </c>
      <c r="L666" s="14">
        <v>12022.859103287457</v>
      </c>
      <c r="M666" s="14">
        <v>179455.54384766036</v>
      </c>
      <c r="N666" s="14">
        <v>2893.4756523694682</v>
      </c>
      <c r="O666" s="15">
        <v>-1.3266129832749871E-2</v>
      </c>
      <c r="P666" s="14">
        <v>-2464.3894241531416</v>
      </c>
      <c r="Q666" s="14">
        <v>184747.86217450688</v>
      </c>
      <c r="R666" s="14">
        <v>2893.4756523694682</v>
      </c>
      <c r="S666" s="15">
        <v>-0.2129985044125412</v>
      </c>
      <c r="T666" s="38">
        <v>-51103.289741281769</v>
      </c>
      <c r="U666" s="38">
        <v>190266.68079598132</v>
      </c>
      <c r="V666" s="38">
        <v>-41544.820062147453</v>
      </c>
      <c r="W666" s="38">
        <v>554470.08681814861</v>
      </c>
      <c r="AA666" s="13">
        <v>601</v>
      </c>
      <c r="AB666" s="40">
        <v>3252278.8076991001</v>
      </c>
    </row>
    <row r="667" spans="3:28">
      <c r="C667" s="13">
        <v>602</v>
      </c>
      <c r="D667" s="13">
        <v>65</v>
      </c>
      <c r="E667" s="14">
        <v>243279.97813437486</v>
      </c>
      <c r="F667" s="14">
        <v>73956.691472406193</v>
      </c>
      <c r="G667" s="14">
        <v>2551.6097</v>
      </c>
      <c r="H667" s="14">
        <v>166771.67696196868</v>
      </c>
      <c r="I667" s="14">
        <v>10006.300617718121</v>
      </c>
      <c r="J667" s="14">
        <v>4002.5202470872487</v>
      </c>
      <c r="K667" s="15">
        <v>5.5582633468558545E-2</v>
      </c>
      <c r="L667" s="14">
        <v>6620.9025786442598</v>
      </c>
      <c r="M667" s="14">
        <v>127740.35062305185</v>
      </c>
      <c r="N667" s="14">
        <v>3001.8901853154362</v>
      </c>
      <c r="O667" s="15">
        <v>-2.3302101636724859E-2</v>
      </c>
      <c r="P667" s="14">
        <v>-4837.0036330318153</v>
      </c>
      <c r="Q667" s="14">
        <v>204241.94057917927</v>
      </c>
      <c r="R667" s="14">
        <v>3001.8901853154362</v>
      </c>
      <c r="S667" s="15">
        <v>0.33984312634822927</v>
      </c>
      <c r="T667" s="38">
        <v>85343.658838088537</v>
      </c>
      <c r="U667" s="38">
        <v>337971.23331161798</v>
      </c>
      <c r="V667" s="38">
        <v>87127.557783700977</v>
      </c>
      <c r="W667" s="38">
        <v>669953.52451384906</v>
      </c>
      <c r="AA667" s="13">
        <v>602</v>
      </c>
      <c r="AB667" s="40">
        <v>2525046.8561676866</v>
      </c>
    </row>
    <row r="668" spans="3:28">
      <c r="C668" s="13">
        <v>603</v>
      </c>
      <c r="D668" s="13">
        <v>65</v>
      </c>
      <c r="E668" s="14">
        <v>230964.85073886436</v>
      </c>
      <c r="F668" s="14">
        <v>69153.791788157105</v>
      </c>
      <c r="G668" s="14">
        <v>2551.6097</v>
      </c>
      <c r="H668" s="14">
        <v>159259.44925070726</v>
      </c>
      <c r="I668" s="14">
        <v>9555.5669550424354</v>
      </c>
      <c r="J668" s="14">
        <v>3822.2267820169745</v>
      </c>
      <c r="K668" s="15">
        <v>1.2659119121952674E-2</v>
      </c>
      <c r="L668" s="14">
        <v>2190.8657929967544</v>
      </c>
      <c r="M668" s="14">
        <v>177168.19112899661</v>
      </c>
      <c r="N668" s="14">
        <v>2866.6700865127304</v>
      </c>
      <c r="O668" s="15">
        <v>0.19121379991741078</v>
      </c>
      <c r="P668" s="14">
        <v>40227.438656238097</v>
      </c>
      <c r="Q668" s="14">
        <v>252040.14314674758</v>
      </c>
      <c r="R668" s="14">
        <v>2866.6700865127304</v>
      </c>
      <c r="S668" s="15">
        <v>-4.2314234305627099E-2</v>
      </c>
      <c r="T668" s="38">
        <v>-5824.5294620619534</v>
      </c>
      <c r="U668" s="38">
        <v>133258.21736051585</v>
      </c>
      <c r="V668" s="38">
        <v>36593.774987172896</v>
      </c>
      <c r="W668" s="38">
        <v>562466.55163626</v>
      </c>
      <c r="AA668" s="13">
        <v>603</v>
      </c>
      <c r="AB668" s="40">
        <v>2645104.4234482395</v>
      </c>
    </row>
    <row r="669" spans="3:28">
      <c r="C669" s="13">
        <v>604</v>
      </c>
      <c r="D669" s="13">
        <v>65</v>
      </c>
      <c r="E669" s="14">
        <v>234154.33103075283</v>
      </c>
      <c r="F669" s="14">
        <v>70397.689101993601</v>
      </c>
      <c r="G669" s="14">
        <v>2551.6097</v>
      </c>
      <c r="H669" s="14">
        <v>161205.03222875923</v>
      </c>
      <c r="I669" s="14">
        <v>9672.3019337255537</v>
      </c>
      <c r="J669" s="14">
        <v>3868.9207734902216</v>
      </c>
      <c r="K669" s="15">
        <v>6.9337262542272543E-2</v>
      </c>
      <c r="L669" s="14">
        <v>8741.9311424024654</v>
      </c>
      <c r="M669" s="14">
        <v>136754.79182758465</v>
      </c>
      <c r="N669" s="14">
        <v>2901.6905801176658</v>
      </c>
      <c r="O669" s="15">
        <v>3.12864606752579E-2</v>
      </c>
      <c r="P669" s="14">
        <v>5427.1011154384605</v>
      </c>
      <c r="Q669" s="14">
        <v>180342.79344491794</v>
      </c>
      <c r="R669" s="14">
        <v>2901.6905801176658</v>
      </c>
      <c r="S669" s="15">
        <v>-0.18272670314007433</v>
      </c>
      <c r="T669" s="38">
        <v>-218414.02657288287</v>
      </c>
      <c r="U669" s="38">
        <v>978341.18758903933</v>
      </c>
      <c r="V669" s="38">
        <v>-204244.99431504193</v>
      </c>
      <c r="W669" s="38">
        <v>1295438.7728615419</v>
      </c>
      <c r="AA669" s="13">
        <v>604</v>
      </c>
      <c r="AB669" s="40">
        <v>3276430.6061812826</v>
      </c>
    </row>
    <row r="670" spans="3:28">
      <c r="C670" s="13">
        <v>605</v>
      </c>
      <c r="D670" s="13">
        <v>65</v>
      </c>
      <c r="E670" s="14">
        <v>226367.02289752054</v>
      </c>
      <c r="F670" s="14">
        <v>67360.638930033019</v>
      </c>
      <c r="G670" s="14">
        <v>2551.6097</v>
      </c>
      <c r="H670" s="14">
        <v>156454.77426748752</v>
      </c>
      <c r="I670" s="14">
        <v>9387.2864560492508</v>
      </c>
      <c r="J670" s="14">
        <v>3754.9145824197003</v>
      </c>
      <c r="K670" s="15">
        <v>1.4548712477031392E-2</v>
      </c>
      <c r="L670" s="14">
        <v>1520.6803761650433</v>
      </c>
      <c r="M670" s="14">
        <v>107921.50209331977</v>
      </c>
      <c r="N670" s="14">
        <v>2816.1859368147752</v>
      </c>
      <c r="O670" s="15">
        <v>0.24919696476055783</v>
      </c>
      <c r="P670" s="14">
        <v>59604.377914174329</v>
      </c>
      <c r="Q670" s="14">
        <v>300198.28107672074</v>
      </c>
      <c r="R670" s="14">
        <v>2816.1859368147752</v>
      </c>
      <c r="S670" s="15">
        <v>0.18460874542933453</v>
      </c>
      <c r="T670" s="38">
        <v>74325.115592357033</v>
      </c>
      <c r="U670" s="38">
        <v>478342.06340945081</v>
      </c>
      <c r="V670" s="38">
        <v>135450.1738826964</v>
      </c>
      <c r="W670" s="38">
        <v>886461.84657949139</v>
      </c>
      <c r="AA670" s="13">
        <v>605</v>
      </c>
      <c r="AB670" s="40">
        <v>2424613.6342539624</v>
      </c>
    </row>
    <row r="671" spans="3:28">
      <c r="C671" s="13">
        <v>606</v>
      </c>
      <c r="D671" s="13">
        <v>65</v>
      </c>
      <c r="E671" s="14">
        <v>229229.39183849242</v>
      </c>
      <c r="F671" s="14">
        <v>68476.962817012041</v>
      </c>
      <c r="G671" s="14">
        <v>2551.6097</v>
      </c>
      <c r="H671" s="14">
        <v>158200.81932148038</v>
      </c>
      <c r="I671" s="14">
        <v>9492.0491592888229</v>
      </c>
      <c r="J671" s="14">
        <v>3796.8196637155293</v>
      </c>
      <c r="K671" s="15">
        <v>4.5160943576214807E-2</v>
      </c>
      <c r="L671" s="14">
        <v>4555.3309078258617</v>
      </c>
      <c r="M671" s="14">
        <v>107322.55673636812</v>
      </c>
      <c r="N671" s="14">
        <v>2847.6147477866466</v>
      </c>
      <c r="O671" s="15">
        <v>8.9133374592251097E-3</v>
      </c>
      <c r="P671" s="14">
        <v>1945.125203427812</v>
      </c>
      <c r="Q671" s="14">
        <v>221595.2941759892</v>
      </c>
      <c r="R671" s="14">
        <v>2847.6147477866466</v>
      </c>
      <c r="S671" s="15">
        <v>0.2701803453974434</v>
      </c>
      <c r="T671" s="38">
        <v>673892.98100959463</v>
      </c>
      <c r="U671" s="38">
        <v>3169550.7046895679</v>
      </c>
      <c r="V671" s="38">
        <v>680393.43712084834</v>
      </c>
      <c r="W671" s="38">
        <v>3498468.5556019251</v>
      </c>
      <c r="AA671" s="13">
        <v>606</v>
      </c>
      <c r="AB671" s="40">
        <v>2957558.4758843263</v>
      </c>
    </row>
    <row r="672" spans="3:28">
      <c r="C672" s="13">
        <v>607</v>
      </c>
      <c r="D672" s="13">
        <v>65</v>
      </c>
      <c r="E672" s="14">
        <v>232610.18617186567</v>
      </c>
      <c r="F672" s="14">
        <v>69795.472607027608</v>
      </c>
      <c r="G672" s="14">
        <v>2551.6097</v>
      </c>
      <c r="H672" s="14">
        <v>160263.10386483805</v>
      </c>
      <c r="I672" s="14">
        <v>9615.7862318902826</v>
      </c>
      <c r="J672" s="14">
        <v>3846.3144927561134</v>
      </c>
      <c r="K672" s="15">
        <v>5.8986105039806058E-3</v>
      </c>
      <c r="L672" s="14">
        <v>778.41412212657679</v>
      </c>
      <c r="M672" s="14">
        <v>134667.24728510797</v>
      </c>
      <c r="N672" s="14">
        <v>2884.7358695670846</v>
      </c>
      <c r="O672" s="15">
        <v>-0.12927232122721941</v>
      </c>
      <c r="P672" s="14">
        <v>-20064.397918587456</v>
      </c>
      <c r="Q672" s="14">
        <v>136588.28671903195</v>
      </c>
      <c r="R672" s="14">
        <v>2884.7358695670846</v>
      </c>
      <c r="S672" s="15">
        <v>2.2509482178492579E-2</v>
      </c>
      <c r="T672" s="38">
        <v>4954.0184096678722</v>
      </c>
      <c r="U672" s="38">
        <v>226482.23151779579</v>
      </c>
      <c r="V672" s="38">
        <v>-14331.965386793006</v>
      </c>
      <c r="W672" s="38">
        <v>497737.76552193577</v>
      </c>
      <c r="AA672" s="13">
        <v>607</v>
      </c>
      <c r="AB672" s="40">
        <v>2792685.9917599</v>
      </c>
    </row>
    <row r="673" spans="3:28">
      <c r="C673" s="13">
        <v>608</v>
      </c>
      <c r="D673" s="13">
        <v>65</v>
      </c>
      <c r="E673" s="14">
        <v>232597.92849304617</v>
      </c>
      <c r="F673" s="14">
        <v>69790.692112288001</v>
      </c>
      <c r="G673" s="14">
        <v>2551.6097</v>
      </c>
      <c r="H673" s="14">
        <v>160255.62668075817</v>
      </c>
      <c r="I673" s="14">
        <v>9615.3376008454907</v>
      </c>
      <c r="J673" s="14">
        <v>3846.1350403381966</v>
      </c>
      <c r="K673" s="15">
        <v>-2.3771023805473648E-2</v>
      </c>
      <c r="L673" s="14">
        <v>-2871.9637594564429</v>
      </c>
      <c r="M673" s="14">
        <v>119868.94412630636</v>
      </c>
      <c r="N673" s="14">
        <v>2884.601280253647</v>
      </c>
      <c r="O673" s="15">
        <v>-0.17455664492724204</v>
      </c>
      <c r="P673" s="14">
        <v>-41894.874453707795</v>
      </c>
      <c r="Q673" s="14">
        <v>199554.75716582825</v>
      </c>
      <c r="R673" s="14">
        <v>2884.601280253647</v>
      </c>
      <c r="S673" s="15">
        <v>-0.18517915730504159</v>
      </c>
      <c r="T673" s="38">
        <v>-55163.392563295398</v>
      </c>
      <c r="U673" s="38">
        <v>244170.92446842749</v>
      </c>
      <c r="V673" s="38">
        <v>-99930.230776459633</v>
      </c>
      <c r="W673" s="38">
        <v>563594.62576056202</v>
      </c>
      <c r="AA673" s="13">
        <v>608</v>
      </c>
      <c r="AB673" s="40">
        <v>2682276.4914663262</v>
      </c>
    </row>
    <row r="674" spans="3:28">
      <c r="C674" s="13">
        <v>609</v>
      </c>
      <c r="D674" s="13">
        <v>65</v>
      </c>
      <c r="E674" s="14">
        <v>224455.03797100691</v>
      </c>
      <c r="F674" s="14">
        <v>66614.96480869269</v>
      </c>
      <c r="G674" s="14">
        <v>2551.6097</v>
      </c>
      <c r="H674" s="14">
        <v>155288.46346231422</v>
      </c>
      <c r="I674" s="14">
        <v>9317.3078077388527</v>
      </c>
      <c r="J674" s="14">
        <v>3726.9231230955411</v>
      </c>
      <c r="K674" s="15">
        <v>-3.6578924679673414E-4</v>
      </c>
      <c r="L674" s="14">
        <v>-43.756372524151971</v>
      </c>
      <c r="M674" s="14">
        <v>121441.51722240743</v>
      </c>
      <c r="N674" s="14">
        <v>2795.1923423216558</v>
      </c>
      <c r="O674" s="15">
        <v>0.15853404605926374</v>
      </c>
      <c r="P674" s="14">
        <v>25981.39485183432</v>
      </c>
      <c r="Q674" s="14">
        <v>191264.26045037014</v>
      </c>
      <c r="R674" s="14">
        <v>2795.1923423216558</v>
      </c>
      <c r="S674" s="15">
        <v>0.1838860238932159</v>
      </c>
      <c r="T674" s="38">
        <v>51074.958031129107</v>
      </c>
      <c r="U674" s="38">
        <v>330225.8980931163</v>
      </c>
      <c r="V674" s="38">
        <v>77012.596510439267</v>
      </c>
      <c r="W674" s="38">
        <v>642931.67576589389</v>
      </c>
      <c r="AA674" s="13">
        <v>609</v>
      </c>
      <c r="AB674" s="40">
        <v>2440992.3641261058</v>
      </c>
    </row>
    <row r="675" spans="3:28">
      <c r="C675" s="13">
        <v>610</v>
      </c>
      <c r="D675" s="13">
        <v>65</v>
      </c>
      <c r="E675" s="14">
        <v>232692.5326713658</v>
      </c>
      <c r="F675" s="14">
        <v>69827.587741832656</v>
      </c>
      <c r="G675" s="14">
        <v>2551.6097</v>
      </c>
      <c r="H675" s="14">
        <v>160313.33522953314</v>
      </c>
      <c r="I675" s="14">
        <v>9618.8001137719875</v>
      </c>
      <c r="J675" s="14">
        <v>3847.5200455087952</v>
      </c>
      <c r="K675" s="15">
        <v>-6.9165038652517025E-2</v>
      </c>
      <c r="L675" s="14">
        <v>-8562.7253676564524</v>
      </c>
      <c r="M675" s="14">
        <v>117162.38768658129</v>
      </c>
      <c r="N675" s="14">
        <v>2885.6400341315962</v>
      </c>
      <c r="O675" s="15">
        <v>1.7497984929936178E-2</v>
      </c>
      <c r="P675" s="14">
        <v>3006.1647123740877</v>
      </c>
      <c r="Q675" s="14">
        <v>176249.60773895189</v>
      </c>
      <c r="R675" s="14">
        <v>2885.6400341315962</v>
      </c>
      <c r="S675" s="15">
        <v>2.441229690304246E-2</v>
      </c>
      <c r="T675" s="38">
        <v>3815.0144971453833</v>
      </c>
      <c r="U675" s="38">
        <v>161532.12989482837</v>
      </c>
      <c r="V675" s="38">
        <v>-1741.5461581369814</v>
      </c>
      <c r="W675" s="38">
        <v>454944.12532036152</v>
      </c>
      <c r="AA675" s="13">
        <v>610</v>
      </c>
      <c r="AB675" s="40">
        <v>2983047.5438709939</v>
      </c>
    </row>
    <row r="676" spans="3:28">
      <c r="C676" s="13">
        <v>611</v>
      </c>
      <c r="D676" s="13">
        <v>65</v>
      </c>
      <c r="E676" s="14">
        <v>210010.93921632651</v>
      </c>
      <c r="F676" s="14">
        <v>60981.766294367342</v>
      </c>
      <c r="G676" s="14">
        <v>2551.6097</v>
      </c>
      <c r="H676" s="14">
        <v>146477.56322195916</v>
      </c>
      <c r="I676" s="14">
        <v>8788.6537933175496</v>
      </c>
      <c r="J676" s="14">
        <v>3515.4615173270199</v>
      </c>
      <c r="K676" s="15">
        <v>4.2103515002694325E-2</v>
      </c>
      <c r="L676" s="14">
        <v>6108.6350733146792</v>
      </c>
      <c r="M676" s="14">
        <v>152952.47260771343</v>
      </c>
      <c r="N676" s="14">
        <v>2636.5961379952646</v>
      </c>
      <c r="O676" s="15">
        <v>0.28881281787284574</v>
      </c>
      <c r="P676" s="14">
        <v>25280.929709024269</v>
      </c>
      <c r="Q676" s="14">
        <v>114133.1879921928</v>
      </c>
      <c r="R676" s="14">
        <v>2636.5961379952646</v>
      </c>
      <c r="S676" s="15">
        <v>0.12004721732280552</v>
      </c>
      <c r="T676" s="38">
        <v>20320.198999835371</v>
      </c>
      <c r="U676" s="38">
        <v>190906.88539968952</v>
      </c>
      <c r="V676" s="38">
        <v>51709.763782174319</v>
      </c>
      <c r="W676" s="38">
        <v>457992.54599959578</v>
      </c>
      <c r="AA676" s="13">
        <v>611</v>
      </c>
      <c r="AB676" s="40">
        <v>2618358.5982647352</v>
      </c>
    </row>
    <row r="677" spans="3:28">
      <c r="C677" s="13">
        <v>612</v>
      </c>
      <c r="D677" s="13">
        <v>65</v>
      </c>
      <c r="E677" s="14">
        <v>233173.34206052404</v>
      </c>
      <c r="F677" s="14">
        <v>70015.103403604371</v>
      </c>
      <c r="G677" s="14">
        <v>2551.6097</v>
      </c>
      <c r="H677" s="14">
        <v>160606.62895691968</v>
      </c>
      <c r="I677" s="14">
        <v>9636.39773741518</v>
      </c>
      <c r="J677" s="14">
        <v>3854.5590949660723</v>
      </c>
      <c r="K677" s="15">
        <v>3.3522080867386381E-2</v>
      </c>
      <c r="L677" s="14">
        <v>4183.8766093049271</v>
      </c>
      <c r="M677" s="14">
        <v>130920.72946031814</v>
      </c>
      <c r="N677" s="14">
        <v>2890.9193212245541</v>
      </c>
      <c r="O677" s="15">
        <v>8.9068635640029314E-2</v>
      </c>
      <c r="P677" s="14">
        <v>19217.314206495405</v>
      </c>
      <c r="Q677" s="14">
        <v>236421.26245743636</v>
      </c>
      <c r="R677" s="14">
        <v>2890.9193212245541</v>
      </c>
      <c r="S677" s="15">
        <v>0.19264490289013603</v>
      </c>
      <c r="T677" s="38">
        <v>38454.845547979312</v>
      </c>
      <c r="U677" s="38">
        <v>239515.47784521111</v>
      </c>
      <c r="V677" s="38">
        <v>61856.03636377964</v>
      </c>
      <c r="W677" s="38">
        <v>606857.46976296557</v>
      </c>
      <c r="AA677" s="13">
        <v>612</v>
      </c>
      <c r="AB677" s="40">
        <v>2196987.5047279731</v>
      </c>
    </row>
    <row r="678" spans="3:28">
      <c r="C678" s="13">
        <v>613</v>
      </c>
      <c r="D678" s="13">
        <v>65</v>
      </c>
      <c r="E678" s="14">
        <v>235233.67336458844</v>
      </c>
      <c r="F678" s="14">
        <v>70818.632612189496</v>
      </c>
      <c r="G678" s="14">
        <v>2551.6097</v>
      </c>
      <c r="H678" s="14">
        <v>161863.43105239896</v>
      </c>
      <c r="I678" s="14">
        <v>9711.8058631439362</v>
      </c>
      <c r="J678" s="14">
        <v>3884.7223452575745</v>
      </c>
      <c r="K678" s="15">
        <v>4.5523568547456039E-2</v>
      </c>
      <c r="L678" s="14">
        <v>7323.4233644474161</v>
      </c>
      <c r="M678" s="14">
        <v>170136.81460171437</v>
      </c>
      <c r="N678" s="14">
        <v>2913.5417589431809</v>
      </c>
      <c r="O678" s="15">
        <v>-4.1702374911102555E-2</v>
      </c>
      <c r="P678" s="14">
        <v>-3284.922725212843</v>
      </c>
      <c r="Q678" s="14">
        <v>76942.487289688128</v>
      </c>
      <c r="R678" s="14">
        <v>2913.5417589431809</v>
      </c>
      <c r="S678" s="15">
        <v>0.44300116882323148</v>
      </c>
      <c r="T678" s="38">
        <v>372738.44537933887</v>
      </c>
      <c r="U678" s="38">
        <v>1215589.0355335195</v>
      </c>
      <c r="V678" s="38">
        <v>376776.94601857342</v>
      </c>
      <c r="W678" s="38">
        <v>1462668.337424922</v>
      </c>
      <c r="AA678" s="13">
        <v>613</v>
      </c>
      <c r="AB678" s="40">
        <v>3420941.9887240939</v>
      </c>
    </row>
    <row r="679" spans="3:28">
      <c r="C679" s="13">
        <v>614</v>
      </c>
      <c r="D679" s="13">
        <v>65</v>
      </c>
      <c r="E679" s="14">
        <v>237421.34389667172</v>
      </c>
      <c r="F679" s="14">
        <v>71671.824119701967</v>
      </c>
      <c r="G679" s="14">
        <v>2551.6097</v>
      </c>
      <c r="H679" s="14">
        <v>163197.91007696974</v>
      </c>
      <c r="I679" s="14">
        <v>9791.8746046181841</v>
      </c>
      <c r="J679" s="14">
        <v>3916.7498418472737</v>
      </c>
      <c r="K679" s="15">
        <v>3.1206700826404907E-2</v>
      </c>
      <c r="L679" s="14">
        <v>4323.3184748558751</v>
      </c>
      <c r="M679" s="14">
        <v>144819.83938261156</v>
      </c>
      <c r="N679" s="14">
        <v>2937.562381385455</v>
      </c>
      <c r="O679" s="15">
        <v>-0.12275011312686757</v>
      </c>
      <c r="P679" s="14">
        <v>-23317.627560654793</v>
      </c>
      <c r="Q679" s="14">
        <v>168111.28455517214</v>
      </c>
      <c r="R679" s="14">
        <v>2937.562381385455</v>
      </c>
      <c r="S679" s="15">
        <v>-5.3338947172302101E-2</v>
      </c>
      <c r="T679" s="38">
        <v>-39062.614879163033</v>
      </c>
      <c r="U679" s="38">
        <v>694753.10883700021</v>
      </c>
      <c r="V679" s="38">
        <v>-58056.923964961956</v>
      </c>
      <c r="W679" s="38">
        <v>1007684.2327747839</v>
      </c>
      <c r="AA679" s="13">
        <v>614</v>
      </c>
      <c r="AB679" s="40">
        <v>2670675.5034891446</v>
      </c>
    </row>
    <row r="680" spans="3:28">
      <c r="C680" s="13">
        <v>615</v>
      </c>
      <c r="D680" s="13">
        <v>65</v>
      </c>
      <c r="E680" s="14">
        <v>234442.00964844954</v>
      </c>
      <c r="F680" s="14">
        <v>70509.883762895319</v>
      </c>
      <c r="G680" s="14">
        <v>2551.6097</v>
      </c>
      <c r="H680" s="14">
        <v>161380.51618555424</v>
      </c>
      <c r="I680" s="14">
        <v>9682.8309711332531</v>
      </c>
      <c r="J680" s="14">
        <v>3873.1323884533012</v>
      </c>
      <c r="K680" s="15">
        <v>-7.1068211239745174E-3</v>
      </c>
      <c r="L680" s="14">
        <v>-957.37149397758651</v>
      </c>
      <c r="M680" s="14">
        <v>135690.82980077804</v>
      </c>
      <c r="N680" s="14">
        <v>2904.8492913399759</v>
      </c>
      <c r="O680" s="15">
        <v>5.1300902615719783E-2</v>
      </c>
      <c r="P680" s="14">
        <v>6919.2944210696623</v>
      </c>
      <c r="Q680" s="14">
        <v>143248.37948147141</v>
      </c>
      <c r="R680" s="14">
        <v>2904.8492913399759</v>
      </c>
      <c r="S680" s="15">
        <v>0.47057206589184175</v>
      </c>
      <c r="T680" s="38">
        <v>409175.0443848829</v>
      </c>
      <c r="U680" s="38">
        <v>1280154.3152733329</v>
      </c>
      <c r="V680" s="38">
        <v>415136.96731197496</v>
      </c>
      <c r="W680" s="38">
        <v>1559093.5245555823</v>
      </c>
      <c r="AA680" s="13">
        <v>615</v>
      </c>
      <c r="AB680" s="40">
        <v>2557923.8063517767</v>
      </c>
    </row>
    <row r="681" spans="3:28">
      <c r="C681" s="13">
        <v>616</v>
      </c>
      <c r="D681" s="13">
        <v>65</v>
      </c>
      <c r="E681" s="14">
        <v>208682.21210750166</v>
      </c>
      <c r="F681" s="14">
        <v>60463.562721925649</v>
      </c>
      <c r="G681" s="14">
        <v>2551.6097</v>
      </c>
      <c r="H681" s="14">
        <v>145667.03968557602</v>
      </c>
      <c r="I681" s="14">
        <v>8740.0223811345604</v>
      </c>
      <c r="J681" s="14">
        <v>3496.0089524538243</v>
      </c>
      <c r="K681" s="15">
        <v>1.4445830156896843E-2</v>
      </c>
      <c r="L681" s="14">
        <v>1877.5359252210701</v>
      </c>
      <c r="M681" s="14">
        <v>133596.32815328115</v>
      </c>
      <c r="N681" s="14">
        <v>2622.006714340368</v>
      </c>
      <c r="O681" s="15">
        <v>0.139236246059322</v>
      </c>
      <c r="P681" s="14">
        <v>11590.283543142348</v>
      </c>
      <c r="Q681" s="14">
        <v>96143.142890916264</v>
      </c>
      <c r="R681" s="14">
        <v>2622.006714340368</v>
      </c>
      <c r="S681" s="15">
        <v>0.1301274614902827</v>
      </c>
      <c r="T681" s="38">
        <v>79748.550782939084</v>
      </c>
      <c r="U681" s="38">
        <v>693909.06238087616</v>
      </c>
      <c r="V681" s="38">
        <v>93216.370251302505</v>
      </c>
      <c r="W681" s="38">
        <v>923648.53342507361</v>
      </c>
      <c r="AA681" s="13">
        <v>616</v>
      </c>
      <c r="AB681" s="40">
        <v>2427906.7247635988</v>
      </c>
    </row>
    <row r="682" spans="3:28">
      <c r="C682" s="13">
        <v>617</v>
      </c>
      <c r="D682" s="13">
        <v>65</v>
      </c>
      <c r="E682" s="14">
        <v>228040.113403461</v>
      </c>
      <c r="F682" s="14">
        <v>68013.144227349796</v>
      </c>
      <c r="G682" s="14">
        <v>2551.6097</v>
      </c>
      <c r="H682" s="14">
        <v>157475.35947611122</v>
      </c>
      <c r="I682" s="14">
        <v>9448.5215685666735</v>
      </c>
      <c r="J682" s="14">
        <v>3779.4086274266697</v>
      </c>
      <c r="K682" s="15">
        <v>-1.5027711795492428E-2</v>
      </c>
      <c r="L682" s="14">
        <v>-1631.944539270439</v>
      </c>
      <c r="M682" s="14">
        <v>108853.43697926804</v>
      </c>
      <c r="N682" s="14">
        <v>2834.5564705700021</v>
      </c>
      <c r="O682" s="15">
        <v>0.18880866108810782</v>
      </c>
      <c r="P682" s="14">
        <v>18409.918181332268</v>
      </c>
      <c r="Q682" s="14">
        <v>117332.88325977145</v>
      </c>
      <c r="R682" s="14">
        <v>2834.5564705700021</v>
      </c>
      <c r="S682" s="15">
        <v>0.35201340847363471</v>
      </c>
      <c r="T682" s="38">
        <v>84386.188705168039</v>
      </c>
      <c r="U682" s="38">
        <v>325527.82593880763</v>
      </c>
      <c r="V682" s="38">
        <v>101164.16234722987</v>
      </c>
      <c r="W682" s="38">
        <v>551714.14617784717</v>
      </c>
      <c r="AA682" s="13">
        <v>617</v>
      </c>
      <c r="AB682" s="40">
        <v>2347792.8050766448</v>
      </c>
    </row>
    <row r="683" spans="3:28">
      <c r="C683" s="13">
        <v>618</v>
      </c>
      <c r="D683" s="13">
        <v>65</v>
      </c>
      <c r="E683" s="14">
        <v>228653.26405318917</v>
      </c>
      <c r="F683" s="14">
        <v>68252.272980743772</v>
      </c>
      <c r="G683" s="14">
        <v>2551.6097</v>
      </c>
      <c r="H683" s="14">
        <v>157849.38137244541</v>
      </c>
      <c r="I683" s="14">
        <v>9470.9628823467247</v>
      </c>
      <c r="J683" s="14">
        <v>3788.3851529386902</v>
      </c>
      <c r="K683" s="15">
        <v>2.3290896538561E-2</v>
      </c>
      <c r="L683" s="14">
        <v>3634.7522793804906</v>
      </c>
      <c r="M683" s="14">
        <v>161587.86999695387</v>
      </c>
      <c r="N683" s="14">
        <v>2841.2888647040172</v>
      </c>
      <c r="O683" s="15">
        <v>0.15659110900637338</v>
      </c>
      <c r="P683" s="14">
        <v>43397.918255033073</v>
      </c>
      <c r="Q683" s="14">
        <v>321960.21223829762</v>
      </c>
      <c r="R683" s="14">
        <v>2841.2888647040172</v>
      </c>
      <c r="S683" s="15">
        <v>0.24849807643627692</v>
      </c>
      <c r="T683" s="38">
        <v>100364.46235412286</v>
      </c>
      <c r="U683" s="38">
        <v>505669.36936691229</v>
      </c>
      <c r="V683" s="38">
        <v>147397.13288853643</v>
      </c>
      <c r="W683" s="38">
        <v>989217.45160216372</v>
      </c>
      <c r="AA683" s="13">
        <v>618</v>
      </c>
      <c r="AB683" s="40">
        <v>2310329.800186954</v>
      </c>
    </row>
    <row r="684" spans="3:28">
      <c r="C684" s="13">
        <v>619</v>
      </c>
      <c r="D684" s="13">
        <v>65</v>
      </c>
      <c r="E684" s="14">
        <v>246308.2641114057</v>
      </c>
      <c r="F684" s="14">
        <v>75137.72300344822</v>
      </c>
      <c r="G684" s="14">
        <v>2551.6097</v>
      </c>
      <c r="H684" s="14">
        <v>168618.93140795748</v>
      </c>
      <c r="I684" s="14">
        <v>10117.13588447745</v>
      </c>
      <c r="J684" s="14">
        <v>4046.85435379098</v>
      </c>
      <c r="K684" s="15">
        <v>-2.5548775078070664E-2</v>
      </c>
      <c r="L684" s="14">
        <v>-4681.8528315453741</v>
      </c>
      <c r="M684" s="14">
        <v>180593.1320908312</v>
      </c>
      <c r="N684" s="14">
        <v>3035.1407653432348</v>
      </c>
      <c r="O684" s="15">
        <v>-4.2288633936974476E-2</v>
      </c>
      <c r="P684" s="14">
        <v>-6696.5771416129928</v>
      </c>
      <c r="Q684" s="14">
        <v>153175.05952736479</v>
      </c>
      <c r="R684" s="14">
        <v>3035.1407653432348</v>
      </c>
      <c r="S684" s="15">
        <v>9.6050813725660725E-2</v>
      </c>
      <c r="T684" s="38">
        <v>6627.7303420791441</v>
      </c>
      <c r="U684" s="38">
        <v>77147.634853946118</v>
      </c>
      <c r="V684" s="38">
        <v>-4750.6996310792229</v>
      </c>
      <c r="W684" s="38">
        <v>410915.82647214207</v>
      </c>
      <c r="AA684" s="13">
        <v>619</v>
      </c>
      <c r="AB684" s="40">
        <v>2251621.5011015045</v>
      </c>
    </row>
    <row r="685" spans="3:28">
      <c r="C685" s="13">
        <v>620</v>
      </c>
      <c r="D685" s="13">
        <v>65</v>
      </c>
      <c r="E685" s="14">
        <v>226219.17426719787</v>
      </c>
      <c r="F685" s="14">
        <v>67302.977964207166</v>
      </c>
      <c r="G685" s="14">
        <v>2551.6097</v>
      </c>
      <c r="H685" s="14">
        <v>156364.58660299072</v>
      </c>
      <c r="I685" s="14">
        <v>9381.8751961794424</v>
      </c>
      <c r="J685" s="14">
        <v>3752.7500784717772</v>
      </c>
      <c r="K685" s="15">
        <v>-4.4025712966733112E-2</v>
      </c>
      <c r="L685" s="14">
        <v>-7320.8078104393662</v>
      </c>
      <c r="M685" s="14">
        <v>160840.3884643128</v>
      </c>
      <c r="N685" s="14">
        <v>2814.5625588538328</v>
      </c>
      <c r="O685" s="15">
        <v>7.0994870216211634E-2</v>
      </c>
      <c r="P685" s="14">
        <v>15723.869095335633</v>
      </c>
      <c r="Q685" s="14">
        <v>238610.09733880812</v>
      </c>
      <c r="R685" s="14">
        <v>2814.5625588538328</v>
      </c>
      <c r="S685" s="15">
        <v>0.26747618761376912</v>
      </c>
      <c r="T685" s="38">
        <v>450524.62729580223</v>
      </c>
      <c r="U685" s="38">
        <v>2136286.0610516053</v>
      </c>
      <c r="V685" s="38">
        <v>458927.68858069851</v>
      </c>
      <c r="W685" s="38">
        <v>2535736.546854726</v>
      </c>
      <c r="AA685" s="13">
        <v>620</v>
      </c>
      <c r="AB685" s="40">
        <v>2621525.6018383335</v>
      </c>
    </row>
    <row r="686" spans="3:28">
      <c r="C686" s="13">
        <v>621</v>
      </c>
      <c r="D686" s="13">
        <v>65</v>
      </c>
      <c r="E686" s="14">
        <v>231671.22424198143</v>
      </c>
      <c r="F686" s="14">
        <v>69429.277454372757</v>
      </c>
      <c r="G686" s="14">
        <v>2551.6097</v>
      </c>
      <c r="H686" s="14">
        <v>159690.33708760867</v>
      </c>
      <c r="I686" s="14">
        <v>9581.4202252565192</v>
      </c>
      <c r="J686" s="14">
        <v>3832.568090102608</v>
      </c>
      <c r="K686" s="15">
        <v>-3.3457308809076068E-2</v>
      </c>
      <c r="L686" s="14">
        <v>-4295.7274382063115</v>
      </c>
      <c r="M686" s="14">
        <v>126014.84745432032</v>
      </c>
      <c r="N686" s="14">
        <v>2874.4260675769556</v>
      </c>
      <c r="O686" s="15">
        <v>7.0224844783297186E-2</v>
      </c>
      <c r="P686" s="14">
        <v>21165.102627331253</v>
      </c>
      <c r="Q686" s="14">
        <v>323992.83767143422</v>
      </c>
      <c r="R686" s="14">
        <v>2874.4260675769556</v>
      </c>
      <c r="S686" s="15">
        <v>0.51451694448811736</v>
      </c>
      <c r="T686" s="38">
        <v>58928.676530474164</v>
      </c>
      <c r="U686" s="38">
        <v>174897.93202032038</v>
      </c>
      <c r="V686" s="38">
        <v>75798.051719599112</v>
      </c>
      <c r="W686" s="38">
        <v>624905.617146075</v>
      </c>
      <c r="AA686" s="13">
        <v>621</v>
      </c>
      <c r="AB686" s="40">
        <v>2622888.2318596919</v>
      </c>
    </row>
    <row r="687" spans="3:28">
      <c r="C687" s="13">
        <v>622</v>
      </c>
      <c r="D687" s="13">
        <v>65</v>
      </c>
      <c r="E687" s="14">
        <v>236624.3246836942</v>
      </c>
      <c r="F687" s="14">
        <v>71360.986626640733</v>
      </c>
      <c r="G687" s="14">
        <v>2551.6097</v>
      </c>
      <c r="H687" s="14">
        <v>162711.72835705345</v>
      </c>
      <c r="I687" s="14">
        <v>9762.7037014232064</v>
      </c>
      <c r="J687" s="14">
        <v>3905.0814805692826</v>
      </c>
      <c r="K687" s="15">
        <v>2.2196602765607448E-2</v>
      </c>
      <c r="L687" s="14">
        <v>2651.7587948248915</v>
      </c>
      <c r="M687" s="14">
        <v>124071.17574256513</v>
      </c>
      <c r="N687" s="14">
        <v>2928.8111104269619</v>
      </c>
      <c r="O687" s="15">
        <v>-0.16994880883106755</v>
      </c>
      <c r="P687" s="14">
        <v>-35420.597578277731</v>
      </c>
      <c r="Q687" s="14">
        <v>174463.02445692004</v>
      </c>
      <c r="R687" s="14">
        <v>2928.8111104269619</v>
      </c>
      <c r="S687" s="15">
        <v>0.37186160334997165</v>
      </c>
      <c r="T687" s="38">
        <v>62094.999137854335</v>
      </c>
      <c r="U687" s="38">
        <v>230543.56917378353</v>
      </c>
      <c r="V687" s="38">
        <v>29326.160354401494</v>
      </c>
      <c r="W687" s="38">
        <v>529077.7693732687</v>
      </c>
      <c r="AA687" s="13">
        <v>622</v>
      </c>
      <c r="AB687" s="40">
        <v>2617604.7108475198</v>
      </c>
    </row>
    <row r="688" spans="3:28">
      <c r="C688" s="13">
        <v>623</v>
      </c>
      <c r="D688" s="13">
        <v>65</v>
      </c>
      <c r="E688" s="14">
        <v>247510.48922876976</v>
      </c>
      <c r="F688" s="14">
        <v>75606.590799220212</v>
      </c>
      <c r="G688" s="14">
        <v>2551.6097</v>
      </c>
      <c r="H688" s="14">
        <v>169352.28872954953</v>
      </c>
      <c r="I688" s="14">
        <v>10161.137323772971</v>
      </c>
      <c r="J688" s="14">
        <v>4064.4549295091888</v>
      </c>
      <c r="K688" s="15">
        <v>-1.3928367217261553E-2</v>
      </c>
      <c r="L688" s="14">
        <v>-1722.6722189730081</v>
      </c>
      <c r="M688" s="14">
        <v>123990.39967656918</v>
      </c>
      <c r="N688" s="14">
        <v>3048.3411971318915</v>
      </c>
      <c r="O688" s="15">
        <v>8.6234647904225456E-2</v>
      </c>
      <c r="P688" s="14">
        <v>7341.3008826896039</v>
      </c>
      <c r="Q688" s="14">
        <v>93997.156495416595</v>
      </c>
      <c r="R688" s="14">
        <v>3048.3411971318915</v>
      </c>
      <c r="S688" s="15">
        <v>0.13835463574844215</v>
      </c>
      <c r="T688" s="38">
        <v>30413.878662169605</v>
      </c>
      <c r="U688" s="38">
        <v>251763.56141392741</v>
      </c>
      <c r="V688" s="38">
        <v>36032.507325886203</v>
      </c>
      <c r="W688" s="38">
        <v>469751.11758591316</v>
      </c>
      <c r="AA688" s="13">
        <v>623</v>
      </c>
      <c r="AB688" s="40">
        <v>2467471.5403948608</v>
      </c>
    </row>
    <row r="689" spans="3:28">
      <c r="C689" s="13">
        <v>624</v>
      </c>
      <c r="D689" s="13">
        <v>65</v>
      </c>
      <c r="E689" s="14">
        <v>237655.17660355117</v>
      </c>
      <c r="F689" s="14">
        <v>71763.018875384965</v>
      </c>
      <c r="G689" s="14">
        <v>2551.6097</v>
      </c>
      <c r="H689" s="14">
        <v>163340.5480281662</v>
      </c>
      <c r="I689" s="14">
        <v>9800.4328816899724</v>
      </c>
      <c r="J689" s="14">
        <v>3920.1731526759891</v>
      </c>
      <c r="K689" s="15">
        <v>2.4430574943221296E-2</v>
      </c>
      <c r="L689" s="14">
        <v>3601.8556874365386</v>
      </c>
      <c r="M689" s="14">
        <v>152994.23543769913</v>
      </c>
      <c r="N689" s="14">
        <v>2940.1298645069915</v>
      </c>
      <c r="O689" s="15">
        <v>-1.93605598011794E-2</v>
      </c>
      <c r="P689" s="14">
        <v>-3395.1917466790769</v>
      </c>
      <c r="Q689" s="14">
        <v>173441.27692314866</v>
      </c>
      <c r="R689" s="14">
        <v>2940.1298645069915</v>
      </c>
      <c r="S689" s="15">
        <v>0.105705175074705</v>
      </c>
      <c r="T689" s="38">
        <v>55827.186398243117</v>
      </c>
      <c r="U689" s="38">
        <v>585437.7738620413</v>
      </c>
      <c r="V689" s="38">
        <v>56033.850339000579</v>
      </c>
      <c r="W689" s="38">
        <v>911873.28622288909</v>
      </c>
      <c r="AA689" s="13">
        <v>624</v>
      </c>
      <c r="AB689" s="40">
        <v>2943268.9245751682</v>
      </c>
    </row>
    <row r="690" spans="3:28">
      <c r="C690" s="13">
        <v>625</v>
      </c>
      <c r="D690" s="13">
        <v>65</v>
      </c>
      <c r="E690" s="14">
        <v>219914.36162493844</v>
      </c>
      <c r="F690" s="14">
        <v>64844.101033725994</v>
      </c>
      <c r="G690" s="14">
        <v>2551.6097</v>
      </c>
      <c r="H690" s="14">
        <v>152518.65089121243</v>
      </c>
      <c r="I690" s="14">
        <v>9151.1190534727448</v>
      </c>
      <c r="J690" s="14">
        <v>3660.447621389098</v>
      </c>
      <c r="K690" s="15">
        <v>3.713201335408927E-2</v>
      </c>
      <c r="L690" s="14">
        <v>5082.9853470402304</v>
      </c>
      <c r="M690" s="14">
        <v>143802.77931298336</v>
      </c>
      <c r="N690" s="14">
        <v>2745.3357160418232</v>
      </c>
      <c r="O690" s="15">
        <v>0.20433820195709165</v>
      </c>
      <c r="P690" s="14">
        <v>45869.269364160609</v>
      </c>
      <c r="Q690" s="14">
        <v>271719.14669568249</v>
      </c>
      <c r="R690" s="14">
        <v>2745.3357160418232</v>
      </c>
      <c r="S690" s="15">
        <v>-1.6919656761088711E-2</v>
      </c>
      <c r="T690" s="38">
        <v>-4682.369838485085</v>
      </c>
      <c r="U690" s="38">
        <v>273431.71804960701</v>
      </c>
      <c r="V690" s="38">
        <v>46269.884872715753</v>
      </c>
      <c r="W690" s="38">
        <v>688953.64405827282</v>
      </c>
      <c r="AA690" s="13">
        <v>625</v>
      </c>
      <c r="AB690" s="40">
        <v>2656485.8894759417</v>
      </c>
    </row>
    <row r="691" spans="3:28">
      <c r="C691" s="13">
        <v>626</v>
      </c>
      <c r="D691" s="13">
        <v>65</v>
      </c>
      <c r="E691" s="14">
        <v>230835.96170897069</v>
      </c>
      <c r="F691" s="14">
        <v>69103.525066498565</v>
      </c>
      <c r="G691" s="14">
        <v>2551.6097</v>
      </c>
      <c r="H691" s="14">
        <v>159180.82694247211</v>
      </c>
      <c r="I691" s="14">
        <v>9550.8496165483266</v>
      </c>
      <c r="J691" s="14">
        <v>3820.3398466193307</v>
      </c>
      <c r="K691" s="15">
        <v>1.9384330170602922E-2</v>
      </c>
      <c r="L691" s="14">
        <v>3286.4790161346073</v>
      </c>
      <c r="M691" s="14">
        <v>174739.72766386045</v>
      </c>
      <c r="N691" s="14">
        <v>2865.2548849644977</v>
      </c>
      <c r="O691" s="15">
        <v>1.1510308976005183E-2</v>
      </c>
      <c r="P691" s="14">
        <v>1211.9443179599741</v>
      </c>
      <c r="Q691" s="14">
        <v>107936.64693291918</v>
      </c>
      <c r="R691" s="14">
        <v>2865.2548849644977</v>
      </c>
      <c r="S691" s="15">
        <v>0.23620455271207474</v>
      </c>
      <c r="T691" s="38">
        <v>465850.78070988361</v>
      </c>
      <c r="U691" s="38">
        <v>2439517.9623175422</v>
      </c>
      <c r="V691" s="38">
        <v>470349.20404397818</v>
      </c>
      <c r="W691" s="38">
        <v>2722194.3369143219</v>
      </c>
      <c r="AA691" s="13">
        <v>626</v>
      </c>
      <c r="AB691" s="40">
        <v>3115384.4088313389</v>
      </c>
    </row>
    <row r="692" spans="3:28">
      <c r="C692" s="13">
        <v>627</v>
      </c>
      <c r="D692" s="13">
        <v>65</v>
      </c>
      <c r="E692" s="14">
        <v>240377.48542299771</v>
      </c>
      <c r="F692" s="14">
        <v>72824.719314969101</v>
      </c>
      <c r="G692" s="14">
        <v>2551.6097</v>
      </c>
      <c r="H692" s="14">
        <v>165001.15640802859</v>
      </c>
      <c r="I692" s="14">
        <v>9900.0693844817142</v>
      </c>
      <c r="J692" s="14">
        <v>3960.0277537926859</v>
      </c>
      <c r="K692" s="15">
        <v>-6.9804327225793439E-2</v>
      </c>
      <c r="L692" s="14">
        <v>-9879.0725250667201</v>
      </c>
      <c r="M692" s="14">
        <v>133626.15787760823</v>
      </c>
      <c r="N692" s="14">
        <v>2970.0208153445142</v>
      </c>
      <c r="O692" s="15">
        <v>2.8257970420086355E-2</v>
      </c>
      <c r="P692" s="14">
        <v>2964.1555053200373</v>
      </c>
      <c r="Q692" s="14">
        <v>109345.42920630559</v>
      </c>
      <c r="R692" s="14">
        <v>2970.0208153445142</v>
      </c>
      <c r="S692" s="15">
        <v>-9.7944648146158733E-2</v>
      </c>
      <c r="T692" s="38">
        <v>-45153.522082231015</v>
      </c>
      <c r="U692" s="38">
        <v>417342.09928654542</v>
      </c>
      <c r="V692" s="38">
        <v>-52068.439101977696</v>
      </c>
      <c r="W692" s="38">
        <v>660313.68637045927</v>
      </c>
      <c r="AA692" s="13">
        <v>627</v>
      </c>
      <c r="AB692" s="40">
        <v>3060348.4836598439</v>
      </c>
    </row>
    <row r="693" spans="3:28">
      <c r="C693" s="13">
        <v>628</v>
      </c>
      <c r="D693" s="13">
        <v>65</v>
      </c>
      <c r="E693" s="14">
        <v>235947.39458380421</v>
      </c>
      <c r="F693" s="14">
        <v>71096.983887683644</v>
      </c>
      <c r="G693" s="14">
        <v>2551.6097</v>
      </c>
      <c r="H693" s="14">
        <v>162298.80099612058</v>
      </c>
      <c r="I693" s="14">
        <v>9737.928059767235</v>
      </c>
      <c r="J693" s="14">
        <v>3895.1712239068943</v>
      </c>
      <c r="K693" s="15">
        <v>6.3057924400873364E-2</v>
      </c>
      <c r="L693" s="14">
        <v>9431.2310243326829</v>
      </c>
      <c r="M693" s="14">
        <v>160943.38150169834</v>
      </c>
      <c r="N693" s="14">
        <v>2921.3784179301706</v>
      </c>
      <c r="O693" s="15">
        <v>1.3602191370108443E-2</v>
      </c>
      <c r="P693" s="14">
        <v>1429.8893347314274</v>
      </c>
      <c r="Q693" s="14">
        <v>108012.56189365051</v>
      </c>
      <c r="R693" s="14">
        <v>2921.3784179301706</v>
      </c>
      <c r="S693" s="15">
        <v>6.6789935245588822E-2</v>
      </c>
      <c r="T693" s="38">
        <v>84326.08743054248</v>
      </c>
      <c r="U693" s="38">
        <v>1348343.5843452292</v>
      </c>
      <c r="V693" s="38">
        <v>95187.207789606589</v>
      </c>
      <c r="W693" s="38">
        <v>1617299.5277405782</v>
      </c>
      <c r="AA693" s="13">
        <v>628</v>
      </c>
      <c r="AB693" s="40">
        <v>2954488.094051274</v>
      </c>
    </row>
    <row r="694" spans="3:28">
      <c r="C694" s="13">
        <v>629</v>
      </c>
      <c r="D694" s="13">
        <v>65</v>
      </c>
      <c r="E694" s="14">
        <v>225333.6957676727</v>
      </c>
      <c r="F694" s="14">
        <v>66957.641349392361</v>
      </c>
      <c r="G694" s="14">
        <v>2551.6097</v>
      </c>
      <c r="H694" s="14">
        <v>155824.44471828034</v>
      </c>
      <c r="I694" s="14">
        <v>9349.4666830968199</v>
      </c>
      <c r="J694" s="14">
        <v>3739.7866732387283</v>
      </c>
      <c r="K694" s="15">
        <v>5.140265158445801E-2</v>
      </c>
      <c r="L694" s="14">
        <v>7685.3590745168631</v>
      </c>
      <c r="M694" s="14">
        <v>159068.14401536217</v>
      </c>
      <c r="N694" s="14">
        <v>2804.8400049290458</v>
      </c>
      <c r="O694" s="15">
        <v>-5.4239506829250009E-2</v>
      </c>
      <c r="P694" s="14">
        <v>-11061.863401534996</v>
      </c>
      <c r="Q694" s="14">
        <v>194285.32026477632</v>
      </c>
      <c r="R694" s="14">
        <v>2804.8400049290458</v>
      </c>
      <c r="S694" s="15">
        <v>9.6881749426731265E-2</v>
      </c>
      <c r="T694" s="38">
        <v>7970.0063187612277</v>
      </c>
      <c r="U694" s="38">
        <v>91637.727741992334</v>
      </c>
      <c r="V694" s="38">
        <v>4593.5019917430945</v>
      </c>
      <c r="W694" s="38">
        <v>444991.19202213082</v>
      </c>
      <c r="AA694" s="13">
        <v>629</v>
      </c>
      <c r="AB694" s="40">
        <v>2627261.100208478</v>
      </c>
    </row>
    <row r="695" spans="3:28">
      <c r="C695" s="13">
        <v>630</v>
      </c>
      <c r="D695" s="13">
        <v>65</v>
      </c>
      <c r="E695" s="14">
        <v>243112.8626669941</v>
      </c>
      <c r="F695" s="14">
        <v>73891.5164401277</v>
      </c>
      <c r="G695" s="14">
        <v>2551.6097</v>
      </c>
      <c r="H695" s="14">
        <v>166669.73652686641</v>
      </c>
      <c r="I695" s="14">
        <v>10000.184191611985</v>
      </c>
      <c r="J695" s="14">
        <v>4000.073676644794</v>
      </c>
      <c r="K695" s="15">
        <v>9.830239667915816E-2</v>
      </c>
      <c r="L695" s="14">
        <v>15762.681717020847</v>
      </c>
      <c r="M695" s="14">
        <v>178111.62407051073</v>
      </c>
      <c r="N695" s="14">
        <v>3000.0552574835951</v>
      </c>
      <c r="O695" s="15">
        <v>0.17352314723460371</v>
      </c>
      <c r="P695" s="14">
        <v>20760.979441348212</v>
      </c>
      <c r="Q695" s="14">
        <v>141904.86883845294</v>
      </c>
      <c r="R695" s="14">
        <v>3000.0552574835951</v>
      </c>
      <c r="S695" s="15">
        <v>0.24893283086342644</v>
      </c>
      <c r="T695" s="38">
        <v>24460.680284610658</v>
      </c>
      <c r="U695" s="38">
        <v>124222.87847465809</v>
      </c>
      <c r="V695" s="38">
        <v>60984.341442979719</v>
      </c>
      <c r="W695" s="38">
        <v>444239.37138362182</v>
      </c>
      <c r="AA695" s="13">
        <v>630</v>
      </c>
      <c r="AB695" s="40">
        <v>2456979.473450026</v>
      </c>
    </row>
    <row r="696" spans="3:28">
      <c r="C696" s="13">
        <v>631</v>
      </c>
      <c r="D696" s="13">
        <v>65</v>
      </c>
      <c r="E696" s="14">
        <v>241136.11804844672</v>
      </c>
      <c r="F696" s="14">
        <v>73120.586038894224</v>
      </c>
      <c r="G696" s="14">
        <v>2551.6097</v>
      </c>
      <c r="H696" s="14">
        <v>165463.92230955249</v>
      </c>
      <c r="I696" s="14">
        <v>9927.8353385731498</v>
      </c>
      <c r="J696" s="14">
        <v>3971.1341354292599</v>
      </c>
      <c r="K696" s="15">
        <v>-2.5696091691420182E-2</v>
      </c>
      <c r="L696" s="14">
        <v>-4409.5288087037088</v>
      </c>
      <c r="M696" s="14">
        <v>169179.13112063985</v>
      </c>
      <c r="N696" s="14">
        <v>2978.3506015719449</v>
      </c>
      <c r="O696" s="15">
        <v>2.2442880849034841E-3</v>
      </c>
      <c r="P696" s="14">
        <v>413.4191923459349</v>
      </c>
      <c r="Q696" s="14">
        <v>186112.09733140684</v>
      </c>
      <c r="R696" s="14">
        <v>2978.3506015719449</v>
      </c>
      <c r="S696" s="15">
        <v>0.1305107121012071</v>
      </c>
      <c r="T696" s="38">
        <v>30235.297521904256</v>
      </c>
      <c r="U696" s="38">
        <v>263393.55986634764</v>
      </c>
      <c r="V696" s="38">
        <v>26239.187905546481</v>
      </c>
      <c r="W696" s="38">
        <v>618684.78831839433</v>
      </c>
      <c r="AA696" s="13">
        <v>631</v>
      </c>
      <c r="AB696" s="40">
        <v>2648992.9909505472</v>
      </c>
    </row>
    <row r="697" spans="3:28">
      <c r="C697" s="13">
        <v>632</v>
      </c>
      <c r="D697" s="13">
        <v>65</v>
      </c>
      <c r="E697" s="14">
        <v>236175.88456396607</v>
      </c>
      <c r="F697" s="14">
        <v>71186.094979946763</v>
      </c>
      <c r="G697" s="14">
        <v>2551.6097</v>
      </c>
      <c r="H697" s="14">
        <v>162438.17988401931</v>
      </c>
      <c r="I697" s="14">
        <v>9746.2907930411584</v>
      </c>
      <c r="J697" s="14">
        <v>3898.5163172164634</v>
      </c>
      <c r="K697" s="15">
        <v>-5.2726749008512319E-4</v>
      </c>
      <c r="L697" s="14">
        <v>-63.27421684687161</v>
      </c>
      <c r="M697" s="14">
        <v>121890.00094773396</v>
      </c>
      <c r="N697" s="14">
        <v>2923.8872379123472</v>
      </c>
      <c r="O697" s="15">
        <v>2.7671824204651745E-2</v>
      </c>
      <c r="P697" s="14">
        <v>4204.9089275584811</v>
      </c>
      <c r="Q697" s="14">
        <v>157623.18532965003</v>
      </c>
      <c r="R697" s="14">
        <v>2923.8872379123472</v>
      </c>
      <c r="S697" s="15">
        <v>0.19293934247335942</v>
      </c>
      <c r="T697" s="38">
        <v>159023.07894767128</v>
      </c>
      <c r="U697" s="38">
        <v>984697.83945040416</v>
      </c>
      <c r="V697" s="38">
        <v>163164.71365838288</v>
      </c>
      <c r="W697" s="38">
        <v>1264211.0257277882</v>
      </c>
      <c r="AA697" s="13">
        <v>632</v>
      </c>
      <c r="AB697" s="40">
        <v>2472650.0221120366</v>
      </c>
    </row>
    <row r="698" spans="3:28">
      <c r="C698" s="13">
        <v>633</v>
      </c>
      <c r="D698" s="13">
        <v>65</v>
      </c>
      <c r="E698" s="14">
        <v>234832.38518879461</v>
      </c>
      <c r="F698" s="14">
        <v>70662.130223629894</v>
      </c>
      <c r="G698" s="14">
        <v>2551.6097</v>
      </c>
      <c r="H698" s="14">
        <v>161618.6452651647</v>
      </c>
      <c r="I698" s="14">
        <v>9697.1187159098808</v>
      </c>
      <c r="J698" s="14">
        <v>3878.8474863639526</v>
      </c>
      <c r="K698" s="15">
        <v>-2.1401033644058667E-2</v>
      </c>
      <c r="L698" s="14">
        <v>-2643.8494093717936</v>
      </c>
      <c r="M698" s="14">
        <v>122833.97221422174</v>
      </c>
      <c r="N698" s="14">
        <v>2909.1356147729643</v>
      </c>
      <c r="O698" s="15">
        <v>3.4598334541548093E-2</v>
      </c>
      <c r="P698" s="14">
        <v>9116.1337234541043</v>
      </c>
      <c r="Q698" s="14">
        <v>274055.45720619871</v>
      </c>
      <c r="R698" s="14">
        <v>2909.1356147729643</v>
      </c>
      <c r="S698" s="15">
        <v>0.31866987084149745</v>
      </c>
      <c r="T698" s="38">
        <v>204032.44226089452</v>
      </c>
      <c r="U698" s="38">
        <v>845749.74253845483</v>
      </c>
      <c r="V698" s="38">
        <v>210504.72657497684</v>
      </c>
      <c r="W698" s="38">
        <v>1242639.1719588754</v>
      </c>
      <c r="AA698" s="13">
        <v>633</v>
      </c>
      <c r="AB698" s="40">
        <v>2438049.4034590344</v>
      </c>
    </row>
    <row r="699" spans="3:28">
      <c r="C699" s="13">
        <v>634</v>
      </c>
      <c r="D699" s="13">
        <v>65</v>
      </c>
      <c r="E699" s="14">
        <v>228713.72671819484</v>
      </c>
      <c r="F699" s="14">
        <v>68275.853420095984</v>
      </c>
      <c r="G699" s="14">
        <v>2551.6097</v>
      </c>
      <c r="H699" s="14">
        <v>157886.26359809886</v>
      </c>
      <c r="I699" s="14">
        <v>9473.1758158859302</v>
      </c>
      <c r="J699" s="14">
        <v>3789.2703263543722</v>
      </c>
      <c r="K699" s="15">
        <v>6.6897982092508454E-2</v>
      </c>
      <c r="L699" s="14">
        <v>11867.576593265714</v>
      </c>
      <c r="M699" s="14">
        <v>191160.33681281438</v>
      </c>
      <c r="N699" s="14">
        <v>2841.9527447657788</v>
      </c>
      <c r="O699" s="15">
        <v>0.20920682418126174</v>
      </c>
      <c r="P699" s="14">
        <v>49355.775430912421</v>
      </c>
      <c r="Q699" s="14">
        <v>286695.32484252565</v>
      </c>
      <c r="R699" s="14">
        <v>2841.9527447657788</v>
      </c>
      <c r="S699" s="15">
        <v>-0.1037925902468287</v>
      </c>
      <c r="T699" s="38">
        <v>-46793.699583851143</v>
      </c>
      <c r="U699" s="38">
        <v>405465.81422719907</v>
      </c>
      <c r="V699" s="38">
        <v>14429.652440326994</v>
      </c>
      <c r="W699" s="38">
        <v>883321.47588253906</v>
      </c>
      <c r="AA699" s="13">
        <v>634</v>
      </c>
      <c r="AB699" s="40">
        <v>2773483.805855325</v>
      </c>
    </row>
    <row r="700" spans="3:28">
      <c r="C700" s="13">
        <v>635</v>
      </c>
      <c r="D700" s="13">
        <v>65</v>
      </c>
      <c r="E700" s="14">
        <v>229382.58971276856</v>
      </c>
      <c r="F700" s="14">
        <v>68536.709987979732</v>
      </c>
      <c r="G700" s="14">
        <v>2551.6097</v>
      </c>
      <c r="H700" s="14">
        <v>158294.27002478883</v>
      </c>
      <c r="I700" s="14">
        <v>9497.6562014873289</v>
      </c>
      <c r="J700" s="14">
        <v>3799.0624805949319</v>
      </c>
      <c r="K700" s="15">
        <v>8.1674051106937789E-2</v>
      </c>
      <c r="L700" s="14">
        <v>9094.8470768531206</v>
      </c>
      <c r="M700" s="14">
        <v>122349.7837805703</v>
      </c>
      <c r="N700" s="14">
        <v>2849.2968604461985</v>
      </c>
      <c r="O700" s="15">
        <v>-3.5112763289797969E-2</v>
      </c>
      <c r="P700" s="14">
        <v>-13618.390809271905</v>
      </c>
      <c r="Q700" s="14">
        <v>375653.5682092561</v>
      </c>
      <c r="R700" s="14">
        <v>2849.2968604461985</v>
      </c>
      <c r="S700" s="15">
        <v>0.16892939914077709</v>
      </c>
      <c r="T700" s="38">
        <v>26010.781605509848</v>
      </c>
      <c r="U700" s="38">
        <v>181409.70412779786</v>
      </c>
      <c r="V700" s="38">
        <v>21487.237873091064</v>
      </c>
      <c r="W700" s="38">
        <v>679413.05611762428</v>
      </c>
      <c r="AA700" s="13">
        <v>635</v>
      </c>
      <c r="AB700" s="40">
        <v>2865734.0008257045</v>
      </c>
    </row>
    <row r="701" spans="3:28">
      <c r="C701" s="13">
        <v>636</v>
      </c>
      <c r="D701" s="13">
        <v>65</v>
      </c>
      <c r="E701" s="14">
        <v>231356.07535248448</v>
      </c>
      <c r="F701" s="14">
        <v>69306.369387468949</v>
      </c>
      <c r="G701" s="14">
        <v>2551.6097</v>
      </c>
      <c r="H701" s="14">
        <v>159498.09626501551</v>
      </c>
      <c r="I701" s="14">
        <v>9569.8857759009297</v>
      </c>
      <c r="J701" s="14">
        <v>3827.9543103603719</v>
      </c>
      <c r="K701" s="15">
        <v>-6.7759696701996192E-2</v>
      </c>
      <c r="L701" s="14">
        <v>-12573.430620423846</v>
      </c>
      <c r="M701" s="14">
        <v>174899.68024400497</v>
      </c>
      <c r="N701" s="14">
        <v>2870.9657327702789</v>
      </c>
      <c r="O701" s="15">
        <v>0.10692934049498064</v>
      </c>
      <c r="P701" s="14">
        <v>13510.44702249176</v>
      </c>
      <c r="Q701" s="14">
        <v>141295.22709721379</v>
      </c>
      <c r="R701" s="14">
        <v>2870.9657327702789</v>
      </c>
      <c r="S701" s="15">
        <v>-0.10250996478427356</v>
      </c>
      <c r="T701" s="38">
        <v>-22327.080884453542</v>
      </c>
      <c r="U701" s="38">
        <v>196912.40700173262</v>
      </c>
      <c r="V701" s="38">
        <v>-21390.064482385627</v>
      </c>
      <c r="W701" s="38">
        <v>513107.3143429514</v>
      </c>
      <c r="AA701" s="13">
        <v>636</v>
      </c>
      <c r="AB701" s="40">
        <v>2593355.9573069587</v>
      </c>
    </row>
    <row r="702" spans="3:28">
      <c r="C702" s="13">
        <v>637</v>
      </c>
      <c r="D702" s="13">
        <v>65</v>
      </c>
      <c r="E702" s="14">
        <v>243389.45622247714</v>
      </c>
      <c r="F702" s="14">
        <v>73999.387926766081</v>
      </c>
      <c r="G702" s="14">
        <v>2551.6097</v>
      </c>
      <c r="H702" s="14">
        <v>166838.45859571107</v>
      </c>
      <c r="I702" s="14">
        <v>10010.307515742663</v>
      </c>
      <c r="J702" s="14">
        <v>4004.1230062970653</v>
      </c>
      <c r="K702" s="15">
        <v>3.430583485664717E-2</v>
      </c>
      <c r="L702" s="14">
        <v>6118.8782647538756</v>
      </c>
      <c r="M702" s="14">
        <v>186483.55039442296</v>
      </c>
      <c r="N702" s="14">
        <v>3003.0922547227988</v>
      </c>
      <c r="O702" s="15">
        <v>9.8252782824315599E-2</v>
      </c>
      <c r="P702" s="14">
        <v>11273.975994389624</v>
      </c>
      <c r="Q702" s="14">
        <v>127520.11937706196</v>
      </c>
      <c r="R702" s="14">
        <v>3003.0922547227988</v>
      </c>
      <c r="S702" s="15">
        <v>-0.41283426846436216</v>
      </c>
      <c r="T702" s="38">
        <v>-48838.732669247067</v>
      </c>
      <c r="U702" s="38">
        <v>70963.876136158622</v>
      </c>
      <c r="V702" s="38">
        <v>-31445.878410103567</v>
      </c>
      <c r="W702" s="38">
        <v>384967.54590764351</v>
      </c>
      <c r="AA702" s="13">
        <v>637</v>
      </c>
      <c r="AB702" s="40">
        <v>2545607.0277333795</v>
      </c>
    </row>
    <row r="703" spans="3:28">
      <c r="C703" s="13">
        <v>638</v>
      </c>
      <c r="D703" s="13">
        <v>65</v>
      </c>
      <c r="E703" s="14">
        <v>236819.81943090848</v>
      </c>
      <c r="F703" s="14">
        <v>71437.229578054306</v>
      </c>
      <c r="G703" s="14">
        <v>2551.6097</v>
      </c>
      <c r="H703" s="14">
        <v>162830.98015285417</v>
      </c>
      <c r="I703" s="14">
        <v>9769.85880917125</v>
      </c>
      <c r="J703" s="14">
        <v>3907.9435236685003</v>
      </c>
      <c r="K703" s="15">
        <v>5.9292844468694685E-2</v>
      </c>
      <c r="L703" s="14">
        <v>7909.394898161544</v>
      </c>
      <c r="M703" s="14">
        <v>143258.80364797049</v>
      </c>
      <c r="N703" s="14">
        <v>2930.9576427513748</v>
      </c>
      <c r="O703" s="15">
        <v>7.2802581205632863E-2</v>
      </c>
      <c r="P703" s="14">
        <v>12328.387386868137</v>
      </c>
      <c r="Q703" s="14">
        <v>183133.84265834076</v>
      </c>
      <c r="R703" s="14">
        <v>2930.9576427513748</v>
      </c>
      <c r="S703" s="15">
        <v>3.5043718373159241E-2</v>
      </c>
      <c r="T703" s="38">
        <v>7194.2895063997375</v>
      </c>
      <c r="U703" s="38">
        <v>213954.46422140533</v>
      </c>
      <c r="V703" s="38">
        <v>27432.071791429418</v>
      </c>
      <c r="W703" s="38">
        <v>540347.11052771658</v>
      </c>
      <c r="AA703" s="13">
        <v>638</v>
      </c>
      <c r="AB703" s="40">
        <v>2786738.3133978574</v>
      </c>
    </row>
    <row r="704" spans="3:28">
      <c r="C704" s="13">
        <v>639</v>
      </c>
      <c r="D704" s="13">
        <v>65</v>
      </c>
      <c r="E704" s="14">
        <v>232288.35920423912</v>
      </c>
      <c r="F704" s="14">
        <v>69669.960089653265</v>
      </c>
      <c r="G704" s="14">
        <v>2551.6097</v>
      </c>
      <c r="H704" s="14">
        <v>160066.78941458586</v>
      </c>
      <c r="I704" s="14">
        <v>9604.0073648751513</v>
      </c>
      <c r="J704" s="14">
        <v>3841.6029459500605</v>
      </c>
      <c r="K704" s="15">
        <v>-5.2785327833539404E-2</v>
      </c>
      <c r="L704" s="14">
        <v>-8740.0563474387181</v>
      </c>
      <c r="M704" s="14">
        <v>158758.12630617098</v>
      </c>
      <c r="N704" s="14">
        <v>2881.2022094625454</v>
      </c>
      <c r="O704" s="15">
        <v>4.6723803373136752E-2</v>
      </c>
      <c r="P704" s="14">
        <v>5693.4094888619256</v>
      </c>
      <c r="Q704" s="14">
        <v>128986.45148746268</v>
      </c>
      <c r="R704" s="14">
        <v>2881.2022094625454</v>
      </c>
      <c r="S704" s="15">
        <v>-0.20743086594109156</v>
      </c>
      <c r="T704" s="38">
        <v>-42692.2545591772</v>
      </c>
      <c r="U704" s="38">
        <v>164562.72409967083</v>
      </c>
      <c r="V704" s="38">
        <v>-45738.901417753994</v>
      </c>
      <c r="W704" s="38">
        <v>452307.30189330451</v>
      </c>
      <c r="AA704" s="13">
        <v>639</v>
      </c>
      <c r="AB704" s="40">
        <v>2383547.9158361829</v>
      </c>
    </row>
    <row r="705" spans="3:28">
      <c r="C705" s="13">
        <v>640</v>
      </c>
      <c r="D705" s="13">
        <v>65</v>
      </c>
      <c r="E705" s="14">
        <v>241727.38441565106</v>
      </c>
      <c r="F705" s="14">
        <v>73351.179922103911</v>
      </c>
      <c r="G705" s="14">
        <v>2551.6097</v>
      </c>
      <c r="H705" s="14">
        <v>165824.59479354715</v>
      </c>
      <c r="I705" s="14">
        <v>9949.4756876128286</v>
      </c>
      <c r="J705" s="14">
        <v>3979.7902750451317</v>
      </c>
      <c r="K705" s="15">
        <v>-3.7930501338274213E-2</v>
      </c>
      <c r="L705" s="14">
        <v>-5747.3822296652133</v>
      </c>
      <c r="M705" s="14">
        <v>147766.53781880022</v>
      </c>
      <c r="N705" s="14">
        <v>2984.8427062838487</v>
      </c>
      <c r="O705" s="15">
        <v>-2.8636697918802898E-2</v>
      </c>
      <c r="P705" s="14">
        <v>-5886.2542240820112</v>
      </c>
      <c r="Q705" s="14">
        <v>201155.50248790687</v>
      </c>
      <c r="R705" s="14">
        <v>2984.8427062838487</v>
      </c>
      <c r="S705" s="15">
        <v>1.0544908296447567E-2</v>
      </c>
      <c r="T705" s="38">
        <v>2286.8339246600417</v>
      </c>
      <c r="U705" s="38">
        <v>220645.42996330821</v>
      </c>
      <c r="V705" s="38">
        <v>-9346.8025290871847</v>
      </c>
      <c r="W705" s="38">
        <v>569567.4702700153</v>
      </c>
      <c r="AA705" s="13">
        <v>640</v>
      </c>
      <c r="AB705" s="40">
        <v>2697948.8069594712</v>
      </c>
    </row>
    <row r="706" spans="3:28">
      <c r="C706" s="13">
        <v>641</v>
      </c>
      <c r="D706" s="13">
        <v>65</v>
      </c>
      <c r="E706" s="14">
        <v>224939.17622516418</v>
      </c>
      <c r="F706" s="14">
        <v>66803.778727814031</v>
      </c>
      <c r="G706" s="14">
        <v>2551.6097</v>
      </c>
      <c r="H706" s="14">
        <v>155583.78779735015</v>
      </c>
      <c r="I706" s="14">
        <v>9335.0272678410092</v>
      </c>
      <c r="J706" s="14">
        <v>3734.0109071364041</v>
      </c>
      <c r="K706" s="15">
        <v>4.2832862882524275E-2</v>
      </c>
      <c r="L706" s="14">
        <v>6594.8645870387636</v>
      </c>
      <c r="M706" s="14">
        <v>162429.2713120605</v>
      </c>
      <c r="N706" s="14">
        <v>2800.5081803523026</v>
      </c>
      <c r="O706" s="15">
        <v>-7.3142200327189461E-2</v>
      </c>
      <c r="P706" s="14">
        <v>-12575.216199804341</v>
      </c>
      <c r="Q706" s="14">
        <v>160753.36577155674</v>
      </c>
      <c r="R706" s="14">
        <v>2800.5081803523026</v>
      </c>
      <c r="S706" s="15">
        <v>0.1794559483807705</v>
      </c>
      <c r="T706" s="38">
        <v>97532.681578083968</v>
      </c>
      <c r="U706" s="38">
        <v>642423.87290450407</v>
      </c>
      <c r="V706" s="38">
        <v>91552.329965318393</v>
      </c>
      <c r="W706" s="38">
        <v>965606.50998812134</v>
      </c>
      <c r="AA706" s="13">
        <v>641</v>
      </c>
      <c r="AB706" s="40">
        <v>2787332.2150217756</v>
      </c>
    </row>
    <row r="707" spans="3:28">
      <c r="C707" s="13">
        <v>642</v>
      </c>
      <c r="D707" s="13">
        <v>65</v>
      </c>
      <c r="E707" s="14">
        <v>215707.39723088173</v>
      </c>
      <c r="F707" s="14">
        <v>63203.384920043878</v>
      </c>
      <c r="G707" s="14">
        <v>2551.6097</v>
      </c>
      <c r="H707" s="14">
        <v>149952.40261083786</v>
      </c>
      <c r="I707" s="14">
        <v>8997.1441566502708</v>
      </c>
      <c r="J707" s="14">
        <v>3598.8576626601084</v>
      </c>
      <c r="K707" s="15">
        <v>-8.913442234177428E-3</v>
      </c>
      <c r="L707" s="14">
        <v>-1325.0956520509951</v>
      </c>
      <c r="M707" s="14">
        <v>149136.95052032033</v>
      </c>
      <c r="N707" s="14">
        <v>2699.143246995081</v>
      </c>
      <c r="O707" s="15">
        <v>0.17571645480525305</v>
      </c>
      <c r="P707" s="14">
        <v>40387.523911091215</v>
      </c>
      <c r="Q707" s="14">
        <v>271581.95528806373</v>
      </c>
      <c r="R707" s="14">
        <v>2699.143246995081</v>
      </c>
      <c r="S707" s="15">
        <v>-2.679001620151597E-3</v>
      </c>
      <c r="T707" s="38">
        <v>-1631.785062670717</v>
      </c>
      <c r="U707" s="38">
        <v>608819.71856278623</v>
      </c>
      <c r="V707" s="38">
        <v>37430.643196369507</v>
      </c>
      <c r="W707" s="38">
        <v>1029538.6243711703</v>
      </c>
      <c r="AA707" s="13">
        <v>642</v>
      </c>
      <c r="AB707" s="40">
        <v>2545038.4464437505</v>
      </c>
    </row>
    <row r="708" spans="3:28">
      <c r="C708" s="13">
        <v>643</v>
      </c>
      <c r="D708" s="13">
        <v>65</v>
      </c>
      <c r="E708" s="14">
        <v>226650.90186539071</v>
      </c>
      <c r="F708" s="14">
        <v>67471.351727502377</v>
      </c>
      <c r="G708" s="14">
        <v>2551.6097</v>
      </c>
      <c r="H708" s="14">
        <v>156627.94043788835</v>
      </c>
      <c r="I708" s="14">
        <v>9397.6764262733013</v>
      </c>
      <c r="J708" s="14">
        <v>3759.0705705093205</v>
      </c>
      <c r="K708" s="15">
        <v>-9.2320631774045619E-3</v>
      </c>
      <c r="L708" s="14">
        <v>-1280.2932938536992</v>
      </c>
      <c r="M708" s="14">
        <v>139278.24247606099</v>
      </c>
      <c r="N708" s="14">
        <v>2819.3029278819904</v>
      </c>
      <c r="O708" s="15">
        <v>0.13969877401385014</v>
      </c>
      <c r="P708" s="14">
        <v>26111.629633301927</v>
      </c>
      <c r="Q708" s="14">
        <v>214435.08773317764</v>
      </c>
      <c r="R708" s="14">
        <v>2819.3029278819904</v>
      </c>
      <c r="S708" s="15">
        <v>0.52234349948165426</v>
      </c>
      <c r="T708" s="38">
        <v>96865.74922018651</v>
      </c>
      <c r="U708" s="38">
        <v>283719.93922306004</v>
      </c>
      <c r="V708" s="38">
        <v>121697.08555963474</v>
      </c>
      <c r="W708" s="38">
        <v>637433.26943229861</v>
      </c>
      <c r="AA708" s="13">
        <v>643</v>
      </c>
      <c r="AB708" s="40">
        <v>2445774.214553297</v>
      </c>
    </row>
    <row r="709" spans="3:28">
      <c r="C709" s="13">
        <v>644</v>
      </c>
      <c r="D709" s="13">
        <v>65</v>
      </c>
      <c r="E709" s="14">
        <v>238051.19805433456</v>
      </c>
      <c r="F709" s="14">
        <v>71917.467241190476</v>
      </c>
      <c r="G709" s="14">
        <v>2551.6097</v>
      </c>
      <c r="H709" s="14">
        <v>163582.12111314407</v>
      </c>
      <c r="I709" s="14">
        <v>9814.9272667886435</v>
      </c>
      <c r="J709" s="14">
        <v>3925.9709067154577</v>
      </c>
      <c r="K709" s="15">
        <v>0.11375774701564592</v>
      </c>
      <c r="L709" s="14">
        <v>19311.110364861379</v>
      </c>
      <c r="M709" s="14">
        <v>191030.53765602541</v>
      </c>
      <c r="N709" s="14">
        <v>2944.4781800365931</v>
      </c>
      <c r="O709" s="15">
        <v>0.2158116811607067</v>
      </c>
      <c r="P709" s="14">
        <v>45031.530489538854</v>
      </c>
      <c r="Q709" s="14">
        <v>255164.99795859747</v>
      </c>
      <c r="R709" s="14">
        <v>2944.4781800365931</v>
      </c>
      <c r="S709" s="15">
        <v>0.23369098573634672</v>
      </c>
      <c r="T709" s="38">
        <v>22653.862922184053</v>
      </c>
      <c r="U709" s="38">
        <v>121065.49764529895</v>
      </c>
      <c r="V709" s="38">
        <v>86996.503776584286</v>
      </c>
      <c r="W709" s="38">
        <v>567261.03325992182</v>
      </c>
      <c r="AA709" s="13">
        <v>644</v>
      </c>
      <c r="AB709" s="40">
        <v>2578628.7524086237</v>
      </c>
    </row>
    <row r="710" spans="3:28">
      <c r="C710" s="13">
        <v>645</v>
      </c>
      <c r="D710" s="13">
        <v>65</v>
      </c>
      <c r="E710" s="14">
        <v>246050.2465987633</v>
      </c>
      <c r="F710" s="14">
        <v>75037.096173517697</v>
      </c>
      <c r="G710" s="14">
        <v>2551.6097</v>
      </c>
      <c r="H710" s="14">
        <v>168461.54072524561</v>
      </c>
      <c r="I710" s="14">
        <v>10107.692443514736</v>
      </c>
      <c r="J710" s="14">
        <v>4043.0769774058945</v>
      </c>
      <c r="K710" s="15">
        <v>5.3923367184395249E-2</v>
      </c>
      <c r="L710" s="14">
        <v>7625.3977838970322</v>
      </c>
      <c r="M710" s="14">
        <v>151058.68746798392</v>
      </c>
      <c r="N710" s="14">
        <v>3032.3077330544206</v>
      </c>
      <c r="O710" s="15">
        <v>6.3956753580278969E-2</v>
      </c>
      <c r="P710" s="14">
        <v>5267.1103766654642</v>
      </c>
      <c r="Q710" s="14">
        <v>89137.512728525035</v>
      </c>
      <c r="R710" s="14">
        <v>3032.3077330544206</v>
      </c>
      <c r="S710" s="15">
        <v>0.28615265077344032</v>
      </c>
      <c r="T710" s="38">
        <v>64669.106605125504</v>
      </c>
      <c r="U710" s="38">
        <v>292180.3942938688</v>
      </c>
      <c r="V710" s="38">
        <v>77561.614765688006</v>
      </c>
      <c r="W710" s="38">
        <v>532376.5944903777</v>
      </c>
      <c r="AA710" s="13">
        <v>645</v>
      </c>
      <c r="AB710" s="40">
        <v>2795556.4144123853</v>
      </c>
    </row>
    <row r="711" spans="3:28">
      <c r="C711" s="13">
        <v>646</v>
      </c>
      <c r="D711" s="13">
        <v>65</v>
      </c>
      <c r="E711" s="14">
        <v>220506.50460339527</v>
      </c>
      <c r="F711" s="14">
        <v>65075.036795324151</v>
      </c>
      <c r="G711" s="14">
        <v>2551.6097</v>
      </c>
      <c r="H711" s="14">
        <v>152879.85810807112</v>
      </c>
      <c r="I711" s="14">
        <v>9172.791486484266</v>
      </c>
      <c r="J711" s="14">
        <v>3669.1165945937064</v>
      </c>
      <c r="K711" s="15">
        <v>1.6215614769685228E-2</v>
      </c>
      <c r="L711" s="14">
        <v>2565.9448556105544</v>
      </c>
      <c r="M711" s="14">
        <v>162639.63821225389</v>
      </c>
      <c r="N711" s="14">
        <v>2751.8374459452798</v>
      </c>
      <c r="O711" s="15">
        <v>0.13245017314047386</v>
      </c>
      <c r="P711" s="14">
        <v>32067.130828681009</v>
      </c>
      <c r="Q711" s="14">
        <v>275550.17609101487</v>
      </c>
      <c r="R711" s="14">
        <v>2751.8374459452798</v>
      </c>
      <c r="S711" s="15">
        <v>0.15696817872573926</v>
      </c>
      <c r="T711" s="38">
        <v>63048.574973576055</v>
      </c>
      <c r="U711" s="38">
        <v>466089.18449822324</v>
      </c>
      <c r="V711" s="38">
        <v>97681.65065786762</v>
      </c>
      <c r="W711" s="38">
        <v>904278.99880149204</v>
      </c>
      <c r="AA711" s="13">
        <v>646</v>
      </c>
      <c r="AB711" s="40">
        <v>2749204.5115726339</v>
      </c>
    </row>
    <row r="712" spans="3:28">
      <c r="C712" s="13">
        <v>647</v>
      </c>
      <c r="D712" s="13">
        <v>65</v>
      </c>
      <c r="E712" s="14">
        <v>230953.99591805929</v>
      </c>
      <c r="F712" s="14">
        <v>69149.558408043114</v>
      </c>
      <c r="G712" s="14">
        <v>2551.6097</v>
      </c>
      <c r="H712" s="14">
        <v>159252.82781001617</v>
      </c>
      <c r="I712" s="14">
        <v>9555.1696686009691</v>
      </c>
      <c r="J712" s="14">
        <v>3822.067867440388</v>
      </c>
      <c r="K712" s="15">
        <v>2.9214226114545022E-2</v>
      </c>
      <c r="L712" s="14">
        <v>4460.076927455264</v>
      </c>
      <c r="M712" s="14">
        <v>159039.09220587739</v>
      </c>
      <c r="N712" s="14">
        <v>2866.5509005802905</v>
      </c>
      <c r="O712" s="15">
        <v>8.7585142666877419E-2</v>
      </c>
      <c r="P712" s="14">
        <v>25674.357143419875</v>
      </c>
      <c r="Q712" s="14">
        <v>320243.61846599536</v>
      </c>
      <c r="R712" s="14">
        <v>2866.5509005802905</v>
      </c>
      <c r="S712" s="15">
        <v>0.25605560751296175</v>
      </c>
      <c r="T712" s="38">
        <v>66523.919446588377</v>
      </c>
      <c r="U712" s="38">
        <v>327759.82172754023</v>
      </c>
      <c r="V712" s="38">
        <v>96658.353517463518</v>
      </c>
      <c r="W712" s="38">
        <v>807042.53239941294</v>
      </c>
      <c r="AA712" s="13">
        <v>647</v>
      </c>
      <c r="AB712" s="40">
        <v>2998414.2045153594</v>
      </c>
    </row>
    <row r="713" spans="3:28">
      <c r="C713" s="13">
        <v>648</v>
      </c>
      <c r="D713" s="13">
        <v>65</v>
      </c>
      <c r="E713" s="14">
        <v>235708.10453297597</v>
      </c>
      <c r="F713" s="14">
        <v>71003.660767860623</v>
      </c>
      <c r="G713" s="14">
        <v>2551.6097</v>
      </c>
      <c r="H713" s="14">
        <v>162152.83406511534</v>
      </c>
      <c r="I713" s="14">
        <v>9729.1700439069209</v>
      </c>
      <c r="J713" s="14">
        <v>3891.6680175627685</v>
      </c>
      <c r="K713" s="15">
        <v>-3.1441029135613828E-2</v>
      </c>
      <c r="L713" s="14">
        <v>-4830.8420231697091</v>
      </c>
      <c r="M713" s="14">
        <v>150762.69869180617</v>
      </c>
      <c r="N713" s="14">
        <v>2918.751013172076</v>
      </c>
      <c r="O713" s="15">
        <v>-6.5468071683701473E-2</v>
      </c>
      <c r="P713" s="14">
        <v>-13380.371138868784</v>
      </c>
      <c r="Q713" s="14">
        <v>192459.10591574985</v>
      </c>
      <c r="R713" s="14">
        <v>2918.751013172076</v>
      </c>
      <c r="S713" s="15">
        <v>0.13480951096737334</v>
      </c>
      <c r="T713" s="38">
        <v>56220.590531879221</v>
      </c>
      <c r="U713" s="38">
        <v>474717.23683967564</v>
      </c>
      <c r="V713" s="38">
        <v>38009.377369840731</v>
      </c>
      <c r="W713" s="38">
        <v>817939.04144723166</v>
      </c>
      <c r="AA713" s="13">
        <v>648</v>
      </c>
      <c r="AB713" s="40">
        <v>2649142.4503598623</v>
      </c>
    </row>
    <row r="714" spans="3:28">
      <c r="C714" s="13">
        <v>649</v>
      </c>
      <c r="D714" s="13">
        <v>65</v>
      </c>
      <c r="E714" s="14">
        <v>222172.32422001773</v>
      </c>
      <c r="F714" s="14">
        <v>65724.706445806922</v>
      </c>
      <c r="G714" s="14">
        <v>2551.6097</v>
      </c>
      <c r="H714" s="14">
        <v>153896.00807421081</v>
      </c>
      <c r="I714" s="14">
        <v>9233.7604844526486</v>
      </c>
      <c r="J714" s="14">
        <v>3693.5041937810597</v>
      </c>
      <c r="K714" s="15">
        <v>-2.2179256714284015E-2</v>
      </c>
      <c r="L714" s="14">
        <v>-3872.0044228675747</v>
      </c>
      <c r="M714" s="14">
        <v>172552.48365260981</v>
      </c>
      <c r="N714" s="14">
        <v>2770.1281453357947</v>
      </c>
      <c r="O714" s="15">
        <v>0.1971778864731081</v>
      </c>
      <c r="P714" s="14">
        <v>36027.406483854211</v>
      </c>
      <c r="Q714" s="14">
        <v>220127.71884460928</v>
      </c>
      <c r="R714" s="14">
        <v>2770.1281453357947</v>
      </c>
      <c r="S714" s="15">
        <v>0.16123778038899761</v>
      </c>
      <c r="T714" s="38">
        <v>45987.592470176271</v>
      </c>
      <c r="U714" s="38">
        <v>332588.64227043191</v>
      </c>
      <c r="V714" s="38">
        <v>78142.994531162898</v>
      </c>
      <c r="W714" s="38">
        <v>725268.84476765106</v>
      </c>
      <c r="AA714" s="13">
        <v>649</v>
      </c>
      <c r="AB714" s="40">
        <v>2438638.8539303774</v>
      </c>
    </row>
    <row r="715" spans="3:28">
      <c r="C715" s="13">
        <v>650</v>
      </c>
      <c r="D715" s="13">
        <v>65</v>
      </c>
      <c r="E715" s="14">
        <v>243564.91150642646</v>
      </c>
      <c r="F715" s="14">
        <v>74067.815487506319</v>
      </c>
      <c r="G715" s="14">
        <v>2551.6097</v>
      </c>
      <c r="H715" s="14">
        <v>166945.48631892013</v>
      </c>
      <c r="I715" s="14">
        <v>10016.729179135207</v>
      </c>
      <c r="J715" s="14">
        <v>4006.6916716540832</v>
      </c>
      <c r="K715" s="15">
        <v>4.7804390812563415E-2</v>
      </c>
      <c r="L715" s="14">
        <v>6981.8299356267817</v>
      </c>
      <c r="M715" s="14">
        <v>155035.14768725313</v>
      </c>
      <c r="N715" s="14">
        <v>3005.0187537405623</v>
      </c>
      <c r="O715" s="15">
        <v>-7.9236670428600497E-2</v>
      </c>
      <c r="P715" s="14">
        <v>-11820.085695497817</v>
      </c>
      <c r="Q715" s="14">
        <v>138856.86061267686</v>
      </c>
      <c r="R715" s="14">
        <v>3005.0187537405623</v>
      </c>
      <c r="S715" s="15">
        <v>0.15496577480897913</v>
      </c>
      <c r="T715" s="38">
        <v>61846.128857240161</v>
      </c>
      <c r="U715" s="38">
        <v>462444.04451640544</v>
      </c>
      <c r="V715" s="38">
        <v>57007.873097369127</v>
      </c>
      <c r="W715" s="38">
        <v>756336.05281633546</v>
      </c>
      <c r="AA715" s="13">
        <v>650</v>
      </c>
      <c r="AB715" s="40">
        <v>2780658.367229424</v>
      </c>
    </row>
    <row r="716" spans="3:28">
      <c r="C716" s="13">
        <v>651</v>
      </c>
      <c r="D716" s="13">
        <v>65</v>
      </c>
      <c r="E716" s="14">
        <v>230067.52919253337</v>
      </c>
      <c r="F716" s="14">
        <v>68803.836385088012</v>
      </c>
      <c r="G716" s="14">
        <v>2551.6097</v>
      </c>
      <c r="H716" s="14">
        <v>158712.08310744536</v>
      </c>
      <c r="I716" s="14">
        <v>9522.7249864467212</v>
      </c>
      <c r="J716" s="14">
        <v>3809.0899945786887</v>
      </c>
      <c r="K716" s="15">
        <v>1.1487473587741291E-2</v>
      </c>
      <c r="L716" s="14">
        <v>1740.904768635924</v>
      </c>
      <c r="M716" s="14">
        <v>155193.54738189786</v>
      </c>
      <c r="N716" s="14">
        <v>2856.8174959340163</v>
      </c>
      <c r="O716" s="15">
        <v>-4.4807608707271726E-2</v>
      </c>
      <c r="P716" s="14">
        <v>-5573.2577896533185</v>
      </c>
      <c r="Q716" s="14">
        <v>120237.10193595751</v>
      </c>
      <c r="R716" s="14">
        <v>2856.8174959340163</v>
      </c>
      <c r="S716" s="15">
        <v>0.32939943417470285</v>
      </c>
      <c r="T716" s="38">
        <v>36586.660855438517</v>
      </c>
      <c r="U716" s="38">
        <v>149085.87622790667</v>
      </c>
      <c r="V716" s="38">
        <v>32754.307834421121</v>
      </c>
      <c r="W716" s="38">
        <v>424516.52554576204</v>
      </c>
      <c r="AA716" s="13">
        <v>651</v>
      </c>
      <c r="AB716" s="40">
        <v>2364668.895396756</v>
      </c>
    </row>
    <row r="717" spans="3:28">
      <c r="C717" s="13">
        <v>652</v>
      </c>
      <c r="D717" s="13">
        <v>65</v>
      </c>
      <c r="E717" s="14">
        <v>243471.42470657101</v>
      </c>
      <c r="F717" s="14">
        <v>74031.355635562693</v>
      </c>
      <c r="G717" s="14">
        <v>2551.6097</v>
      </c>
      <c r="H717" s="14">
        <v>166888.4593710083</v>
      </c>
      <c r="I717" s="14">
        <v>10013.307562260497</v>
      </c>
      <c r="J717" s="14">
        <v>4005.323024904199</v>
      </c>
      <c r="K717" s="15">
        <v>5.1293397124062855E-2</v>
      </c>
      <c r="L717" s="14">
        <v>7940.2853003123155</v>
      </c>
      <c r="M717" s="14">
        <v>164744.26131933185</v>
      </c>
      <c r="N717" s="14">
        <v>3003.9922686781492</v>
      </c>
      <c r="O717" s="15">
        <v>0.29970467655442379</v>
      </c>
      <c r="P717" s="14">
        <v>68033.884651925197</v>
      </c>
      <c r="Q717" s="14">
        <v>296538.96073176799</v>
      </c>
      <c r="R717" s="14">
        <v>3003.9922686781492</v>
      </c>
      <c r="S717" s="15">
        <v>1.9605224859240489E-2</v>
      </c>
      <c r="T717" s="38">
        <v>6215.709080536345</v>
      </c>
      <c r="U717" s="38">
        <v>324761.20383135305</v>
      </c>
      <c r="V717" s="38">
        <v>82189.879032773853</v>
      </c>
      <c r="W717" s="38">
        <v>786044.42588245287</v>
      </c>
      <c r="AA717" s="13">
        <v>652</v>
      </c>
      <c r="AB717" s="40">
        <v>2930041.4261087254</v>
      </c>
    </row>
    <row r="718" spans="3:28">
      <c r="C718" s="13">
        <v>653</v>
      </c>
      <c r="D718" s="13">
        <v>65</v>
      </c>
      <c r="E718" s="14">
        <v>219331.8883103015</v>
      </c>
      <c r="F718" s="14">
        <v>64616.936441017584</v>
      </c>
      <c r="G718" s="14">
        <v>2551.6097</v>
      </c>
      <c r="H718" s="14">
        <v>152163.34216928392</v>
      </c>
      <c r="I718" s="14">
        <v>9129.8005301570356</v>
      </c>
      <c r="J718" s="14">
        <v>3651.9202120628142</v>
      </c>
      <c r="K718" s="15">
        <v>8.9525187967203823E-2</v>
      </c>
      <c r="L718" s="14">
        <v>13117.690810462453</v>
      </c>
      <c r="M718" s="14">
        <v>161468.792145663</v>
      </c>
      <c r="N718" s="14">
        <v>2738.9401590471107</v>
      </c>
      <c r="O718" s="15">
        <v>3.0730147299092E-2</v>
      </c>
      <c r="P718" s="14">
        <v>6376.5246928204424</v>
      </c>
      <c r="Q718" s="14">
        <v>215246.61723141215</v>
      </c>
      <c r="R718" s="14">
        <v>2738.9401590471107</v>
      </c>
      <c r="S718" s="15">
        <v>0.15695296492804506</v>
      </c>
      <c r="T718" s="38">
        <v>17124.551747065136</v>
      </c>
      <c r="U718" s="38">
        <v>127600.28659142362</v>
      </c>
      <c r="V718" s="38">
        <v>36618.767250348028</v>
      </c>
      <c r="W718" s="38">
        <v>504315.69596849877</v>
      </c>
      <c r="AA718" s="13">
        <v>653</v>
      </c>
      <c r="AB718" s="40">
        <v>2630005.6506515332</v>
      </c>
    </row>
    <row r="719" spans="3:28">
      <c r="C719" s="13">
        <v>654</v>
      </c>
      <c r="D719" s="13">
        <v>65</v>
      </c>
      <c r="E719" s="14">
        <v>245684.08554665346</v>
      </c>
      <c r="F719" s="14">
        <v>74894.293363194854</v>
      </c>
      <c r="G719" s="14">
        <v>2551.6097</v>
      </c>
      <c r="H719" s="14">
        <v>168238.1824834586</v>
      </c>
      <c r="I719" s="14">
        <v>10094.290949007516</v>
      </c>
      <c r="J719" s="14">
        <v>4037.7163796030068</v>
      </c>
      <c r="K719" s="15">
        <v>4.7793739219976102E-2</v>
      </c>
      <c r="L719" s="14">
        <v>7735.9953890848092</v>
      </c>
      <c r="M719" s="14">
        <v>171616.96178262011</v>
      </c>
      <c r="N719" s="14">
        <v>3028.287284702255</v>
      </c>
      <c r="O719" s="15">
        <v>1.4456158585761852E-2</v>
      </c>
      <c r="P719" s="14">
        <v>2013.2971106207497</v>
      </c>
      <c r="Q719" s="14">
        <v>142796.60404256699</v>
      </c>
      <c r="R719" s="14">
        <v>3028.287284702255</v>
      </c>
      <c r="S719" s="15">
        <v>0.5214726831709624</v>
      </c>
      <c r="T719" s="38">
        <v>200441.7947510689</v>
      </c>
      <c r="U719" s="38">
        <v>586332.34241179691</v>
      </c>
      <c r="V719" s="38">
        <v>210191.08725077446</v>
      </c>
      <c r="W719" s="38">
        <v>900745.90823698405</v>
      </c>
      <c r="AA719" s="13">
        <v>654</v>
      </c>
      <c r="AB719" s="40">
        <v>3053791.1794977649</v>
      </c>
    </row>
    <row r="720" spans="3:28">
      <c r="C720" s="13">
        <v>655</v>
      </c>
      <c r="D720" s="13">
        <v>65</v>
      </c>
      <c r="E720" s="14">
        <v>228186.88770702912</v>
      </c>
      <c r="F720" s="14">
        <v>68070.38620574135</v>
      </c>
      <c r="G720" s="14">
        <v>2551.6097</v>
      </c>
      <c r="H720" s="14">
        <v>157564.89180128777</v>
      </c>
      <c r="I720" s="14">
        <v>9453.8935080772662</v>
      </c>
      <c r="J720" s="14">
        <v>3781.5574032309069</v>
      </c>
      <c r="K720" s="15">
        <v>7.2381579065414092E-2</v>
      </c>
      <c r="L720" s="14">
        <v>15052.398661084704</v>
      </c>
      <c r="M720" s="14">
        <v>224902.14780020961</v>
      </c>
      <c r="N720" s="14">
        <v>2836.1680524231797</v>
      </c>
      <c r="O720" s="15">
        <v>1.544240956405505E-2</v>
      </c>
      <c r="P720" s="14">
        <v>1954.2532297271412</v>
      </c>
      <c r="Q720" s="14">
        <v>129923.39275157929</v>
      </c>
      <c r="R720" s="14">
        <v>2836.1680524231797</v>
      </c>
      <c r="S720" s="15">
        <v>-0.15965154785093005</v>
      </c>
      <c r="T720" s="38">
        <v>-53684.165485197322</v>
      </c>
      <c r="U720" s="38">
        <v>283992.26497009699</v>
      </c>
      <c r="V720" s="38">
        <v>-36677.513594385477</v>
      </c>
      <c r="W720" s="38">
        <v>638817.80552188586</v>
      </c>
      <c r="AA720" s="13">
        <v>655</v>
      </c>
      <c r="AB720" s="40">
        <v>2423263.5064485352</v>
      </c>
    </row>
    <row r="721" spans="3:28">
      <c r="C721" s="13">
        <v>656</v>
      </c>
      <c r="D721" s="13">
        <v>65</v>
      </c>
      <c r="E721" s="14">
        <v>215193.4855546506</v>
      </c>
      <c r="F721" s="14">
        <v>63002.959366313735</v>
      </c>
      <c r="G721" s="14">
        <v>2551.6097</v>
      </c>
      <c r="H721" s="14">
        <v>149638.91648833686</v>
      </c>
      <c r="I721" s="14">
        <v>8978.3349893002123</v>
      </c>
      <c r="J721" s="14">
        <v>3591.3339957200851</v>
      </c>
      <c r="K721" s="15">
        <v>4.3598105677094892E-3</v>
      </c>
      <c r="L721" s="14">
        <v>491.57766108106193</v>
      </c>
      <c r="M721" s="14">
        <v>115039.31345795815</v>
      </c>
      <c r="N721" s="14">
        <v>2693.5004967900636</v>
      </c>
      <c r="O721" s="15">
        <v>3.914106585355781E-2</v>
      </c>
      <c r="P721" s="14">
        <v>13001.479031897956</v>
      </c>
      <c r="Q721" s="14">
        <v>346518.00412857189</v>
      </c>
      <c r="R721" s="14">
        <v>2693.5004967900636</v>
      </c>
      <c r="S721" s="15">
        <v>0.42912512698010391</v>
      </c>
      <c r="T721" s="38">
        <v>185399.18555176063</v>
      </c>
      <c r="U721" s="38">
        <v>618785.85584976058</v>
      </c>
      <c r="V721" s="38">
        <v>198892.24224473964</v>
      </c>
      <c r="W721" s="38">
        <v>1080343.1734362906</v>
      </c>
      <c r="AA721" s="13">
        <v>656</v>
      </c>
      <c r="AB721" s="40">
        <v>2755996.0388685875</v>
      </c>
    </row>
    <row r="722" spans="3:28">
      <c r="C722" s="13">
        <v>657</v>
      </c>
      <c r="D722" s="13">
        <v>65</v>
      </c>
      <c r="E722" s="14">
        <v>251669.23367479895</v>
      </c>
      <c r="F722" s="14">
        <v>77228.501133171594</v>
      </c>
      <c r="G722" s="14">
        <v>2551.6097</v>
      </c>
      <c r="H722" s="14">
        <v>171889.12284162737</v>
      </c>
      <c r="I722" s="14">
        <v>10313.347370497642</v>
      </c>
      <c r="J722" s="14">
        <v>4125.3389481990571</v>
      </c>
      <c r="K722" s="15">
        <v>2.5790824465715251E-2</v>
      </c>
      <c r="L722" s="14">
        <v>4771.6036028836961</v>
      </c>
      <c r="M722" s="14">
        <v>191845.94686921794</v>
      </c>
      <c r="N722" s="14">
        <v>3094.0042111492926</v>
      </c>
      <c r="O722" s="15">
        <v>-2.2426163680147035E-2</v>
      </c>
      <c r="P722" s="14">
        <v>-3480.8413347006363</v>
      </c>
      <c r="Q722" s="14">
        <v>153279.57062313877</v>
      </c>
      <c r="R722" s="14">
        <v>3094.0042111492926</v>
      </c>
      <c r="S722" s="15">
        <v>0.35023091868866241</v>
      </c>
      <c r="T722" s="38">
        <v>631783.12610159745</v>
      </c>
      <c r="U722" s="38">
        <v>2437234.6163292523</v>
      </c>
      <c r="V722" s="38">
        <v>633073.8883697805</v>
      </c>
      <c r="W722" s="38">
        <v>2782360.133821609</v>
      </c>
      <c r="AA722" s="13">
        <v>657</v>
      </c>
      <c r="AB722" s="40">
        <v>2644479.3615776505</v>
      </c>
    </row>
    <row r="723" spans="3:28">
      <c r="C723" s="13">
        <v>658</v>
      </c>
      <c r="D723" s="13">
        <v>65</v>
      </c>
      <c r="E723" s="14">
        <v>236832.6315754056</v>
      </c>
      <c r="F723" s="14">
        <v>71442.226314408181</v>
      </c>
      <c r="G723" s="14">
        <v>2551.6097</v>
      </c>
      <c r="H723" s="14">
        <v>162838.79556099742</v>
      </c>
      <c r="I723" s="14">
        <v>9770.3277336598439</v>
      </c>
      <c r="J723" s="14">
        <v>3908.1310934639378</v>
      </c>
      <c r="K723" s="15">
        <v>2.5220575538219686E-2</v>
      </c>
      <c r="L723" s="14">
        <v>2875.458722908078</v>
      </c>
      <c r="M723" s="14">
        <v>118841.93919453181</v>
      </c>
      <c r="N723" s="14">
        <v>2931.0983200979531</v>
      </c>
      <c r="O723" s="15">
        <v>-8.014460474720575E-2</v>
      </c>
      <c r="P723" s="14">
        <v>-7554.4134014762012</v>
      </c>
      <c r="Q723" s="14">
        <v>88170.923117990576</v>
      </c>
      <c r="R723" s="14">
        <v>2931.0983200979531</v>
      </c>
      <c r="S723" s="15">
        <v>0.10784866681248108</v>
      </c>
      <c r="T723" s="38">
        <v>31587.736587135689</v>
      </c>
      <c r="U723" s="38">
        <v>325942.73464559345</v>
      </c>
      <c r="V723" s="38">
        <v>26908.781908567566</v>
      </c>
      <c r="W723" s="38">
        <v>532955.59695811581</v>
      </c>
      <c r="AA723" s="13">
        <v>658</v>
      </c>
      <c r="AB723" s="40">
        <v>2826938.6872710665</v>
      </c>
    </row>
    <row r="724" spans="3:28">
      <c r="C724" s="13">
        <v>659</v>
      </c>
      <c r="D724" s="13">
        <v>65</v>
      </c>
      <c r="E724" s="14">
        <v>241488.17387376822</v>
      </c>
      <c r="F724" s="14">
        <v>73257.887810769607</v>
      </c>
      <c r="G724" s="14">
        <v>2551.6097</v>
      </c>
      <c r="H724" s="14">
        <v>165678.67636299861</v>
      </c>
      <c r="I724" s="14">
        <v>9940.7205817799168</v>
      </c>
      <c r="J724" s="14">
        <v>3976.2882327119669</v>
      </c>
      <c r="K724" s="15">
        <v>0.11487177155473546</v>
      </c>
      <c r="L724" s="14">
        <v>17061.678152582219</v>
      </c>
      <c r="M724" s="14">
        <v>167577.85419236397</v>
      </c>
      <c r="N724" s="14">
        <v>2982.2161745339749</v>
      </c>
      <c r="O724" s="15">
        <v>7.1682590731863977E-2</v>
      </c>
      <c r="P724" s="14">
        <v>10876.739224212748</v>
      </c>
      <c r="Q724" s="14">
        <v>164102.5867114311</v>
      </c>
      <c r="R724" s="14">
        <v>2982.2161745339749</v>
      </c>
      <c r="S724" s="15">
        <v>-0.10018175554222782</v>
      </c>
      <c r="T724" s="38">
        <v>-20267.009376321337</v>
      </c>
      <c r="U724" s="38">
        <v>183526.49665383805</v>
      </c>
      <c r="V724" s="38">
        <v>7671.4080004736315</v>
      </c>
      <c r="W724" s="38">
        <v>515206.93755763315</v>
      </c>
      <c r="AA724" s="13">
        <v>659</v>
      </c>
      <c r="AB724" s="40">
        <v>2824456.2179112984</v>
      </c>
    </row>
    <row r="725" spans="3:28">
      <c r="C725" s="13">
        <v>660</v>
      </c>
      <c r="D725" s="13">
        <v>65</v>
      </c>
      <c r="E725" s="14">
        <v>242258.30686873826</v>
      </c>
      <c r="F725" s="14">
        <v>73558.23967880792</v>
      </c>
      <c r="G725" s="14">
        <v>2551.6097</v>
      </c>
      <c r="H725" s="14">
        <v>166148.45748993036</v>
      </c>
      <c r="I725" s="14">
        <v>9968.9074493958215</v>
      </c>
      <c r="J725" s="14">
        <v>3987.5629797583288</v>
      </c>
      <c r="K725" s="15">
        <v>1.1832773923563102E-2</v>
      </c>
      <c r="L725" s="14">
        <v>1678.9975414550463</v>
      </c>
      <c r="M725" s="14">
        <v>145566.60310850921</v>
      </c>
      <c r="N725" s="14">
        <v>2990.6722348187463</v>
      </c>
      <c r="O725" s="15">
        <v>2.1066609798122783E-2</v>
      </c>
      <c r="P725" s="14">
        <v>4345.1747906067185</v>
      </c>
      <c r="Q725" s="14">
        <v>212099.36471722805</v>
      </c>
      <c r="R725" s="14">
        <v>2990.6722348187463</v>
      </c>
      <c r="S725" s="15">
        <v>0.15614456595264853</v>
      </c>
      <c r="T725" s="38">
        <v>64417.790723484679</v>
      </c>
      <c r="U725" s="38">
        <v>478465.36860779382</v>
      </c>
      <c r="V725" s="38">
        <v>70441.963055546439</v>
      </c>
      <c r="W725" s="38">
        <v>836131.33643353102</v>
      </c>
      <c r="AA725" s="13">
        <v>660</v>
      </c>
      <c r="AB725" s="40">
        <v>2568890.7987586288</v>
      </c>
    </row>
    <row r="726" spans="3:28">
      <c r="C726" s="13">
        <v>661</v>
      </c>
      <c r="D726" s="13">
        <v>65</v>
      </c>
      <c r="E726" s="14">
        <v>218219.69101371861</v>
      </c>
      <c r="F726" s="14">
        <v>64183.179495350254</v>
      </c>
      <c r="G726" s="14">
        <v>2551.6097</v>
      </c>
      <c r="H726" s="14">
        <v>151484.90181836835</v>
      </c>
      <c r="I726" s="14">
        <v>9089.0941091021014</v>
      </c>
      <c r="J726" s="14">
        <v>3635.6376436408409</v>
      </c>
      <c r="K726" s="15">
        <v>3.0580641655375111E-2</v>
      </c>
      <c r="L726" s="14">
        <v>3884.1170745529857</v>
      </c>
      <c r="M726" s="14">
        <v>132714.21766353119</v>
      </c>
      <c r="N726" s="14">
        <v>2726.7282327306302</v>
      </c>
      <c r="O726" s="15">
        <v>0.19269779949472046</v>
      </c>
      <c r="P726" s="14">
        <v>38721.686194298614</v>
      </c>
      <c r="Q726" s="14">
        <v>241030.1897768752</v>
      </c>
      <c r="R726" s="14">
        <v>2726.7282327306302</v>
      </c>
      <c r="S726" s="15">
        <v>0.50371010234099167</v>
      </c>
      <c r="T726" s="38">
        <v>779271.05690757977</v>
      </c>
      <c r="U726" s="38">
        <v>2327697.0137452725</v>
      </c>
      <c r="V726" s="38">
        <v>821876.86017643136</v>
      </c>
      <c r="W726" s="38">
        <v>2701441.4211856788</v>
      </c>
      <c r="AA726" s="13">
        <v>661</v>
      </c>
      <c r="AB726" s="40">
        <v>3106836.5478107077</v>
      </c>
    </row>
    <row r="727" spans="3:28">
      <c r="C727" s="13">
        <v>662</v>
      </c>
      <c r="D727" s="13">
        <v>65</v>
      </c>
      <c r="E727" s="14">
        <v>237636.74871425465</v>
      </c>
      <c r="F727" s="14">
        <v>71755.831998559312</v>
      </c>
      <c r="G727" s="14">
        <v>2551.6097</v>
      </c>
      <c r="H727" s="14">
        <v>163329.30701569535</v>
      </c>
      <c r="I727" s="14">
        <v>9799.75842094172</v>
      </c>
      <c r="J727" s="14">
        <v>3919.9033683766884</v>
      </c>
      <c r="K727" s="15">
        <v>-4.9837795430646634E-3</v>
      </c>
      <c r="L727" s="14">
        <v>-1083.2342692492236</v>
      </c>
      <c r="M727" s="14">
        <v>218228.68089747976</v>
      </c>
      <c r="N727" s="14">
        <v>2939.9275262825158</v>
      </c>
      <c r="O727" s="15">
        <v>-1.26760036095903E-2</v>
      </c>
      <c r="P727" s="14">
        <v>-2466.5395231222024</v>
      </c>
      <c r="Q727" s="14">
        <v>193586.796025752</v>
      </c>
      <c r="R727" s="14">
        <v>2939.9275262825158</v>
      </c>
      <c r="S727" s="15">
        <v>0.1386755625336053</v>
      </c>
      <c r="T727" s="38">
        <v>13442.192939714405</v>
      </c>
      <c r="U727" s="38">
        <v>111844.82958425791</v>
      </c>
      <c r="V727" s="38">
        <v>9892.4191473429782</v>
      </c>
      <c r="W727" s="38">
        <v>523660.30650748964</v>
      </c>
      <c r="AA727" s="13">
        <v>662</v>
      </c>
      <c r="AB727" s="40">
        <v>2763074.7416973109</v>
      </c>
    </row>
    <row r="728" spans="3:28">
      <c r="C728" s="13">
        <v>663</v>
      </c>
      <c r="D728" s="13">
        <v>65</v>
      </c>
      <c r="E728" s="14">
        <v>242909.8453715776</v>
      </c>
      <c r="F728" s="14">
        <v>73812.339694915267</v>
      </c>
      <c r="G728" s="14">
        <v>2551.6097</v>
      </c>
      <c r="H728" s="14">
        <v>166545.89597666232</v>
      </c>
      <c r="I728" s="14">
        <v>9992.7537585997379</v>
      </c>
      <c r="J728" s="14">
        <v>3997.1015034398952</v>
      </c>
      <c r="K728" s="15">
        <v>2.0553617479446711E-2</v>
      </c>
      <c r="L728" s="14">
        <v>3843.9878728473273</v>
      </c>
      <c r="M728" s="14">
        <v>192864.98743151102</v>
      </c>
      <c r="N728" s="14">
        <v>2997.8261275799214</v>
      </c>
      <c r="O728" s="15">
        <v>1.376480215512832E-2</v>
      </c>
      <c r="P728" s="14">
        <v>2505.0894114945504</v>
      </c>
      <c r="Q728" s="14">
        <v>185996.40478244264</v>
      </c>
      <c r="R728" s="14">
        <v>2997.8261275799214</v>
      </c>
      <c r="S728" s="15">
        <v>0.2717043551320143</v>
      </c>
      <c r="T728" s="38">
        <v>60717.037369003781</v>
      </c>
      <c r="U728" s="38">
        <v>285683.24575642927</v>
      </c>
      <c r="V728" s="38">
        <v>67066.114653345663</v>
      </c>
      <c r="W728" s="38">
        <v>664544.63797038293</v>
      </c>
      <c r="AA728" s="13">
        <v>663</v>
      </c>
      <c r="AB728" s="40">
        <v>2532409.401511624</v>
      </c>
    </row>
    <row r="729" spans="3:28">
      <c r="C729" s="13">
        <v>664</v>
      </c>
      <c r="D729" s="13">
        <v>65</v>
      </c>
      <c r="E729" s="14">
        <v>238370.68242579955</v>
      </c>
      <c r="F729" s="14">
        <v>72042.066146061828</v>
      </c>
      <c r="G729" s="14">
        <v>2551.6097</v>
      </c>
      <c r="H729" s="14">
        <v>163777.00657973773</v>
      </c>
      <c r="I729" s="14">
        <v>9826.6203947842641</v>
      </c>
      <c r="J729" s="14">
        <v>3930.6481579137057</v>
      </c>
      <c r="K729" s="15">
        <v>-6.3296872848902758E-2</v>
      </c>
      <c r="L729" s="14">
        <v>-9803.9092766856775</v>
      </c>
      <c r="M729" s="14">
        <v>147049.14993712984</v>
      </c>
      <c r="N729" s="14">
        <v>2947.986118435279</v>
      </c>
      <c r="O729" s="15">
        <v>0.29289611516686553</v>
      </c>
      <c r="P729" s="14">
        <v>59535.394139884964</v>
      </c>
      <c r="Q729" s="14">
        <v>264273.92727662163</v>
      </c>
      <c r="R729" s="14">
        <v>2947.986118435279</v>
      </c>
      <c r="S729" s="15">
        <v>-7.9443250610336677E-2</v>
      </c>
      <c r="T729" s="38">
        <v>-11812.12305998239</v>
      </c>
      <c r="U729" s="38">
        <v>138348.17083956703</v>
      </c>
      <c r="V729" s="38">
        <v>37919.361803216896</v>
      </c>
      <c r="W729" s="38">
        <v>549671.24805331859</v>
      </c>
      <c r="AA729" s="13">
        <v>664</v>
      </c>
      <c r="AB729" s="40">
        <v>2848899.5704791821</v>
      </c>
    </row>
    <row r="730" spans="3:28">
      <c r="C730" s="13">
        <v>665</v>
      </c>
      <c r="D730" s="13">
        <v>65</v>
      </c>
      <c r="E730" s="14">
        <v>236298.49170303089</v>
      </c>
      <c r="F730" s="14">
        <v>71233.911764182049</v>
      </c>
      <c r="G730" s="14">
        <v>2551.6097</v>
      </c>
      <c r="H730" s="14">
        <v>162512.97023884885</v>
      </c>
      <c r="I730" s="14">
        <v>9750.7782143309305</v>
      </c>
      <c r="J730" s="14">
        <v>3900.3112857323722</v>
      </c>
      <c r="K730" s="15">
        <v>2.3550444621812397E-2</v>
      </c>
      <c r="L730" s="14">
        <v>2762.7919212159563</v>
      </c>
      <c r="M730" s="14">
        <v>122026.73783779364</v>
      </c>
      <c r="N730" s="14">
        <v>2925.2334642992791</v>
      </c>
      <c r="O730" s="15">
        <v>0.10097732577116052</v>
      </c>
      <c r="P730" s="14">
        <v>8465.9790611217577</v>
      </c>
      <c r="Q730" s="14">
        <v>93768.992599854988</v>
      </c>
      <c r="R730" s="14">
        <v>2925.2334642992791</v>
      </c>
      <c r="S730" s="15">
        <v>0.43992431390238795</v>
      </c>
      <c r="T730" s="38">
        <v>103829.00937881709</v>
      </c>
      <c r="U730" s="38">
        <v>341307.24538372888</v>
      </c>
      <c r="V730" s="38">
        <v>115057.7803611548</v>
      </c>
      <c r="W730" s="38">
        <v>557102.97582137748</v>
      </c>
      <c r="AA730" s="13">
        <v>665</v>
      </c>
      <c r="AB730" s="40">
        <v>2641828.2784122038</v>
      </c>
    </row>
    <row r="731" spans="3:28">
      <c r="C731" s="13">
        <v>666</v>
      </c>
      <c r="D731" s="13">
        <v>65</v>
      </c>
      <c r="E731" s="14">
        <v>252968.8082579207</v>
      </c>
      <c r="F731" s="14">
        <v>77735.33522058907</v>
      </c>
      <c r="G731" s="14">
        <v>2551.6097</v>
      </c>
      <c r="H731" s="14">
        <v>172681.86333733163</v>
      </c>
      <c r="I731" s="14">
        <v>10360.911800239897</v>
      </c>
      <c r="J731" s="14">
        <v>4144.3647200959595</v>
      </c>
      <c r="K731" s="15">
        <v>4.4089799413711724E-2</v>
      </c>
      <c r="L731" s="14">
        <v>5668.3296881982023</v>
      </c>
      <c r="M731" s="14">
        <v>136303.80250484502</v>
      </c>
      <c r="N731" s="14">
        <v>3108.2735400719689</v>
      </c>
      <c r="O731" s="15">
        <v>1.7104920272568158E-3</v>
      </c>
      <c r="P731" s="14">
        <v>263.03750034869415</v>
      </c>
      <c r="Q731" s="14">
        <v>155596.02629493218</v>
      </c>
      <c r="R731" s="14">
        <v>3108.2735400719689</v>
      </c>
      <c r="S731" s="15">
        <v>0.28094840722656389</v>
      </c>
      <c r="T731" s="38">
        <v>155349.82019290834</v>
      </c>
      <c r="U731" s="38">
        <v>709851.81570496003</v>
      </c>
      <c r="V731" s="38">
        <v>161281.18738145524</v>
      </c>
      <c r="W731" s="38">
        <v>1001751.6445047372</v>
      </c>
      <c r="AA731" s="13">
        <v>666</v>
      </c>
      <c r="AB731" s="40">
        <v>2529128.5044257073</v>
      </c>
    </row>
    <row r="732" spans="3:28">
      <c r="C732" s="13">
        <v>667</v>
      </c>
      <c r="D732" s="13">
        <v>65</v>
      </c>
      <c r="E732" s="14">
        <v>217520.56982454823</v>
      </c>
      <c r="F732" s="14">
        <v>63910.522231573814</v>
      </c>
      <c r="G732" s="14">
        <v>2551.6097</v>
      </c>
      <c r="H732" s="14">
        <v>151058.43789297441</v>
      </c>
      <c r="I732" s="14">
        <v>9063.506273578465</v>
      </c>
      <c r="J732" s="14">
        <v>3625.4025094313861</v>
      </c>
      <c r="K732" s="15">
        <v>-6.3460271176357691E-2</v>
      </c>
      <c r="L732" s="14">
        <v>-8380.4964997893749</v>
      </c>
      <c r="M732" s="14">
        <v>125491.150366737</v>
      </c>
      <c r="N732" s="14">
        <v>2719.0518820735392</v>
      </c>
      <c r="O732" s="15">
        <v>-1.5948589766882071E-2</v>
      </c>
      <c r="P732" s="14">
        <v>-1495.0374514434452</v>
      </c>
      <c r="Q732" s="14">
        <v>93605.532261874338</v>
      </c>
      <c r="R732" s="14">
        <v>2719.0518820735392</v>
      </c>
      <c r="S732" s="15">
        <v>7.509538140604452E-2</v>
      </c>
      <c r="T732" s="38">
        <v>16502.873824299379</v>
      </c>
      <c r="U732" s="38">
        <v>237621.23866206541</v>
      </c>
      <c r="V732" s="38">
        <v>6627.3398730665576</v>
      </c>
      <c r="W732" s="38">
        <v>456717.92129067675</v>
      </c>
      <c r="AA732" s="13">
        <v>667</v>
      </c>
      <c r="AB732" s="40">
        <v>2588709.1451829327</v>
      </c>
    </row>
    <row r="733" spans="3:28">
      <c r="C733" s="13">
        <v>668</v>
      </c>
      <c r="D733" s="13">
        <v>65</v>
      </c>
      <c r="E733" s="14">
        <v>239657.66605997062</v>
      </c>
      <c r="F733" s="14">
        <v>72543.989763388541</v>
      </c>
      <c r="G733" s="14">
        <v>2551.6097</v>
      </c>
      <c r="H733" s="14">
        <v>164562.0665965821</v>
      </c>
      <c r="I733" s="14">
        <v>9873.7239957949259</v>
      </c>
      <c r="J733" s="14">
        <v>3949.4895983179704</v>
      </c>
      <c r="K733" s="15">
        <v>1.1975647111351816E-2</v>
      </c>
      <c r="L733" s="14">
        <v>1787.5206412616815</v>
      </c>
      <c r="M733" s="14">
        <v>153025.23425045481</v>
      </c>
      <c r="N733" s="14">
        <v>2962.1171987384778</v>
      </c>
      <c r="O733" s="15">
        <v>0.16637079826035295</v>
      </c>
      <c r="P733" s="14">
        <v>43417.437383654396</v>
      </c>
      <c r="Q733" s="14">
        <v>305866.39322007739</v>
      </c>
      <c r="R733" s="14">
        <v>2962.1171987384778</v>
      </c>
      <c r="S733" s="15">
        <v>-0.19169248699070912</v>
      </c>
      <c r="T733" s="38">
        <v>-163216.1834480231</v>
      </c>
      <c r="U733" s="38">
        <v>689712.86881180608</v>
      </c>
      <c r="V733" s="38">
        <v>-118011.22542310703</v>
      </c>
      <c r="W733" s="38">
        <v>1148604.4962823382</v>
      </c>
      <c r="AA733" s="13">
        <v>668</v>
      </c>
      <c r="AB733" s="40">
        <v>2264616.4704830907</v>
      </c>
    </row>
    <row r="734" spans="3:28">
      <c r="C734" s="13">
        <v>669</v>
      </c>
      <c r="D734" s="13">
        <v>65</v>
      </c>
      <c r="E734" s="14">
        <v>239079.82397722531</v>
      </c>
      <c r="F734" s="14">
        <v>72318.631351117874</v>
      </c>
      <c r="G734" s="14">
        <v>2551.6097</v>
      </c>
      <c r="H734" s="14">
        <v>164209.58292610743</v>
      </c>
      <c r="I734" s="14">
        <v>9852.5749755664456</v>
      </c>
      <c r="J734" s="14">
        <v>3941.0299902265783</v>
      </c>
      <c r="K734" s="15">
        <v>6.1387000960978114E-2</v>
      </c>
      <c r="L734" s="14">
        <v>7225.0545269519307</v>
      </c>
      <c r="M734" s="14">
        <v>126892.38503427249</v>
      </c>
      <c r="N734" s="14">
        <v>2955.7724926699334</v>
      </c>
      <c r="O734" s="15">
        <v>7.5014364166495262E-2</v>
      </c>
      <c r="P734" s="14">
        <v>10720.912017031891</v>
      </c>
      <c r="Q734" s="14">
        <v>155116.91982788083</v>
      </c>
      <c r="R734" s="14">
        <v>2955.7724926699334</v>
      </c>
      <c r="S734" s="15">
        <v>0.51786159642008733</v>
      </c>
      <c r="T734" s="38">
        <v>151164.628765959</v>
      </c>
      <c r="U734" s="38">
        <v>444544.11538378557</v>
      </c>
      <c r="V734" s="38">
        <v>169110.59530994282</v>
      </c>
      <c r="W734" s="38">
        <v>726553.42024593893</v>
      </c>
      <c r="AA734" s="13">
        <v>669</v>
      </c>
      <c r="AB734" s="40">
        <v>2447220.7621667683</v>
      </c>
    </row>
    <row r="735" spans="3:28">
      <c r="C735" s="13">
        <v>670</v>
      </c>
      <c r="D735" s="13">
        <v>65</v>
      </c>
      <c r="E735" s="14">
        <v>241531.94205363345</v>
      </c>
      <c r="F735" s="14">
        <v>73274.957400917046</v>
      </c>
      <c r="G735" s="14">
        <v>2551.6097</v>
      </c>
      <c r="H735" s="14">
        <v>165705.3749527164</v>
      </c>
      <c r="I735" s="14">
        <v>9942.3224971629843</v>
      </c>
      <c r="J735" s="14">
        <v>3976.928998865194</v>
      </c>
      <c r="K735" s="15">
        <v>1.3892898111233096E-2</v>
      </c>
      <c r="L735" s="14">
        <v>2125.0364828946726</v>
      </c>
      <c r="M735" s="14">
        <v>157071.9741447033</v>
      </c>
      <c r="N735" s="14">
        <v>2982.6967491488954</v>
      </c>
      <c r="O735" s="15">
        <v>9.4758754209912699E-2</v>
      </c>
      <c r="P735" s="14">
        <v>22637.337129986634</v>
      </c>
      <c r="Q735" s="14">
        <v>263023.10026058101</v>
      </c>
      <c r="R735" s="14">
        <v>2982.6967491488954</v>
      </c>
      <c r="S735" s="15">
        <v>-4.6465534401530131E-2</v>
      </c>
      <c r="T735" s="38">
        <v>-16667.781732697582</v>
      </c>
      <c r="U735" s="38">
        <v>343536.36199388094</v>
      </c>
      <c r="V735" s="38">
        <v>8094.5918801837252</v>
      </c>
      <c r="W735" s="38">
        <v>763631.43639916531</v>
      </c>
      <c r="AA735" s="13">
        <v>670</v>
      </c>
      <c r="AB735" s="40">
        <v>2974526.9246254843</v>
      </c>
    </row>
    <row r="736" spans="3:28">
      <c r="C736" s="13">
        <v>671</v>
      </c>
      <c r="D736" s="13">
        <v>65</v>
      </c>
      <c r="E736" s="14">
        <v>243062.03741784775</v>
      </c>
      <c r="F736" s="14">
        <v>73871.694592960615</v>
      </c>
      <c r="G736" s="14">
        <v>2551.6097</v>
      </c>
      <c r="H736" s="14">
        <v>166638.73312488713</v>
      </c>
      <c r="I736" s="14">
        <v>9998.3239874932278</v>
      </c>
      <c r="J736" s="14">
        <v>3999.3295949972912</v>
      </c>
      <c r="K736" s="15">
        <v>3.41874924834202E-2</v>
      </c>
      <c r="L736" s="14">
        <v>5841.0171551337853</v>
      </c>
      <c r="M736" s="14">
        <v>178693.14087358094</v>
      </c>
      <c r="N736" s="14">
        <v>2999.4971962479681</v>
      </c>
      <c r="O736" s="15">
        <v>9.10251374031016E-2</v>
      </c>
      <c r="P736" s="14">
        <v>14094.100311227126</v>
      </c>
      <c r="Q736" s="14">
        <v>170431.30055539368</v>
      </c>
      <c r="R736" s="14">
        <v>2999.4971962479681</v>
      </c>
      <c r="S736" s="15">
        <v>0.10852811611278197</v>
      </c>
      <c r="T736" s="38">
        <v>16962.662011648761</v>
      </c>
      <c r="U736" s="38">
        <v>174759.80725877782</v>
      </c>
      <c r="V736" s="38">
        <v>36897.779478009674</v>
      </c>
      <c r="W736" s="38">
        <v>523884.24868775241</v>
      </c>
      <c r="AA736" s="13">
        <v>671</v>
      </c>
      <c r="AB736" s="40">
        <v>2819688.7028458519</v>
      </c>
    </row>
    <row r="737" spans="3:28">
      <c r="C737" s="13">
        <v>672</v>
      </c>
      <c r="D737" s="13">
        <v>65</v>
      </c>
      <c r="E737" s="14">
        <v>234570.4798059306</v>
      </c>
      <c r="F737" s="14">
        <v>70559.987124312931</v>
      </c>
      <c r="G737" s="14">
        <v>2551.6097</v>
      </c>
      <c r="H737" s="14">
        <v>161458.88298161767</v>
      </c>
      <c r="I737" s="14">
        <v>9687.5329788970594</v>
      </c>
      <c r="J737" s="14">
        <v>3875.013191558824</v>
      </c>
      <c r="K737" s="15">
        <v>5.4952331392934775E-2</v>
      </c>
      <c r="L737" s="14">
        <v>5533.6475480684821</v>
      </c>
      <c r="M737" s="14">
        <v>108170.20380746134</v>
      </c>
      <c r="N737" s="14">
        <v>2906.2598936691179</v>
      </c>
      <c r="O737" s="15">
        <v>0.2780000624942856</v>
      </c>
      <c r="P737" s="14">
        <v>45358.899273488496</v>
      </c>
      <c r="Q737" s="14">
        <v>209973.50071970758</v>
      </c>
      <c r="R737" s="14">
        <v>2906.2598936691179</v>
      </c>
      <c r="S737" s="15">
        <v>0.1459888709072418</v>
      </c>
      <c r="T737" s="38">
        <v>469703.99846104818</v>
      </c>
      <c r="U737" s="38">
        <v>3688553.054152716</v>
      </c>
      <c r="V737" s="38">
        <v>520596.54528260516</v>
      </c>
      <c r="W737" s="38">
        <v>4006696.758679885</v>
      </c>
      <c r="AA737" s="13">
        <v>672</v>
      </c>
      <c r="AB737" s="40">
        <v>2866000.0559575786</v>
      </c>
    </row>
    <row r="738" spans="3:28">
      <c r="C738" s="13">
        <v>673</v>
      </c>
      <c r="D738" s="13">
        <v>65</v>
      </c>
      <c r="E738" s="14">
        <v>233378.14564291568</v>
      </c>
      <c r="F738" s="14">
        <v>70094.976800737117</v>
      </c>
      <c r="G738" s="14">
        <v>2551.6097</v>
      </c>
      <c r="H738" s="14">
        <v>160731.55914217856</v>
      </c>
      <c r="I738" s="14">
        <v>9643.8935485307138</v>
      </c>
      <c r="J738" s="14">
        <v>3857.5574194122855</v>
      </c>
      <c r="K738" s="15">
        <v>6.8455945637315205E-2</v>
      </c>
      <c r="L738" s="14">
        <v>8880.9315142511587</v>
      </c>
      <c r="M738" s="14">
        <v>140541.77997437763</v>
      </c>
      <c r="N738" s="14">
        <v>2893.1680645592141</v>
      </c>
      <c r="O738" s="15">
        <v>2.7487949038514828E-2</v>
      </c>
      <c r="P738" s="14">
        <v>4414.2767044932116</v>
      </c>
      <c r="Q738" s="14">
        <v>166450.38665258902</v>
      </c>
      <c r="R738" s="14">
        <v>2893.1680645592141</v>
      </c>
      <c r="S738" s="15">
        <v>-0.33713024015621396</v>
      </c>
      <c r="T738" s="38">
        <v>-24013.437195707302</v>
      </c>
      <c r="U738" s="38">
        <v>48662.109223869105</v>
      </c>
      <c r="V738" s="38">
        <v>-10718.228976962931</v>
      </c>
      <c r="W738" s="38">
        <v>355654.27585083578</v>
      </c>
      <c r="AA738" s="13">
        <v>673</v>
      </c>
      <c r="AB738" s="40">
        <v>2466945.1182818459</v>
      </c>
    </row>
    <row r="739" spans="3:28">
      <c r="C739" s="13">
        <v>674</v>
      </c>
      <c r="D739" s="13">
        <v>65</v>
      </c>
      <c r="E739" s="14">
        <v>225550.30061099332</v>
      </c>
      <c r="F739" s="14">
        <v>67042.117238287392</v>
      </c>
      <c r="G739" s="14">
        <v>2551.6097</v>
      </c>
      <c r="H739" s="14">
        <v>155956.57367270594</v>
      </c>
      <c r="I739" s="14">
        <v>9357.394420362356</v>
      </c>
      <c r="J739" s="14">
        <v>3742.9577681449427</v>
      </c>
      <c r="K739" s="15">
        <v>5.8656886070212237E-2</v>
      </c>
      <c r="L739" s="14">
        <v>8535.7585382962934</v>
      </c>
      <c r="M739" s="14">
        <v>155927.38194690077</v>
      </c>
      <c r="N739" s="14">
        <v>2807.2183261087066</v>
      </c>
      <c r="O739" s="15">
        <v>8.2416428636564731E-2</v>
      </c>
      <c r="P739" s="14">
        <v>16923.782257697545</v>
      </c>
      <c r="Q739" s="14">
        <v>223672.15747858578</v>
      </c>
      <c r="R739" s="14">
        <v>2807.2183261087066</v>
      </c>
      <c r="S739" s="15">
        <v>-6.0071242874796676E-3</v>
      </c>
      <c r="T739" s="38">
        <v>-2232.2384328842913</v>
      </c>
      <c r="U739" s="38">
        <v>370769.88044251752</v>
      </c>
      <c r="V739" s="38">
        <v>23227.302363109546</v>
      </c>
      <c r="W739" s="38">
        <v>750369.41986800404</v>
      </c>
      <c r="AA739" s="13">
        <v>674</v>
      </c>
      <c r="AB739" s="40">
        <v>2912079.5902168909</v>
      </c>
    </row>
    <row r="740" spans="3:28">
      <c r="C740" s="13">
        <v>675</v>
      </c>
      <c r="D740" s="13">
        <v>65</v>
      </c>
      <c r="E740" s="14">
        <v>229702.62526652726</v>
      </c>
      <c r="F740" s="14">
        <v>68661.523853945633</v>
      </c>
      <c r="G740" s="14">
        <v>2551.6097</v>
      </c>
      <c r="H740" s="14">
        <v>158489.49171258163</v>
      </c>
      <c r="I740" s="14">
        <v>9509.3695027548965</v>
      </c>
      <c r="J740" s="14">
        <v>3803.7478011019589</v>
      </c>
      <c r="K740" s="15">
        <v>-3.7645598503388854E-2</v>
      </c>
      <c r="L740" s="14">
        <v>-4704.0304832158699</v>
      </c>
      <c r="M740" s="14">
        <v>122153.50012690802</v>
      </c>
      <c r="N740" s="14">
        <v>2852.810850826469</v>
      </c>
      <c r="O740" s="15">
        <v>-1.5514824452180109E-2</v>
      </c>
      <c r="P740" s="14">
        <v>-1660.6370281205195</v>
      </c>
      <c r="Q740" s="14">
        <v>106801.2706834414</v>
      </c>
      <c r="R740" s="14">
        <v>2852.810850826469</v>
      </c>
      <c r="S740" s="15">
        <v>0.22182355609378346</v>
      </c>
      <c r="T740" s="38">
        <v>51259.216452506094</v>
      </c>
      <c r="U740" s="38">
        <v>283766.65472744463</v>
      </c>
      <c r="V740" s="38">
        <v>44894.548941169705</v>
      </c>
      <c r="W740" s="38">
        <v>512721.42553779407</v>
      </c>
      <c r="AA740" s="13">
        <v>675</v>
      </c>
      <c r="AB740" s="40">
        <v>2731596.6455107988</v>
      </c>
    </row>
    <row r="741" spans="3:28">
      <c r="C741" s="13">
        <v>676</v>
      </c>
      <c r="D741" s="13">
        <v>65</v>
      </c>
      <c r="E741" s="14">
        <v>248627.26309303055</v>
      </c>
      <c r="F741" s="14">
        <v>76042.132606281913</v>
      </c>
      <c r="G741" s="14">
        <v>2551.6097</v>
      </c>
      <c r="H741" s="14">
        <v>170033.52078674865</v>
      </c>
      <c r="I741" s="14">
        <v>10202.011247204919</v>
      </c>
      <c r="J741" s="14">
        <v>4080.8044988819674</v>
      </c>
      <c r="K741" s="15">
        <v>0.11621591655255015</v>
      </c>
      <c r="L741" s="14">
        <v>16056.512747606199</v>
      </c>
      <c r="M741" s="14">
        <v>156257.96232954244</v>
      </c>
      <c r="N741" s="14">
        <v>3060.6033741614756</v>
      </c>
      <c r="O741" s="15">
        <v>0.1204678596372131</v>
      </c>
      <c r="P741" s="14">
        <v>18877.805926957652</v>
      </c>
      <c r="Q741" s="14">
        <v>177112.19436222035</v>
      </c>
      <c r="R741" s="14">
        <v>3060.6033741614756</v>
      </c>
      <c r="S741" s="15">
        <v>0.28360950425197784</v>
      </c>
      <c r="T741" s="38">
        <v>662320.79008741037</v>
      </c>
      <c r="U741" s="38">
        <v>2999177.5887982291</v>
      </c>
      <c r="V741" s="38">
        <v>697255.10876197426</v>
      </c>
      <c r="W741" s="38">
        <v>3332547.7454899917</v>
      </c>
      <c r="AA741" s="13">
        <v>676</v>
      </c>
      <c r="AB741" s="40">
        <v>2940037.993045711</v>
      </c>
    </row>
    <row r="742" spans="3:28">
      <c r="C742" s="13">
        <v>677</v>
      </c>
      <c r="D742" s="13">
        <v>65</v>
      </c>
      <c r="E742" s="14">
        <v>244978.20752532105</v>
      </c>
      <c r="F742" s="14">
        <v>74619.000934875206</v>
      </c>
      <c r="G742" s="14">
        <v>2551.6097</v>
      </c>
      <c r="H742" s="14">
        <v>167807.59689044583</v>
      </c>
      <c r="I742" s="14">
        <v>10068.45581342675</v>
      </c>
      <c r="J742" s="14">
        <v>4027.3823253707001</v>
      </c>
      <c r="K742" s="15">
        <v>0.10323447740555405</v>
      </c>
      <c r="L742" s="14">
        <v>15718.063421356619</v>
      </c>
      <c r="M742" s="14">
        <v>169987.70449899722</v>
      </c>
      <c r="N742" s="14">
        <v>3020.5367440280247</v>
      </c>
      <c r="O742" s="15">
        <v>7.3164510711859143E-2</v>
      </c>
      <c r="P742" s="14">
        <v>14069.706056595867</v>
      </c>
      <c r="Q742" s="14">
        <v>207882.30679854844</v>
      </c>
      <c r="R742" s="14">
        <v>3020.5367440280247</v>
      </c>
      <c r="S742" s="15">
        <v>-0.14648727564101621</v>
      </c>
      <c r="T742" s="38">
        <v>-112213.88962336342</v>
      </c>
      <c r="U742" s="38">
        <v>655328.02984137996</v>
      </c>
      <c r="V742" s="38">
        <v>-82426.120145410925</v>
      </c>
      <c r="W742" s="38">
        <v>1033198.0411389256</v>
      </c>
      <c r="AA742" s="13">
        <v>677</v>
      </c>
      <c r="AB742" s="40">
        <v>2527548.0921393605</v>
      </c>
    </row>
    <row r="743" spans="3:28">
      <c r="C743" s="13">
        <v>678</v>
      </c>
      <c r="D743" s="13">
        <v>65</v>
      </c>
      <c r="E743" s="14">
        <v>225223.94681771734</v>
      </c>
      <c r="F743" s="14">
        <v>66914.839258909764</v>
      </c>
      <c r="G743" s="14">
        <v>2551.6097</v>
      </c>
      <c r="H743" s="14">
        <v>155757.49785880759</v>
      </c>
      <c r="I743" s="14">
        <v>9345.4498715284553</v>
      </c>
      <c r="J743" s="14">
        <v>3738.1799486113823</v>
      </c>
      <c r="K743" s="15">
        <v>1.4857633713857253E-2</v>
      </c>
      <c r="L743" s="14">
        <v>2107.5772729799146</v>
      </c>
      <c r="M743" s="14">
        <v>145828.14330125798</v>
      </c>
      <c r="N743" s="14">
        <v>2803.6349614585365</v>
      </c>
      <c r="O743" s="15">
        <v>7.7015557662390072E-2</v>
      </c>
      <c r="P743" s="14">
        <v>9878.8592286771163</v>
      </c>
      <c r="Q743" s="14">
        <v>139551.63297492699</v>
      </c>
      <c r="R743" s="14">
        <v>2803.6349614585365</v>
      </c>
      <c r="S743" s="15">
        <v>5.3494382812393687E-2</v>
      </c>
      <c r="T743" s="38">
        <v>13269.332327101654</v>
      </c>
      <c r="U743" s="38">
        <v>262722.0970191966</v>
      </c>
      <c r="V743" s="38">
        <v>25255.768828758686</v>
      </c>
      <c r="W743" s="38">
        <v>548101.87329538155</v>
      </c>
      <c r="AA743" s="13">
        <v>678</v>
      </c>
      <c r="AB743" s="40">
        <v>2301403.6590742758</v>
      </c>
    </row>
    <row r="744" spans="3:28">
      <c r="C744" s="13">
        <v>679</v>
      </c>
      <c r="D744" s="13">
        <v>65</v>
      </c>
      <c r="E744" s="14">
        <v>240770.30757730937</v>
      </c>
      <c r="F744" s="14">
        <v>72977.919955150661</v>
      </c>
      <c r="G744" s="14">
        <v>2551.6097</v>
      </c>
      <c r="H744" s="14">
        <v>165240.77792215871</v>
      </c>
      <c r="I744" s="14">
        <v>9914.4466753295219</v>
      </c>
      <c r="J744" s="14">
        <v>3965.7786701318091</v>
      </c>
      <c r="K744" s="15">
        <v>-3.558946536983798E-3</v>
      </c>
      <c r="L744" s="14">
        <v>-512.38867338984028</v>
      </c>
      <c r="M744" s="14">
        <v>145442.50700265609</v>
      </c>
      <c r="N744" s="14">
        <v>2974.3340025988564</v>
      </c>
      <c r="O744" s="15">
        <v>-1.9473692431273421E-2</v>
      </c>
      <c r="P744" s="14">
        <v>-2940.8153585518899</v>
      </c>
      <c r="Q744" s="14">
        <v>149561.13062883963</v>
      </c>
      <c r="R744" s="14">
        <v>2974.3340025988564</v>
      </c>
      <c r="S744" s="15">
        <v>0.1996630819874684</v>
      </c>
      <c r="T744" s="38">
        <v>36364.851160483922</v>
      </c>
      <c r="U744" s="38">
        <v>219983.09015818938</v>
      </c>
      <c r="V744" s="38">
        <v>32911.647128542194</v>
      </c>
      <c r="W744" s="38">
        <v>514986.72778968513</v>
      </c>
      <c r="AA744" s="13">
        <v>679</v>
      </c>
      <c r="AB744" s="40">
        <v>2829729.789699052</v>
      </c>
    </row>
    <row r="745" spans="3:28">
      <c r="C745" s="13">
        <v>680</v>
      </c>
      <c r="D745" s="13">
        <v>65</v>
      </c>
      <c r="E745" s="14">
        <v>240437.18257172362</v>
      </c>
      <c r="F745" s="14">
        <v>72848.001202972213</v>
      </c>
      <c r="G745" s="14">
        <v>2551.6097</v>
      </c>
      <c r="H745" s="14">
        <v>165037.57166875139</v>
      </c>
      <c r="I745" s="14">
        <v>9902.2543001250833</v>
      </c>
      <c r="J745" s="14">
        <v>3960.9017200500334</v>
      </c>
      <c r="K745" s="15">
        <v>-2.934357494734096E-2</v>
      </c>
      <c r="L745" s="14">
        <v>-5117.265004885272</v>
      </c>
      <c r="M745" s="14">
        <v>171254.51390799464</v>
      </c>
      <c r="N745" s="14">
        <v>2970.6762900375247</v>
      </c>
      <c r="O745" s="15">
        <v>-0.10446145969578857</v>
      </c>
      <c r="P745" s="14">
        <v>-6337.6406743257021</v>
      </c>
      <c r="Q745" s="14">
        <v>55817.352028288791</v>
      </c>
      <c r="R745" s="14">
        <v>2970.6762900375247</v>
      </c>
      <c r="S745" s="15">
        <v>0.15482776922448863</v>
      </c>
      <c r="T745" s="38">
        <v>71836.59798478536</v>
      </c>
      <c r="U745" s="38">
        <v>537299.41474753001</v>
      </c>
      <c r="V745" s="38">
        <v>60381.692305574383</v>
      </c>
      <c r="W745" s="38">
        <v>764371.28068381338</v>
      </c>
      <c r="AA745" s="13">
        <v>680</v>
      </c>
      <c r="AB745" s="40">
        <v>3270052.0484878472</v>
      </c>
    </row>
    <row r="746" spans="3:28">
      <c r="C746" s="13">
        <v>681</v>
      </c>
      <c r="D746" s="13">
        <v>65</v>
      </c>
      <c r="E746" s="14">
        <v>218170.93343796578</v>
      </c>
      <c r="F746" s="14">
        <v>64164.16404080666</v>
      </c>
      <c r="G746" s="14">
        <v>2551.6097</v>
      </c>
      <c r="H746" s="14">
        <v>151455.15969715911</v>
      </c>
      <c r="I746" s="14">
        <v>9087.309581829546</v>
      </c>
      <c r="J746" s="14">
        <v>3634.9238327318185</v>
      </c>
      <c r="K746" s="15">
        <v>2.9435911200631069E-2</v>
      </c>
      <c r="L746" s="14">
        <v>4122.6264803917375</v>
      </c>
      <c r="M746" s="14">
        <v>145994.40682068854</v>
      </c>
      <c r="N746" s="14">
        <v>2726.1928745488635</v>
      </c>
      <c r="O746" s="15">
        <v>-2.4288192073243703E-2</v>
      </c>
      <c r="P746" s="14">
        <v>-2341.8119816684125</v>
      </c>
      <c r="Q746" s="14">
        <v>95438.999475580422</v>
      </c>
      <c r="R746" s="14">
        <v>2726.1928745488635</v>
      </c>
      <c r="S746" s="15">
        <v>0.16378053784712293</v>
      </c>
      <c r="T746" s="38">
        <v>12296.068034160662</v>
      </c>
      <c r="U746" s="38">
        <v>88735.655218083732</v>
      </c>
      <c r="V746" s="38">
        <v>14076.882532883987</v>
      </c>
      <c r="W746" s="38">
        <v>330169.06151435268</v>
      </c>
      <c r="AA746" s="13">
        <v>681</v>
      </c>
      <c r="AB746" s="40">
        <v>2445045.8413506858</v>
      </c>
    </row>
    <row r="747" spans="3:28">
      <c r="C747" s="13">
        <v>682</v>
      </c>
      <c r="D747" s="13">
        <v>65</v>
      </c>
      <c r="E747" s="14">
        <v>240853.86289298045</v>
      </c>
      <c r="F747" s="14">
        <v>73010.506528262369</v>
      </c>
      <c r="G747" s="14">
        <v>2551.6097</v>
      </c>
      <c r="H747" s="14">
        <v>165291.74666471808</v>
      </c>
      <c r="I747" s="14">
        <v>9917.5047998830851</v>
      </c>
      <c r="J747" s="14">
        <v>3967.0019199532344</v>
      </c>
      <c r="K747" s="15">
        <v>9.3427727391659915E-3</v>
      </c>
      <c r="L747" s="14">
        <v>1374.8610151734938</v>
      </c>
      <c r="M747" s="14">
        <v>150516.06917377611</v>
      </c>
      <c r="N747" s="14">
        <v>2975.2514399649253</v>
      </c>
      <c r="O747" s="15">
        <v>-0.10934445430398784</v>
      </c>
      <c r="P747" s="14">
        <v>-26318.865959731687</v>
      </c>
      <c r="Q747" s="14">
        <v>215865.61198983682</v>
      </c>
      <c r="R747" s="14">
        <v>2975.2514399649253</v>
      </c>
      <c r="S747" s="15">
        <v>6.8491366752983604E-2</v>
      </c>
      <c r="T747" s="38">
        <v>11984.315590086064</v>
      </c>
      <c r="U747" s="38">
        <v>188447.50623503048</v>
      </c>
      <c r="V747" s="38">
        <v>-12959.68935447213</v>
      </c>
      <c r="W747" s="38">
        <v>554829.18739864347</v>
      </c>
      <c r="AA747" s="13">
        <v>682</v>
      </c>
      <c r="AB747" s="40">
        <v>2486494.3288381179</v>
      </c>
    </row>
    <row r="748" spans="3:28">
      <c r="C748" s="13">
        <v>683</v>
      </c>
      <c r="D748" s="13">
        <v>65</v>
      </c>
      <c r="E748" s="14">
        <v>251388.15765061427</v>
      </c>
      <c r="F748" s="14">
        <v>77118.881483739562</v>
      </c>
      <c r="G748" s="14">
        <v>2551.6097</v>
      </c>
      <c r="H748" s="14">
        <v>171717.66646687471</v>
      </c>
      <c r="I748" s="14">
        <v>10303.059988012483</v>
      </c>
      <c r="J748" s="14">
        <v>4121.2239952049931</v>
      </c>
      <c r="K748" s="15">
        <v>6.5811140401610957E-2</v>
      </c>
      <c r="L748" s="14">
        <v>8274.7487043894962</v>
      </c>
      <c r="M748" s="14">
        <v>136070.13226031835</v>
      </c>
      <c r="N748" s="14">
        <v>3090.9179964037448</v>
      </c>
      <c r="O748" s="15">
        <v>0.1382996371700454</v>
      </c>
      <c r="P748" s="14">
        <v>22951.896696874679</v>
      </c>
      <c r="Q748" s="14">
        <v>190455.10631921107</v>
      </c>
      <c r="R748" s="14">
        <v>3090.9179964037448</v>
      </c>
      <c r="S748" s="15">
        <v>0.50979690780810016</v>
      </c>
      <c r="T748" s="38">
        <v>54653.738938557901</v>
      </c>
      <c r="U748" s="38">
        <v>163406.0838583411</v>
      </c>
      <c r="V748" s="38">
        <v>85880.384339822078</v>
      </c>
      <c r="W748" s="38">
        <v>489931.32243787055</v>
      </c>
      <c r="AA748" s="13">
        <v>683</v>
      </c>
      <c r="AB748" s="40">
        <v>2400828.323008758</v>
      </c>
    </row>
    <row r="749" spans="3:28">
      <c r="C749" s="13">
        <v>684</v>
      </c>
      <c r="D749" s="13">
        <v>65</v>
      </c>
      <c r="E749" s="14">
        <v>238376.23306950106</v>
      </c>
      <c r="F749" s="14">
        <v>72044.230897105415</v>
      </c>
      <c r="G749" s="14">
        <v>2551.6097</v>
      </c>
      <c r="H749" s="14">
        <v>163780.39247239564</v>
      </c>
      <c r="I749" s="14">
        <v>9826.8235483437384</v>
      </c>
      <c r="J749" s="14">
        <v>3930.7294193374955</v>
      </c>
      <c r="K749" s="15">
        <v>8.5739848335109337E-2</v>
      </c>
      <c r="L749" s="14">
        <v>9939.249982819696</v>
      </c>
      <c r="M749" s="14">
        <v>127827.95927286023</v>
      </c>
      <c r="N749" s="14">
        <v>2948.0470645031214</v>
      </c>
      <c r="O749" s="15">
        <v>0.18055470621487993</v>
      </c>
      <c r="P749" s="14">
        <v>45501.059183037185</v>
      </c>
      <c r="Q749" s="14">
        <v>298982.13441122143</v>
      </c>
      <c r="R749" s="14">
        <v>2948.0470645031214</v>
      </c>
      <c r="S749" s="15">
        <v>-8.0833566157640688E-2</v>
      </c>
      <c r="T749" s="38">
        <v>-23648.062552267947</v>
      </c>
      <c r="U749" s="38">
        <v>270378.46950286342</v>
      </c>
      <c r="V749" s="38">
        <v>31792.246613588934</v>
      </c>
      <c r="W749" s="38">
        <v>697188.56318694516</v>
      </c>
      <c r="AA749" s="13">
        <v>684</v>
      </c>
      <c r="AB749" s="40">
        <v>2380877.8923472776</v>
      </c>
    </row>
    <row r="750" spans="3:28">
      <c r="C750" s="13">
        <v>685</v>
      </c>
      <c r="D750" s="13">
        <v>65</v>
      </c>
      <c r="E750" s="14">
        <v>238003.05080867303</v>
      </c>
      <c r="F750" s="14">
        <v>71898.689815382473</v>
      </c>
      <c r="G750" s="14">
        <v>2551.6097</v>
      </c>
      <c r="H750" s="14">
        <v>163552.75129329055</v>
      </c>
      <c r="I750" s="14">
        <v>9813.1650775974322</v>
      </c>
      <c r="J750" s="14">
        <v>3925.2660310389729</v>
      </c>
      <c r="K750" s="15">
        <v>8.0806819384668535E-2</v>
      </c>
      <c r="L750" s="14">
        <v>11203.544965389039</v>
      </c>
      <c r="M750" s="14">
        <v>151812.211208083</v>
      </c>
      <c r="N750" s="14">
        <v>2943.9495232792297</v>
      </c>
      <c r="O750" s="15">
        <v>-9.6312382584737094E-2</v>
      </c>
      <c r="P750" s="14">
        <v>-24896.805272663831</v>
      </c>
      <c r="Q750" s="14">
        <v>235075.73405303113</v>
      </c>
      <c r="R750" s="14">
        <v>2943.9495232792297</v>
      </c>
      <c r="S750" s="15">
        <v>0.26408124101185237</v>
      </c>
      <c r="T750" s="38">
        <v>32340.218722956986</v>
      </c>
      <c r="U750" s="38">
        <v>156275.33626233562</v>
      </c>
      <c r="V750" s="38">
        <v>18646.958415682195</v>
      </c>
      <c r="W750" s="38">
        <v>543163.28152344981</v>
      </c>
      <c r="AA750" s="13">
        <v>685</v>
      </c>
      <c r="AB750" s="40">
        <v>3245242.4871579707</v>
      </c>
    </row>
    <row r="751" spans="3:28">
      <c r="C751" s="13">
        <v>686</v>
      </c>
      <c r="D751" s="13">
        <v>65</v>
      </c>
      <c r="E751" s="14">
        <v>231127.19054798523</v>
      </c>
      <c r="F751" s="14">
        <v>69217.104313714241</v>
      </c>
      <c r="G751" s="14">
        <v>2551.6097</v>
      </c>
      <c r="H751" s="14">
        <v>159358.476534271</v>
      </c>
      <c r="I751" s="14">
        <v>9561.5085920562597</v>
      </c>
      <c r="J751" s="14">
        <v>3824.6034368225041</v>
      </c>
      <c r="K751" s="15">
        <v>4.4670204182200079E-2</v>
      </c>
      <c r="L751" s="14">
        <v>8284.8683681231232</v>
      </c>
      <c r="M751" s="14">
        <v>195664.60906064208</v>
      </c>
      <c r="N751" s="14">
        <v>2868.452577616878</v>
      </c>
      <c r="O751" s="15">
        <v>1.350181984591823E-2</v>
      </c>
      <c r="P751" s="14">
        <v>3685.7165761267602</v>
      </c>
      <c r="Q751" s="14">
        <v>278099.18701038265</v>
      </c>
      <c r="R751" s="14">
        <v>2868.452577616878</v>
      </c>
      <c r="S751" s="15">
        <v>0.26785593606929942</v>
      </c>
      <c r="T751" s="38">
        <v>117647.19792476056</v>
      </c>
      <c r="U751" s="38">
        <v>558299.60862715996</v>
      </c>
      <c r="V751" s="38">
        <v>129617.78286901045</v>
      </c>
      <c r="W751" s="38">
        <v>1032063.4046981847</v>
      </c>
      <c r="AA751" s="13">
        <v>686</v>
      </c>
      <c r="AB751" s="40">
        <v>2800766.8894520993</v>
      </c>
    </row>
    <row r="752" spans="3:28">
      <c r="C752" s="13">
        <v>687</v>
      </c>
      <c r="D752" s="13">
        <v>65</v>
      </c>
      <c r="E752" s="14">
        <v>232801.58596833111</v>
      </c>
      <c r="F752" s="14">
        <v>69870.118527649131</v>
      </c>
      <c r="G752" s="14">
        <v>2551.6097</v>
      </c>
      <c r="H752" s="14">
        <v>160379.857740682</v>
      </c>
      <c r="I752" s="14">
        <v>9622.7914644409193</v>
      </c>
      <c r="J752" s="14">
        <v>3849.1165857763681</v>
      </c>
      <c r="K752" s="15">
        <v>1.7748362300999666E-2</v>
      </c>
      <c r="L752" s="14">
        <v>2281.9080591081961</v>
      </c>
      <c r="M752" s="14">
        <v>132776.52934759282</v>
      </c>
      <c r="N752" s="14">
        <v>2886.8374393322756</v>
      </c>
      <c r="O752" s="15">
        <v>8.3366192585014487E-2</v>
      </c>
      <c r="P752" s="14">
        <v>14442.465439204887</v>
      </c>
      <c r="Q752" s="14">
        <v>189127.15848571362</v>
      </c>
      <c r="R752" s="14">
        <v>2886.8374393322756</v>
      </c>
      <c r="S752" s="15">
        <v>4.0228875051271554E-2</v>
      </c>
      <c r="T752" s="38">
        <v>24687.368745674394</v>
      </c>
      <c r="U752" s="38">
        <v>639803.64593355346</v>
      </c>
      <c r="V752" s="38">
        <v>41411.742243987479</v>
      </c>
      <c r="W752" s="38">
        <v>961707.33376685996</v>
      </c>
      <c r="AA752" s="13">
        <v>687</v>
      </c>
      <c r="AB752" s="40">
        <v>3020674.3415468642</v>
      </c>
    </row>
    <row r="753" spans="3:28">
      <c r="C753" s="13">
        <v>688</v>
      </c>
      <c r="D753" s="13">
        <v>65</v>
      </c>
      <c r="E753" s="14">
        <v>243888.17856954856</v>
      </c>
      <c r="F753" s="14">
        <v>74193.889642123948</v>
      </c>
      <c r="G753" s="14">
        <v>2551.6097</v>
      </c>
      <c r="H753" s="14">
        <v>167142.67922742461</v>
      </c>
      <c r="I753" s="14">
        <v>10028.560753645475</v>
      </c>
      <c r="J753" s="14">
        <v>4011.4243014581903</v>
      </c>
      <c r="K753" s="15">
        <v>0.11515538525135183</v>
      </c>
      <c r="L753" s="14">
        <v>14768.119225449364</v>
      </c>
      <c r="M753" s="14">
        <v>145018.97764714711</v>
      </c>
      <c r="N753" s="14">
        <v>3008.5682260936424</v>
      </c>
      <c r="O753" s="15">
        <v>8.0131193859540595E-2</v>
      </c>
      <c r="P753" s="14">
        <v>25854.409759904393</v>
      </c>
      <c r="Q753" s="14">
        <v>350009.69299850723</v>
      </c>
      <c r="R753" s="14">
        <v>3008.5682260936424</v>
      </c>
      <c r="S753" s="15">
        <v>0.28254516057876566</v>
      </c>
      <c r="T753" s="38">
        <v>99677.060901945413</v>
      </c>
      <c r="U753" s="38">
        <v>453964.10263776261</v>
      </c>
      <c r="V753" s="38">
        <v>140299.58988729917</v>
      </c>
      <c r="W753" s="38">
        <v>948992.77328341687</v>
      </c>
      <c r="AA753" s="13">
        <v>688</v>
      </c>
      <c r="AB753" s="40">
        <v>2811367.4201582405</v>
      </c>
    </row>
    <row r="754" spans="3:28">
      <c r="C754" s="13">
        <v>689</v>
      </c>
      <c r="D754" s="13">
        <v>65</v>
      </c>
      <c r="E754" s="14">
        <v>238713.14915263187</v>
      </c>
      <c r="F754" s="14">
        <v>72175.628169526433</v>
      </c>
      <c r="G754" s="14">
        <v>2551.6097</v>
      </c>
      <c r="H754" s="14">
        <v>163985.91128310544</v>
      </c>
      <c r="I754" s="14">
        <v>9839.1546769863253</v>
      </c>
      <c r="J754" s="14">
        <v>3935.6618707945304</v>
      </c>
      <c r="K754" s="15">
        <v>0.10501410839461159</v>
      </c>
      <c r="L754" s="14">
        <v>23862.554774803761</v>
      </c>
      <c r="M754" s="14">
        <v>253062.27997278352</v>
      </c>
      <c r="N754" s="14">
        <v>2951.7464030958977</v>
      </c>
      <c r="O754" s="15">
        <v>9.4104944452636202E-2</v>
      </c>
      <c r="P754" s="14">
        <v>22989.267687027466</v>
      </c>
      <c r="Q754" s="14">
        <v>268759.0812414987</v>
      </c>
      <c r="R754" s="14">
        <v>2951.7464030958977</v>
      </c>
      <c r="S754" s="15">
        <v>0.26290645249425176</v>
      </c>
      <c r="T754" s="38">
        <v>93475.499788673435</v>
      </c>
      <c r="U754" s="38">
        <v>450497.99005439255</v>
      </c>
      <c r="V754" s="38">
        <v>140327.32225050466</v>
      </c>
      <c r="W754" s="38">
        <v>972319.35126867471</v>
      </c>
      <c r="AA754" s="13">
        <v>689</v>
      </c>
      <c r="AB754" s="40">
        <v>2902091.150007613</v>
      </c>
    </row>
    <row r="755" spans="3:28">
      <c r="C755" s="13">
        <v>690</v>
      </c>
      <c r="D755" s="13">
        <v>65</v>
      </c>
      <c r="E755" s="14">
        <v>233200.10166593469</v>
      </c>
      <c r="F755" s="14">
        <v>70025.539649714527</v>
      </c>
      <c r="G755" s="14">
        <v>2551.6097</v>
      </c>
      <c r="H755" s="14">
        <v>160622.95231622018</v>
      </c>
      <c r="I755" s="14">
        <v>9637.3771389732101</v>
      </c>
      <c r="J755" s="14">
        <v>3854.9508555892844</v>
      </c>
      <c r="K755" s="15">
        <v>5.271092218977342E-2</v>
      </c>
      <c r="L755" s="14">
        <v>8636.3480521392667</v>
      </c>
      <c r="M755" s="14">
        <v>174407.43868070966</v>
      </c>
      <c r="N755" s="14">
        <v>2891.2131416919628</v>
      </c>
      <c r="O755" s="15">
        <v>6.7747340119341401E-2</v>
      </c>
      <c r="P755" s="14">
        <v>9650.4689652557263</v>
      </c>
      <c r="Q755" s="14">
        <v>153544.01442574357</v>
      </c>
      <c r="R755" s="14">
        <v>2891.2131416919628</v>
      </c>
      <c r="S755" s="15">
        <v>0.28176476205669043</v>
      </c>
      <c r="T755" s="38">
        <v>104883.09549141748</v>
      </c>
      <c r="U755" s="38">
        <v>478565.08366599015</v>
      </c>
      <c r="V755" s="38">
        <v>123169.91250881247</v>
      </c>
      <c r="W755" s="38">
        <v>806516.53677244345</v>
      </c>
      <c r="AA755" s="13">
        <v>690</v>
      </c>
      <c r="AB755" s="40">
        <v>3359314.2321137339</v>
      </c>
    </row>
    <row r="756" spans="3:28">
      <c r="C756" s="13">
        <v>691</v>
      </c>
      <c r="D756" s="13">
        <v>65</v>
      </c>
      <c r="E756" s="14">
        <v>228962.57865212407</v>
      </c>
      <c r="F756" s="14">
        <v>68372.905674328387</v>
      </c>
      <c r="G756" s="14">
        <v>2551.6097</v>
      </c>
      <c r="H756" s="14">
        <v>158038.06327779568</v>
      </c>
      <c r="I756" s="14">
        <v>9482.2837966677398</v>
      </c>
      <c r="J756" s="14">
        <v>3792.913518667096</v>
      </c>
      <c r="K756" s="15">
        <v>2.3088816691964654E-2</v>
      </c>
      <c r="L756" s="14">
        <v>3860.874693533578</v>
      </c>
      <c r="M756" s="14">
        <v>172975.71882380746</v>
      </c>
      <c r="N756" s="14">
        <v>2844.6851390003217</v>
      </c>
      <c r="O756" s="15">
        <v>-2.4568349423578661E-2</v>
      </c>
      <c r="P756" s="14">
        <v>-4250.7518137298875</v>
      </c>
      <c r="Q756" s="14">
        <v>170188.985634173</v>
      </c>
      <c r="R756" s="14">
        <v>2844.6851390003217</v>
      </c>
      <c r="S756" s="15">
        <v>0.21517542295152262</v>
      </c>
      <c r="T756" s="38">
        <v>236368.94389654163</v>
      </c>
      <c r="U756" s="38">
        <v>1336285.4390709784</v>
      </c>
      <c r="V756" s="38">
        <v>235979.06677634534</v>
      </c>
      <c r="W756" s="38">
        <v>1679450.1435289588</v>
      </c>
      <c r="AA756" s="13">
        <v>691</v>
      </c>
      <c r="AB756" s="40">
        <v>2820029.0913231187</v>
      </c>
    </row>
    <row r="757" spans="3:28">
      <c r="C757" s="13">
        <v>692</v>
      </c>
      <c r="D757" s="13">
        <v>65</v>
      </c>
      <c r="E757" s="14">
        <v>234935.05994940159</v>
      </c>
      <c r="F757" s="14">
        <v>70702.173380266613</v>
      </c>
      <c r="G757" s="14">
        <v>2551.6097</v>
      </c>
      <c r="H757" s="14">
        <v>161681.27686913498</v>
      </c>
      <c r="I757" s="14">
        <v>9700.8766121480985</v>
      </c>
      <c r="J757" s="14">
        <v>3880.3506448592398</v>
      </c>
      <c r="K757" s="15">
        <v>-1.2257893088117457E-2</v>
      </c>
      <c r="L757" s="14">
        <v>-1836.3867101050812</v>
      </c>
      <c r="M757" s="14">
        <v>149916.37850065011</v>
      </c>
      <c r="N757" s="14">
        <v>2910.2629836444294</v>
      </c>
      <c r="O757" s="15">
        <v>-8.8788354812247783E-2</v>
      </c>
      <c r="P757" s="14">
        <v>-40661.680887852519</v>
      </c>
      <c r="Q757" s="14">
        <v>418755.31929537491</v>
      </c>
      <c r="R757" s="14">
        <v>2910.2629836444294</v>
      </c>
      <c r="S757" s="15">
        <v>0.1761856787829281</v>
      </c>
      <c r="T757" s="38">
        <v>68207.494871666975</v>
      </c>
      <c r="U757" s="38">
        <v>456796.78699922917</v>
      </c>
      <c r="V757" s="38">
        <v>25709.427273709378</v>
      </c>
      <c r="W757" s="38">
        <v>1025468.4847952542</v>
      </c>
      <c r="AA757" s="13">
        <v>692</v>
      </c>
      <c r="AB757" s="40">
        <v>2994702.6016435362</v>
      </c>
    </row>
    <row r="758" spans="3:28">
      <c r="C758" s="13">
        <v>693</v>
      </c>
      <c r="D758" s="13">
        <v>65</v>
      </c>
      <c r="E758" s="14">
        <v>237686.30117706896</v>
      </c>
      <c r="F758" s="14">
        <v>71775.157459056893</v>
      </c>
      <c r="G758" s="14">
        <v>2551.6097</v>
      </c>
      <c r="H758" s="14">
        <v>163359.53401801208</v>
      </c>
      <c r="I758" s="14">
        <v>9801.5720410807244</v>
      </c>
      <c r="J758" s="14">
        <v>3920.62881643229</v>
      </c>
      <c r="K758" s="15">
        <v>3.1879099981236426E-2</v>
      </c>
      <c r="L758" s="14">
        <v>4059.727595967865</v>
      </c>
      <c r="M758" s="14">
        <v>133367.66468981068</v>
      </c>
      <c r="N758" s="14">
        <v>2940.4716123242174</v>
      </c>
      <c r="O758" s="15">
        <v>9.9556136781541932E-2</v>
      </c>
      <c r="P758" s="14">
        <v>12346.492961289241</v>
      </c>
      <c r="Q758" s="14">
        <v>137832.11707426567</v>
      </c>
      <c r="R758" s="14">
        <v>2940.4716123242174</v>
      </c>
      <c r="S758" s="15">
        <v>0.5358921917981031</v>
      </c>
      <c r="T758" s="38">
        <v>220287.46502980369</v>
      </c>
      <c r="U758" s="38">
        <v>632824.45717489149</v>
      </c>
      <c r="V758" s="38">
        <v>236693.68558706078</v>
      </c>
      <c r="W758" s="38">
        <v>904024.23893896781</v>
      </c>
      <c r="AA758" s="13">
        <v>693</v>
      </c>
      <c r="AB758" s="40">
        <v>2604368.8373749764</v>
      </c>
    </row>
    <row r="759" spans="3:28">
      <c r="C759" s="13">
        <v>694</v>
      </c>
      <c r="D759" s="13">
        <v>65</v>
      </c>
      <c r="E759" s="14">
        <v>237473.71867001679</v>
      </c>
      <c r="F759" s="14">
        <v>71692.250281306551</v>
      </c>
      <c r="G759" s="14">
        <v>2551.6097</v>
      </c>
      <c r="H759" s="14">
        <v>163229.85868871023</v>
      </c>
      <c r="I759" s="14">
        <v>9793.7915213226133</v>
      </c>
      <c r="J759" s="14">
        <v>3917.5166085290457</v>
      </c>
      <c r="K759" s="15">
        <v>7.1325917219049267E-2</v>
      </c>
      <c r="L759" s="14">
        <v>12665.467015897631</v>
      </c>
      <c r="M759" s="14">
        <v>192195.96235090613</v>
      </c>
      <c r="N759" s="14">
        <v>2938.1374563967838</v>
      </c>
      <c r="O759" s="15">
        <v>0.20460831446553202</v>
      </c>
      <c r="P759" s="14">
        <v>30158.062410743947</v>
      </c>
      <c r="Q759" s="14">
        <v>179021.25092103129</v>
      </c>
      <c r="R759" s="14">
        <v>2938.1374563967838</v>
      </c>
      <c r="S759" s="15">
        <v>8.2513633907634137E-2</v>
      </c>
      <c r="T759" s="38">
        <v>9028.7015567652725</v>
      </c>
      <c r="U759" s="38">
        <v>119918.49422098629</v>
      </c>
      <c r="V759" s="38">
        <v>51852.230983406851</v>
      </c>
      <c r="W759" s="38">
        <v>491135.70749292371</v>
      </c>
      <c r="AA759" s="13">
        <v>694</v>
      </c>
      <c r="AB759" s="40">
        <v>2450658.4673080947</v>
      </c>
    </row>
    <row r="760" spans="3:28">
      <c r="C760" s="13">
        <v>695</v>
      </c>
      <c r="D760" s="13">
        <v>65</v>
      </c>
      <c r="E760" s="14">
        <v>226366.40040623167</v>
      </c>
      <c r="F760" s="14">
        <v>67360.396158430347</v>
      </c>
      <c r="G760" s="14">
        <v>2551.6097</v>
      </c>
      <c r="H760" s="14">
        <v>156454.39454780132</v>
      </c>
      <c r="I760" s="14">
        <v>9387.2636728680791</v>
      </c>
      <c r="J760" s="14">
        <v>3754.905469147232</v>
      </c>
      <c r="K760" s="15">
        <v>-5.2566853353022407E-2</v>
      </c>
      <c r="L760" s="14">
        <v>-8459.3222862000712</v>
      </c>
      <c r="M760" s="14">
        <v>154343.15727830247</v>
      </c>
      <c r="N760" s="14">
        <v>2816.1791018604235</v>
      </c>
      <c r="O760" s="15">
        <v>-4.7914925292665139E-2</v>
      </c>
      <c r="P760" s="14">
        <v>-6762.4321842778545</v>
      </c>
      <c r="Q760" s="14">
        <v>135779.80592209328</v>
      </c>
      <c r="R760" s="14">
        <v>2816.1791018604235</v>
      </c>
      <c r="S760" s="15">
        <v>0.10989223073820741</v>
      </c>
      <c r="T760" s="38">
        <v>50073.145114516483</v>
      </c>
      <c r="U760" s="38">
        <v>507138.06115943298</v>
      </c>
      <c r="V760" s="38">
        <v>34851.390644038562</v>
      </c>
      <c r="W760" s="38">
        <v>797261.02435982879</v>
      </c>
      <c r="AA760" s="13">
        <v>695</v>
      </c>
      <c r="AB760" s="40">
        <v>2741367.6353210947</v>
      </c>
    </row>
    <row r="761" spans="3:28">
      <c r="C761" s="13">
        <v>696</v>
      </c>
      <c r="D761" s="13">
        <v>65</v>
      </c>
      <c r="E761" s="14">
        <v>230888.87991994282</v>
      </c>
      <c r="F761" s="14">
        <v>69124.163168777697</v>
      </c>
      <c r="G761" s="14">
        <v>2551.6097</v>
      </c>
      <c r="H761" s="14">
        <v>159213.10705116511</v>
      </c>
      <c r="I761" s="14">
        <v>9552.7864230699051</v>
      </c>
      <c r="J761" s="14">
        <v>3821.1145692279624</v>
      </c>
      <c r="K761" s="15">
        <v>2.2671793746848412E-2</v>
      </c>
      <c r="L761" s="14">
        <v>4019.2681137016589</v>
      </c>
      <c r="M761" s="14">
        <v>183210.37754961484</v>
      </c>
      <c r="N761" s="14">
        <v>2865.8359269209714</v>
      </c>
      <c r="O761" s="15">
        <v>7.8064001202081332E-2</v>
      </c>
      <c r="P761" s="14">
        <v>21239.955932038854</v>
      </c>
      <c r="Q761" s="14">
        <v>294756.74872860941</v>
      </c>
      <c r="R761" s="14">
        <v>2865.8359269209714</v>
      </c>
      <c r="S761" s="15">
        <v>-0.15276700973546709</v>
      </c>
      <c r="T761" s="38">
        <v>-56586.181809848211</v>
      </c>
      <c r="U761" s="38">
        <v>315255.12411534187</v>
      </c>
      <c r="V761" s="38">
        <v>-31326.957764107698</v>
      </c>
      <c r="W761" s="38">
        <v>793222.25039356621</v>
      </c>
      <c r="AA761" s="13">
        <v>696</v>
      </c>
      <c r="AB761" s="40">
        <v>2351725.1183717307</v>
      </c>
    </row>
    <row r="762" spans="3:28">
      <c r="C762" s="13">
        <v>697</v>
      </c>
      <c r="D762" s="13">
        <v>65</v>
      </c>
      <c r="E762" s="14">
        <v>225287.02052937684</v>
      </c>
      <c r="F762" s="14">
        <v>66939.43800645697</v>
      </c>
      <c r="G762" s="14">
        <v>2551.6097</v>
      </c>
      <c r="H762" s="14">
        <v>155795.97282291987</v>
      </c>
      <c r="I762" s="14">
        <v>9347.7583693751913</v>
      </c>
      <c r="J762" s="14">
        <v>3739.1033477500769</v>
      </c>
      <c r="K762" s="15">
        <v>-5.9702019666963008E-3</v>
      </c>
      <c r="L762" s="14">
        <v>-689.02384211373726</v>
      </c>
      <c r="M762" s="14">
        <v>116591.00237807196</v>
      </c>
      <c r="N762" s="14">
        <v>2804.3275108125572</v>
      </c>
      <c r="O762" s="15">
        <v>-0.1160056345280949</v>
      </c>
      <c r="P762" s="14">
        <v>-27915.410723933146</v>
      </c>
      <c r="Q762" s="14">
        <v>214125.15682532018</v>
      </c>
      <c r="R762" s="14">
        <v>2804.3275108125572</v>
      </c>
      <c r="S762" s="15">
        <v>0.2888095163939976</v>
      </c>
      <c r="T762" s="38">
        <v>72860.447992071669</v>
      </c>
      <c r="U762" s="38">
        <v>326541.16856855765</v>
      </c>
      <c r="V762" s="38">
        <v>44256.013426024787</v>
      </c>
      <c r="W762" s="38">
        <v>657257.32777194981</v>
      </c>
      <c r="AA762" s="13">
        <v>697</v>
      </c>
      <c r="AB762" s="40">
        <v>2926209.2718914505</v>
      </c>
    </row>
    <row r="763" spans="3:28">
      <c r="C763" s="13">
        <v>698</v>
      </c>
      <c r="D763" s="13">
        <v>65</v>
      </c>
      <c r="E763" s="14">
        <v>236611.61361745125</v>
      </c>
      <c r="F763" s="14">
        <v>71356.029310805985</v>
      </c>
      <c r="G763" s="14">
        <v>2551.6097</v>
      </c>
      <c r="H763" s="14">
        <v>162703.97460664526</v>
      </c>
      <c r="I763" s="14">
        <v>9762.2384763987156</v>
      </c>
      <c r="J763" s="14">
        <v>3904.8953905594863</v>
      </c>
      <c r="K763" s="15">
        <v>5.7820784557735733E-2</v>
      </c>
      <c r="L763" s="14">
        <v>7406.2319220840582</v>
      </c>
      <c r="M763" s="14">
        <v>137448.11975093238</v>
      </c>
      <c r="N763" s="14">
        <v>2928.6715429196147</v>
      </c>
      <c r="O763" s="15">
        <v>0.19632712948120595</v>
      </c>
      <c r="P763" s="14">
        <v>23320.641203706062</v>
      </c>
      <c r="Q763" s="14">
        <v>143569.58542602445</v>
      </c>
      <c r="R763" s="14">
        <v>2928.6715429196147</v>
      </c>
      <c r="S763" s="15">
        <v>0.10415232406112156</v>
      </c>
      <c r="T763" s="38">
        <v>36746.073466623871</v>
      </c>
      <c r="U763" s="38">
        <v>391021.29270007461</v>
      </c>
      <c r="V763" s="38">
        <v>67472.946592413995</v>
      </c>
      <c r="W763" s="38">
        <v>672038.99787703145</v>
      </c>
      <c r="AA763" s="13">
        <v>698</v>
      </c>
      <c r="AB763" s="40">
        <v>2184003.4395759418</v>
      </c>
    </row>
    <row r="764" spans="3:28">
      <c r="C764" s="13">
        <v>699</v>
      </c>
      <c r="D764" s="13">
        <v>65</v>
      </c>
      <c r="E764" s="14">
        <v>238914.32641975494</v>
      </c>
      <c r="F764" s="14">
        <v>72254.087303704437</v>
      </c>
      <c r="G764" s="14">
        <v>2551.6097</v>
      </c>
      <c r="H764" s="14">
        <v>164108.62941605051</v>
      </c>
      <c r="I764" s="14">
        <v>9846.5177649630295</v>
      </c>
      <c r="J764" s="14">
        <v>3938.607105985212</v>
      </c>
      <c r="K764" s="15">
        <v>2.6990402694947329E-2</v>
      </c>
      <c r="L764" s="14">
        <v>4080.5002975419643</v>
      </c>
      <c r="M764" s="14">
        <v>157233.18350073314</v>
      </c>
      <c r="N764" s="14">
        <v>2953.9553294889088</v>
      </c>
      <c r="O764" s="15">
        <v>3.9376443399995457E-2</v>
      </c>
      <c r="P764" s="14">
        <v>10179.369815846965</v>
      </c>
      <c r="Q764" s="14">
        <v>270170.54878725746</v>
      </c>
      <c r="R764" s="14">
        <v>2953.9553294889088</v>
      </c>
      <c r="S764" s="15">
        <v>0.28652324036456445</v>
      </c>
      <c r="T764" s="38">
        <v>48107.394554532075</v>
      </c>
      <c r="U764" s="38">
        <v>217484.86955178445</v>
      </c>
      <c r="V764" s="38">
        <v>62367.264667921001</v>
      </c>
      <c r="W764" s="38">
        <v>644888.6018397751</v>
      </c>
      <c r="AA764" s="13">
        <v>699</v>
      </c>
      <c r="AB764" s="40">
        <v>2793545.4935999876</v>
      </c>
    </row>
    <row r="765" spans="3:28">
      <c r="C765" s="13">
        <v>700</v>
      </c>
      <c r="D765" s="13">
        <v>65</v>
      </c>
      <c r="E765" s="14">
        <v>232535.16442604383</v>
      </c>
      <c r="F765" s="14">
        <v>69766.214126157094</v>
      </c>
      <c r="G765" s="14">
        <v>2551.6097</v>
      </c>
      <c r="H765" s="14">
        <v>160217.34059988675</v>
      </c>
      <c r="I765" s="14">
        <v>9613.0404359932054</v>
      </c>
      <c r="J765" s="14">
        <v>3845.2161743972824</v>
      </c>
      <c r="K765" s="15">
        <v>8.3776905624778228E-2</v>
      </c>
      <c r="L765" s="14">
        <v>10843.192160054276</v>
      </c>
      <c r="M765" s="14">
        <v>142195.17077830347</v>
      </c>
      <c r="N765" s="14">
        <v>2883.9121307979617</v>
      </c>
      <c r="O765" s="15">
        <v>0.12060230139875297</v>
      </c>
      <c r="P765" s="14">
        <v>15964.649793282613</v>
      </c>
      <c r="Q765" s="14">
        <v>149780.94372888486</v>
      </c>
      <c r="R765" s="14">
        <v>2883.9121307979617</v>
      </c>
      <c r="S765" s="15">
        <v>0.37692684849604907</v>
      </c>
      <c r="T765" s="38">
        <v>137787.75101722669</v>
      </c>
      <c r="U765" s="38">
        <v>504785.3886877023</v>
      </c>
      <c r="V765" s="38">
        <v>164595.59297056356</v>
      </c>
      <c r="W765" s="38">
        <v>796761.50319489068</v>
      </c>
      <c r="AA765" s="13">
        <v>700</v>
      </c>
      <c r="AB765" s="40">
        <v>2596394.4920707983</v>
      </c>
    </row>
    <row r="766" spans="3:28">
      <c r="C766" s="13">
        <v>701</v>
      </c>
      <c r="D766" s="13">
        <v>65</v>
      </c>
      <c r="E766" s="14">
        <v>224173.70918785321</v>
      </c>
      <c r="F766" s="14">
        <v>66505.246583262749</v>
      </c>
      <c r="G766" s="14">
        <v>2551.6097</v>
      </c>
      <c r="H766" s="14">
        <v>155116.85290459046</v>
      </c>
      <c r="I766" s="14">
        <v>9307.011174275427</v>
      </c>
      <c r="J766" s="14">
        <v>3722.8044697101709</v>
      </c>
      <c r="K766" s="15">
        <v>7.3196646056454956E-2</v>
      </c>
      <c r="L766" s="14">
        <v>8535.2401816113234</v>
      </c>
      <c r="M766" s="14">
        <v>127003.62704562936</v>
      </c>
      <c r="N766" s="14">
        <v>2792.1033522826278</v>
      </c>
      <c r="O766" s="15">
        <v>8.7340247283403269E-2</v>
      </c>
      <c r="P766" s="14">
        <v>15336.354238679904</v>
      </c>
      <c r="Q766" s="14">
        <v>192325.61426602057</v>
      </c>
      <c r="R766" s="14">
        <v>2792.1033522826278</v>
      </c>
      <c r="S766" s="15">
        <v>0.28730025100232232</v>
      </c>
      <c r="T766" s="38">
        <v>83194.368425185807</v>
      </c>
      <c r="U766" s="38">
        <v>374163.32557196432</v>
      </c>
      <c r="V766" s="38">
        <v>107065.96284547704</v>
      </c>
      <c r="W766" s="38">
        <v>693492.56688361429</v>
      </c>
      <c r="AA766" s="13">
        <v>701</v>
      </c>
      <c r="AB766" s="40">
        <v>3179592.9892955022</v>
      </c>
    </row>
    <row r="767" spans="3:28">
      <c r="C767" s="13">
        <v>702</v>
      </c>
      <c r="D767" s="13">
        <v>65</v>
      </c>
      <c r="E767" s="14">
        <v>245206.9995151867</v>
      </c>
      <c r="F767" s="14">
        <v>74708.229810922814</v>
      </c>
      <c r="G767" s="14">
        <v>2551.6097</v>
      </c>
      <c r="H767" s="14">
        <v>167947.16000426389</v>
      </c>
      <c r="I767" s="14">
        <v>10076.829600255833</v>
      </c>
      <c r="J767" s="14">
        <v>4030.7318401023331</v>
      </c>
      <c r="K767" s="15">
        <v>-8.0494722987611872E-2</v>
      </c>
      <c r="L767" s="14">
        <v>-11441.534010958965</v>
      </c>
      <c r="M767" s="14">
        <v>132714.00689571604</v>
      </c>
      <c r="N767" s="14">
        <v>3023.0488800767498</v>
      </c>
      <c r="O767" s="15">
        <v>0.16157995350121571</v>
      </c>
      <c r="P767" s="14">
        <v>14574.744710889836</v>
      </c>
      <c r="Q767" s="14">
        <v>106287.71057404496</v>
      </c>
      <c r="R767" s="14">
        <v>3023.0488800767498</v>
      </c>
      <c r="S767" s="15">
        <v>-0.12513058354893047</v>
      </c>
      <c r="T767" s="38">
        <v>-152348.22648082869</v>
      </c>
      <c r="U767" s="38">
        <v>1066677.2115042156</v>
      </c>
      <c r="V767" s="38">
        <v>-149215.01578089781</v>
      </c>
      <c r="W767" s="38">
        <v>1305678.9289739765</v>
      </c>
      <c r="AA767" s="13">
        <v>702</v>
      </c>
      <c r="AB767" s="40">
        <v>2749629.027747096</v>
      </c>
    </row>
    <row r="768" spans="3:28">
      <c r="C768" s="13">
        <v>703</v>
      </c>
      <c r="D768" s="13">
        <v>65</v>
      </c>
      <c r="E768" s="14">
        <v>231652.79638686587</v>
      </c>
      <c r="F768" s="14">
        <v>69422.090590877691</v>
      </c>
      <c r="G768" s="14">
        <v>2551.6097</v>
      </c>
      <c r="H768" s="14">
        <v>159679.09609598818</v>
      </c>
      <c r="I768" s="14">
        <v>9580.7457657592895</v>
      </c>
      <c r="J768" s="14">
        <v>3832.2983063037159</v>
      </c>
      <c r="K768" s="15">
        <v>2.3101490566046094E-2</v>
      </c>
      <c r="L768" s="14">
        <v>2922.6518239186594</v>
      </c>
      <c r="M768" s="14">
        <v>131352.36145763486</v>
      </c>
      <c r="N768" s="14">
        <v>2874.2237297277866</v>
      </c>
      <c r="O768" s="15">
        <v>3.801111559825935E-2</v>
      </c>
      <c r="P768" s="14">
        <v>8306.4357269730353</v>
      </c>
      <c r="Q768" s="14">
        <v>228270.03902039718</v>
      </c>
      <c r="R768" s="14">
        <v>2874.2237297277866</v>
      </c>
      <c r="S768" s="15">
        <v>0.16715471852357217</v>
      </c>
      <c r="T768" s="38">
        <v>36997.935102868898</v>
      </c>
      <c r="U768" s="38">
        <v>259774.50677874283</v>
      </c>
      <c r="V768" s="38">
        <v>48227.022653760592</v>
      </c>
      <c r="W768" s="38">
        <v>619396.90725677484</v>
      </c>
      <c r="AA768" s="13">
        <v>703</v>
      </c>
      <c r="AB768" s="40">
        <v>2314325.4945790097</v>
      </c>
    </row>
    <row r="769" spans="3:28">
      <c r="C769" s="13">
        <v>704</v>
      </c>
      <c r="D769" s="13">
        <v>65</v>
      </c>
      <c r="E769" s="14">
        <v>229930.17102433217</v>
      </c>
      <c r="F769" s="14">
        <v>68750.266699489555</v>
      </c>
      <c r="G769" s="14">
        <v>2551.6097</v>
      </c>
      <c r="H769" s="14">
        <v>158628.29462484262</v>
      </c>
      <c r="I769" s="14">
        <v>9517.6976774905561</v>
      </c>
      <c r="J769" s="14">
        <v>3807.0790709962225</v>
      </c>
      <c r="K769" s="15">
        <v>2.5001069680296733E-2</v>
      </c>
      <c r="L769" s="14">
        <v>4173.8830861384822</v>
      </c>
      <c r="M769" s="14">
        <v>173025.60282001854</v>
      </c>
      <c r="N769" s="14">
        <v>2855.3093032471666</v>
      </c>
      <c r="O769" s="15">
        <v>1.7963692245849469E-2</v>
      </c>
      <c r="P769" s="14">
        <v>4520.6452670132312</v>
      </c>
      <c r="Q769" s="14">
        <v>257602.87099144791</v>
      </c>
      <c r="R769" s="14">
        <v>2855.3093032471666</v>
      </c>
      <c r="S769" s="15">
        <v>0.36112264857355347</v>
      </c>
      <c r="T769" s="38">
        <v>115620.9544320167</v>
      </c>
      <c r="U769" s="38">
        <v>437219.48423844809</v>
      </c>
      <c r="V769" s="38">
        <v>124315.48278516842</v>
      </c>
      <c r="W769" s="38">
        <v>867847.95804991457</v>
      </c>
      <c r="AA769" s="13">
        <v>704</v>
      </c>
      <c r="AB769" s="40">
        <v>2324142.7303439984</v>
      </c>
    </row>
    <row r="770" spans="3:28">
      <c r="C770" s="13">
        <v>705</v>
      </c>
      <c r="D770" s="13">
        <v>65</v>
      </c>
      <c r="E770" s="14">
        <v>237894.66387887424</v>
      </c>
      <c r="F770" s="14">
        <v>71856.418912760957</v>
      </c>
      <c r="G770" s="14">
        <v>2551.6097</v>
      </c>
      <c r="H770" s="14">
        <v>163486.6352661133</v>
      </c>
      <c r="I770" s="14">
        <v>9809.1981159667976</v>
      </c>
      <c r="J770" s="14">
        <v>3923.6792463867191</v>
      </c>
      <c r="K770" s="15">
        <v>-1.0027760673918598E-3</v>
      </c>
      <c r="L770" s="14">
        <v>-141.50870003351449</v>
      </c>
      <c r="M770" s="14">
        <v>142937.28079370002</v>
      </c>
      <c r="N770" s="14">
        <v>2942.759434790039</v>
      </c>
      <c r="O770" s="15">
        <v>4.2375629350834457E-2</v>
      </c>
      <c r="P770" s="14">
        <v>3619.9384597957792</v>
      </c>
      <c r="Q770" s="14">
        <v>90516.325787714828</v>
      </c>
      <c r="R770" s="14">
        <v>2942.759434790039</v>
      </c>
      <c r="S770" s="15">
        <v>-0.20348924923090511</v>
      </c>
      <c r="T770" s="38">
        <v>-13848.596018996463</v>
      </c>
      <c r="U770" s="38">
        <v>55678.447923106869</v>
      </c>
      <c r="V770" s="38">
        <v>-10370.166259234198</v>
      </c>
      <c r="W770" s="38">
        <v>289132.05450452171</v>
      </c>
      <c r="AA770" s="13">
        <v>705</v>
      </c>
      <c r="AB770" s="40">
        <v>2507006.1676038136</v>
      </c>
    </row>
    <row r="771" spans="3:28">
      <c r="C771" s="13">
        <v>706</v>
      </c>
      <c r="D771" s="13">
        <v>65</v>
      </c>
      <c r="E771" s="14">
        <v>220131.66868708984</v>
      </c>
      <c r="F771" s="14">
        <v>64928.850787965042</v>
      </c>
      <c r="G771" s="14">
        <v>2551.6097</v>
      </c>
      <c r="H771" s="14">
        <v>152651.20819912481</v>
      </c>
      <c r="I771" s="14">
        <v>9159.0724919474887</v>
      </c>
      <c r="J771" s="14">
        <v>3663.6289967789958</v>
      </c>
      <c r="K771" s="15">
        <v>2.5149924857523012E-2</v>
      </c>
      <c r="L771" s="14">
        <v>4824.0196352186285</v>
      </c>
      <c r="M771" s="14">
        <v>198466.33307335494</v>
      </c>
      <c r="N771" s="14">
        <v>2747.7217475842467</v>
      </c>
      <c r="O771" s="15">
        <v>2.7925254138506689E-2</v>
      </c>
      <c r="P771" s="14">
        <v>3075.1551494068126</v>
      </c>
      <c r="Q771" s="14">
        <v>114569.95294124188</v>
      </c>
      <c r="R771" s="14">
        <v>2747.7217475842467</v>
      </c>
      <c r="S771" s="15">
        <v>-1.9068628308525057E-2</v>
      </c>
      <c r="T771" s="38">
        <v>-3690.7160699064016</v>
      </c>
      <c r="U771" s="38">
        <v>191232.25647524724</v>
      </c>
      <c r="V771" s="38">
        <v>4208.4587147190396</v>
      </c>
      <c r="W771" s="38">
        <v>504268.54248984403</v>
      </c>
      <c r="AA771" s="13">
        <v>706</v>
      </c>
      <c r="AB771" s="40">
        <v>2936684.0935247131</v>
      </c>
    </row>
    <row r="772" spans="3:28">
      <c r="C772" s="13">
        <v>707</v>
      </c>
      <c r="D772" s="13">
        <v>65</v>
      </c>
      <c r="E772" s="14">
        <v>241362.82245542985</v>
      </c>
      <c r="F772" s="14">
        <v>73209.000757617643</v>
      </c>
      <c r="G772" s="14">
        <v>2551.6097</v>
      </c>
      <c r="H772" s="14">
        <v>165602.21199781221</v>
      </c>
      <c r="I772" s="14">
        <v>9936.1327198687322</v>
      </c>
      <c r="J772" s="14">
        <v>3974.4530879474933</v>
      </c>
      <c r="K772" s="15">
        <v>6.9813617143564211E-2</v>
      </c>
      <c r="L772" s="14">
        <v>11341.278061138861</v>
      </c>
      <c r="M772" s="14">
        <v>175779.30611302963</v>
      </c>
      <c r="N772" s="14">
        <v>2980.8398159606195</v>
      </c>
      <c r="O772" s="15">
        <v>-2.8045792231760694E-2</v>
      </c>
      <c r="P772" s="14">
        <v>-3918.0346763660032</v>
      </c>
      <c r="Q772" s="14">
        <v>137273.72238724623</v>
      </c>
      <c r="R772" s="14">
        <v>2980.8398159606195</v>
      </c>
      <c r="S772" s="15">
        <v>-0.1067745436089395</v>
      </c>
      <c r="T772" s="38">
        <v>-156723.8562586444</v>
      </c>
      <c r="U772" s="38">
        <v>1312568.2602095541</v>
      </c>
      <c r="V772" s="38">
        <v>-149300.61287387155</v>
      </c>
      <c r="W772" s="38">
        <v>1625621.28870983</v>
      </c>
      <c r="AA772" s="13">
        <v>707</v>
      </c>
      <c r="AB772" s="40">
        <v>2420587.2675285591</v>
      </c>
    </row>
    <row r="773" spans="3:28">
      <c r="C773" s="13">
        <v>708</v>
      </c>
      <c r="D773" s="13">
        <v>65</v>
      </c>
      <c r="E773" s="14">
        <v>241346.14724744568</v>
      </c>
      <c r="F773" s="14">
        <v>73202.497426503818</v>
      </c>
      <c r="G773" s="14">
        <v>2551.6097</v>
      </c>
      <c r="H773" s="14">
        <v>165592.04012094185</v>
      </c>
      <c r="I773" s="14">
        <v>9935.5224072565106</v>
      </c>
      <c r="J773" s="14">
        <v>3974.2089629026045</v>
      </c>
      <c r="K773" s="15">
        <v>2.3725244748784447E-2</v>
      </c>
      <c r="L773" s="14">
        <v>3559.5940993546301</v>
      </c>
      <c r="M773" s="14">
        <v>155580.72929557884</v>
      </c>
      <c r="N773" s="14">
        <v>2980.6567221769533</v>
      </c>
      <c r="O773" s="15">
        <v>8.4065848277821945E-2</v>
      </c>
      <c r="P773" s="14">
        <v>18863.849498351301</v>
      </c>
      <c r="Q773" s="14">
        <v>244747.91068670867</v>
      </c>
      <c r="R773" s="14">
        <v>2980.6567221769533</v>
      </c>
      <c r="S773" s="15">
        <v>0.1040889175016033</v>
      </c>
      <c r="T773" s="38">
        <v>9885.2608927926358</v>
      </c>
      <c r="U773" s="38">
        <v>106344.97821539444</v>
      </c>
      <c r="V773" s="38">
        <v>32308.704490498567</v>
      </c>
      <c r="W773" s="38">
        <v>506673.61819768196</v>
      </c>
      <c r="AA773" s="13">
        <v>708</v>
      </c>
      <c r="AB773" s="40">
        <v>2410083.402922139</v>
      </c>
    </row>
    <row r="774" spans="3:28">
      <c r="C774" s="13">
        <v>709</v>
      </c>
      <c r="D774" s="13">
        <v>65</v>
      </c>
      <c r="E774" s="14">
        <v>241208.88822356379</v>
      </c>
      <c r="F774" s="14">
        <v>73148.966407189873</v>
      </c>
      <c r="G774" s="14">
        <v>2551.6097</v>
      </c>
      <c r="H774" s="14">
        <v>165508.31211637391</v>
      </c>
      <c r="I774" s="14">
        <v>9930.4987269824342</v>
      </c>
      <c r="J774" s="14">
        <v>3972.1994907929738</v>
      </c>
      <c r="K774" s="15">
        <v>0.10367634707050441</v>
      </c>
      <c r="L774" s="14">
        <v>21242.743926944393</v>
      </c>
      <c r="M774" s="14">
        <v>228123.63913131287</v>
      </c>
      <c r="N774" s="14">
        <v>2979.1496180947302</v>
      </c>
      <c r="O774" s="15">
        <v>-8.9825632223798829E-2</v>
      </c>
      <c r="P774" s="14">
        <v>-20180.311563067175</v>
      </c>
      <c r="Q774" s="14">
        <v>205970.20983178678</v>
      </c>
      <c r="R774" s="14">
        <v>2979.1496180947302</v>
      </c>
      <c r="S774" s="15">
        <v>0.24590823275916324</v>
      </c>
      <c r="T774" s="38">
        <v>293556.11020065675</v>
      </c>
      <c r="U774" s="38">
        <v>1488808.5245326846</v>
      </c>
      <c r="V774" s="38">
        <v>294618.542564534</v>
      </c>
      <c r="W774" s="38">
        <v>1922902.3734957841</v>
      </c>
      <c r="AA774" s="13">
        <v>709</v>
      </c>
      <c r="AB774" s="40">
        <v>2638070.4487606022</v>
      </c>
    </row>
    <row r="775" spans="3:28">
      <c r="C775" s="13">
        <v>710</v>
      </c>
      <c r="D775" s="13">
        <v>65</v>
      </c>
      <c r="E775" s="14">
        <v>245299.16482342395</v>
      </c>
      <c r="F775" s="14">
        <v>74744.174281135347</v>
      </c>
      <c r="G775" s="14">
        <v>2551.6097</v>
      </c>
      <c r="H775" s="14">
        <v>168003.38084228861</v>
      </c>
      <c r="I775" s="14">
        <v>10080.202850537316</v>
      </c>
      <c r="J775" s="14">
        <v>4032.0811402149266</v>
      </c>
      <c r="K775" s="15">
        <v>-5.6542653572099526E-2</v>
      </c>
      <c r="L775" s="14">
        <v>-10119.892817109345</v>
      </c>
      <c r="M775" s="14">
        <v>170874.17898750876</v>
      </c>
      <c r="N775" s="14">
        <v>3024.0608551611949</v>
      </c>
      <c r="O775" s="15">
        <v>-0.11937107018827284</v>
      </c>
      <c r="P775" s="14">
        <v>-18259.557793612759</v>
      </c>
      <c r="Q775" s="14">
        <v>136217.15465293327</v>
      </c>
      <c r="R775" s="14">
        <v>3024.0608551611949</v>
      </c>
      <c r="S775" s="15">
        <v>0.26914851971725229</v>
      </c>
      <c r="T775" s="38">
        <v>108545.62084087168</v>
      </c>
      <c r="U775" s="38">
        <v>513350.30528305267</v>
      </c>
      <c r="V775" s="38">
        <v>80166.170230149582</v>
      </c>
      <c r="W775" s="38">
        <v>820441.63892349461</v>
      </c>
      <c r="AA775" s="13">
        <v>710</v>
      </c>
      <c r="AB775" s="40">
        <v>2607966.4532388556</v>
      </c>
    </row>
    <row r="776" spans="3:28">
      <c r="C776" s="13">
        <v>711</v>
      </c>
      <c r="D776" s="13">
        <v>65</v>
      </c>
      <c r="E776" s="14">
        <v>221187.02036130606</v>
      </c>
      <c r="F776" s="14">
        <v>65340.437940909367</v>
      </c>
      <c r="G776" s="14">
        <v>2551.6097</v>
      </c>
      <c r="H776" s="14">
        <v>153294.97272039668</v>
      </c>
      <c r="I776" s="14">
        <v>9197.6983632238007</v>
      </c>
      <c r="J776" s="14">
        <v>3679.0793452895205</v>
      </c>
      <c r="K776" s="15">
        <v>5.4391870931355078E-2</v>
      </c>
      <c r="L776" s="14">
        <v>10544.196361020835</v>
      </c>
      <c r="M776" s="14">
        <v>206239.84321424179</v>
      </c>
      <c r="N776" s="14">
        <v>2759.3095089671401</v>
      </c>
      <c r="O776" s="15">
        <v>2.6170583723831839E-2</v>
      </c>
      <c r="P776" s="14">
        <v>8837.5171204893613</v>
      </c>
      <c r="Q776" s="14">
        <v>347906.12882558204</v>
      </c>
      <c r="R776" s="14">
        <v>2759.3095089671401</v>
      </c>
      <c r="S776" s="15">
        <v>0.19155377012816094</v>
      </c>
      <c r="T776" s="38">
        <v>135654.1954585794</v>
      </c>
      <c r="U776" s="38">
        <v>845212.00493076257</v>
      </c>
      <c r="V776" s="38">
        <v>155035.9089400896</v>
      </c>
      <c r="W776" s="38">
        <v>1399357.9769705865</v>
      </c>
      <c r="AA776" s="13">
        <v>711</v>
      </c>
      <c r="AB776" s="40">
        <v>2499755.5124944737</v>
      </c>
    </row>
    <row r="777" spans="3:28">
      <c r="C777" s="13">
        <v>712</v>
      </c>
      <c r="D777" s="13">
        <v>65</v>
      </c>
      <c r="E777" s="14">
        <v>220954.82653026958</v>
      </c>
      <c r="F777" s="14">
        <v>65249.882346805134</v>
      </c>
      <c r="G777" s="14">
        <v>2551.6097</v>
      </c>
      <c r="H777" s="14">
        <v>153153.33448346445</v>
      </c>
      <c r="I777" s="14">
        <v>9189.2000690078676</v>
      </c>
      <c r="J777" s="14">
        <v>3675.6800276031472</v>
      </c>
      <c r="K777" s="15">
        <v>0.10128831516655715</v>
      </c>
      <c r="L777" s="14">
        <v>15656.552164710736</v>
      </c>
      <c r="M777" s="14">
        <v>172068.51199643317</v>
      </c>
      <c r="N777" s="14">
        <v>2756.7600207023602</v>
      </c>
      <c r="O777" s="15">
        <v>0.2151111650614852</v>
      </c>
      <c r="P777" s="14">
        <v>44528.194624112628</v>
      </c>
      <c r="Q777" s="14">
        <v>252907.42747901575</v>
      </c>
      <c r="R777" s="14">
        <v>2756.7600207023602</v>
      </c>
      <c r="S777" s="15">
        <v>0.13212885890069534</v>
      </c>
      <c r="T777" s="38">
        <v>62344.505362607459</v>
      </c>
      <c r="U777" s="38">
        <v>535569.12609062041</v>
      </c>
      <c r="V777" s="38">
        <v>122529.25215143082</v>
      </c>
      <c r="W777" s="38">
        <v>960545.06556606933</v>
      </c>
      <c r="AA777" s="13">
        <v>712</v>
      </c>
      <c r="AB777" s="40">
        <v>2675518.2248752336</v>
      </c>
    </row>
    <row r="778" spans="3:28">
      <c r="C778" s="13">
        <v>713</v>
      </c>
      <c r="D778" s="13">
        <v>65</v>
      </c>
      <c r="E778" s="14">
        <v>231116.31350575673</v>
      </c>
      <c r="F778" s="14">
        <v>69212.862267245131</v>
      </c>
      <c r="G778" s="14">
        <v>2551.6097</v>
      </c>
      <c r="H778" s="14">
        <v>159351.84153851159</v>
      </c>
      <c r="I778" s="14">
        <v>9561.1104923106959</v>
      </c>
      <c r="J778" s="14">
        <v>3824.4441969242785</v>
      </c>
      <c r="K778" s="15">
        <v>-6.4074995617611541E-2</v>
      </c>
      <c r="L778" s="14">
        <v>-11034.826657270984</v>
      </c>
      <c r="M778" s="14">
        <v>163094.75653357289</v>
      </c>
      <c r="N778" s="14">
        <v>2868.3331476932085</v>
      </c>
      <c r="O778" s="15">
        <v>-0.10263263387101482</v>
      </c>
      <c r="P778" s="14">
        <v>-10280.840513274861</v>
      </c>
      <c r="Q778" s="14">
        <v>91324.588606512727</v>
      </c>
      <c r="R778" s="14">
        <v>2868.3331476932085</v>
      </c>
      <c r="S778" s="15">
        <v>-5.7983122219709554E-3</v>
      </c>
      <c r="T778" s="38">
        <v>-804.66752422511581</v>
      </c>
      <c r="U778" s="38">
        <v>139405.66242627977</v>
      </c>
      <c r="V778" s="38">
        <v>-22120.334694770958</v>
      </c>
      <c r="W778" s="38">
        <v>393825.00756636541</v>
      </c>
      <c r="AA778" s="13">
        <v>713</v>
      </c>
      <c r="AB778" s="40">
        <v>2572406.0900734565</v>
      </c>
    </row>
    <row r="779" spans="3:28">
      <c r="C779" s="13">
        <v>714</v>
      </c>
      <c r="D779" s="13">
        <v>65</v>
      </c>
      <c r="E779" s="14">
        <v>242412.78147381954</v>
      </c>
      <c r="F779" s="14">
        <v>73618.484774789627</v>
      </c>
      <c r="G779" s="14">
        <v>2551.6097</v>
      </c>
      <c r="H779" s="14">
        <v>166242.68699902992</v>
      </c>
      <c r="I779" s="14">
        <v>9974.5612199417938</v>
      </c>
      <c r="J779" s="14">
        <v>3989.8244879767176</v>
      </c>
      <c r="K779" s="15">
        <v>4.4150361648548422E-2</v>
      </c>
      <c r="L779" s="14">
        <v>5234.9334690668711</v>
      </c>
      <c r="M779" s="14">
        <v>125800.41396204682</v>
      </c>
      <c r="N779" s="14">
        <v>2992.3683659825379</v>
      </c>
      <c r="O779" s="15">
        <v>8.3129345591068507E-2</v>
      </c>
      <c r="P779" s="14">
        <v>10092.281210460416</v>
      </c>
      <c r="Q779" s="14">
        <v>132993.02041192329</v>
      </c>
      <c r="R779" s="14">
        <v>2992.3683659825379</v>
      </c>
      <c r="S779" s="15">
        <v>-6.3388668934165324E-2</v>
      </c>
      <c r="T779" s="38">
        <v>-10805.44574947506</v>
      </c>
      <c r="U779" s="38">
        <v>161154.10248833586</v>
      </c>
      <c r="V779" s="38">
        <v>4521.768930052227</v>
      </c>
      <c r="W779" s="38">
        <v>419947.53686230595</v>
      </c>
      <c r="AA779" s="13">
        <v>714</v>
      </c>
      <c r="AB779" s="40">
        <v>2912548.3722416139</v>
      </c>
    </row>
    <row r="780" spans="3:28">
      <c r="C780" s="13">
        <v>715</v>
      </c>
      <c r="D780" s="13">
        <v>65</v>
      </c>
      <c r="E780" s="14">
        <v>223840.20338826629</v>
      </c>
      <c r="F780" s="14">
        <v>66375.179321423857</v>
      </c>
      <c r="G780" s="14">
        <v>2551.6097</v>
      </c>
      <c r="H780" s="14">
        <v>154913.41436684245</v>
      </c>
      <c r="I780" s="14">
        <v>9294.8048620105474</v>
      </c>
      <c r="J780" s="14">
        <v>3717.921944804219</v>
      </c>
      <c r="K780" s="15">
        <v>8.5861983100741682E-2</v>
      </c>
      <c r="L780" s="14">
        <v>11893.434108674877</v>
      </c>
      <c r="M780" s="14">
        <v>152270.44089327697</v>
      </c>
      <c r="N780" s="14">
        <v>2788.4414586031639</v>
      </c>
      <c r="O780" s="15">
        <v>-2.6465321505010603E-2</v>
      </c>
      <c r="P780" s="14">
        <v>-3963.5046477441779</v>
      </c>
      <c r="Q780" s="14">
        <v>147192.91137526577</v>
      </c>
      <c r="R780" s="14">
        <v>2788.4414586031639</v>
      </c>
      <c r="S780" s="15">
        <v>-0.20449938439910192</v>
      </c>
      <c r="T780" s="38">
        <v>-21294.564581165283</v>
      </c>
      <c r="U780" s="38">
        <v>84229.86976093972</v>
      </c>
      <c r="V780" s="38">
        <v>-13364.635120234583</v>
      </c>
      <c r="W780" s="38">
        <v>383693.22202948248</v>
      </c>
      <c r="AA780" s="13">
        <v>715</v>
      </c>
      <c r="AB780" s="40">
        <v>2949887.1804112997</v>
      </c>
    </row>
    <row r="781" spans="3:28">
      <c r="C781" s="13">
        <v>716</v>
      </c>
      <c r="D781" s="13">
        <v>65</v>
      </c>
      <c r="E781" s="14">
        <v>234669.97321610549</v>
      </c>
      <c r="F781" s="14">
        <v>70598.789554281131</v>
      </c>
      <c r="G781" s="14">
        <v>2551.6097</v>
      </c>
      <c r="H781" s="14">
        <v>161519.57396182435</v>
      </c>
      <c r="I781" s="14">
        <v>9691.1744377094601</v>
      </c>
      <c r="J781" s="14">
        <v>3876.469775083784</v>
      </c>
      <c r="K781" s="15">
        <v>6.4832200001842213E-2</v>
      </c>
      <c r="L781" s="14">
        <v>12161.487142506123</v>
      </c>
      <c r="M781" s="14">
        <v>201683.77967671977</v>
      </c>
      <c r="N781" s="14">
        <v>2907.352331312838</v>
      </c>
      <c r="O781" s="15">
        <v>0.13134093049140824</v>
      </c>
      <c r="P781" s="14">
        <v>27592.111629535368</v>
      </c>
      <c r="Q781" s="14">
        <v>239125.85595292668</v>
      </c>
      <c r="R781" s="14">
        <v>2907.352331312838</v>
      </c>
      <c r="S781" s="15">
        <v>-0.31620767456221832</v>
      </c>
      <c r="T781" s="38">
        <v>-366179.62825496844</v>
      </c>
      <c r="U781" s="38">
        <v>793309.28143857443</v>
      </c>
      <c r="V781" s="38">
        <v>-326426.02948292694</v>
      </c>
      <c r="W781" s="38">
        <v>1234118.9170682209</v>
      </c>
      <c r="AA781" s="13">
        <v>716</v>
      </c>
      <c r="AB781" s="40">
        <v>2704022.1499609035</v>
      </c>
    </row>
    <row r="782" spans="3:28">
      <c r="C782" s="13">
        <v>717</v>
      </c>
      <c r="D782" s="13">
        <v>65</v>
      </c>
      <c r="E782" s="14">
        <v>217921.02613404312</v>
      </c>
      <c r="F782" s="14">
        <v>64066.700192276818</v>
      </c>
      <c r="G782" s="14">
        <v>2551.6097</v>
      </c>
      <c r="H782" s="14">
        <v>151302.71624176629</v>
      </c>
      <c r="I782" s="14">
        <v>9078.1629745059763</v>
      </c>
      <c r="J782" s="14">
        <v>3631.2651898023905</v>
      </c>
      <c r="K782" s="15">
        <v>-3.8153966860618983E-2</v>
      </c>
      <c r="L782" s="14">
        <v>-5276.5446944231489</v>
      </c>
      <c r="M782" s="14">
        <v>134835.18470475005</v>
      </c>
      <c r="N782" s="14">
        <v>2723.4488923517929</v>
      </c>
      <c r="O782" s="15">
        <v>5.9668379460092964E-2</v>
      </c>
      <c r="P782" s="14">
        <v>8626.8525922648314</v>
      </c>
      <c r="Q782" s="14">
        <v>154568.54837878171</v>
      </c>
      <c r="R782" s="14">
        <v>2723.4488923517929</v>
      </c>
      <c r="S782" s="15">
        <v>-5.3371286672394838E-2</v>
      </c>
      <c r="T782" s="38">
        <v>-8687.1801586613565</v>
      </c>
      <c r="U782" s="38">
        <v>155443.34189933259</v>
      </c>
      <c r="V782" s="38">
        <v>-5336.872260819674</v>
      </c>
      <c r="W782" s="38">
        <v>444847.07498286432</v>
      </c>
      <c r="AA782" s="13">
        <v>717</v>
      </c>
      <c r="AB782" s="40">
        <v>3703501.5725961495</v>
      </c>
    </row>
    <row r="783" spans="3:28">
      <c r="C783" s="13">
        <v>718</v>
      </c>
      <c r="D783" s="13">
        <v>65</v>
      </c>
      <c r="E783" s="14">
        <v>249148.97094756039</v>
      </c>
      <c r="F783" s="14">
        <v>76245.598669548548</v>
      </c>
      <c r="G783" s="14">
        <v>2551.6097</v>
      </c>
      <c r="H783" s="14">
        <v>170351.76257801184</v>
      </c>
      <c r="I783" s="14">
        <v>10221.10575468071</v>
      </c>
      <c r="J783" s="14">
        <v>4088.4423018722841</v>
      </c>
      <c r="K783" s="15">
        <v>6.8088189620377354E-2</v>
      </c>
      <c r="L783" s="14">
        <v>10478.427916345596</v>
      </c>
      <c r="M783" s="14">
        <v>166417.58994862399</v>
      </c>
      <c r="N783" s="14">
        <v>3066.331726404213</v>
      </c>
      <c r="O783" s="15">
        <v>-8.7680353639201875E-2</v>
      </c>
      <c r="P783" s="14">
        <v>-39189.500168336024</v>
      </c>
      <c r="Q783" s="14">
        <v>409302.40322001226</v>
      </c>
      <c r="R783" s="14">
        <v>3066.331726404213</v>
      </c>
      <c r="S783" s="15">
        <v>0.24133629329666423</v>
      </c>
      <c r="T783" s="38">
        <v>42157.215627353689</v>
      </c>
      <c r="U783" s="38">
        <v>218372.83414400587</v>
      </c>
      <c r="V783" s="38">
        <v>13446.143375363259</v>
      </c>
      <c r="W783" s="38">
        <v>794092.82731264213</v>
      </c>
      <c r="AA783" s="13">
        <v>718</v>
      </c>
      <c r="AB783" s="40">
        <v>2628649.0487350072</v>
      </c>
    </row>
    <row r="784" spans="3:28">
      <c r="C784" s="13">
        <v>719</v>
      </c>
      <c r="D784" s="13">
        <v>65</v>
      </c>
      <c r="E784" s="14">
        <v>233295.81961777684</v>
      </c>
      <c r="F784" s="14">
        <v>70062.86965093296</v>
      </c>
      <c r="G784" s="14">
        <v>2551.6097</v>
      </c>
      <c r="H784" s="14">
        <v>160681.34026684388</v>
      </c>
      <c r="I784" s="14">
        <v>9640.880416010632</v>
      </c>
      <c r="J784" s="14">
        <v>3856.3521664042528</v>
      </c>
      <c r="K784" s="15">
        <v>8.4645168269116555E-2</v>
      </c>
      <c r="L784" s="14">
        <v>11913.60145547627</v>
      </c>
      <c r="M784" s="14">
        <v>154589.34410501531</v>
      </c>
      <c r="N784" s="14">
        <v>2892.2641248031896</v>
      </c>
      <c r="O784" s="15">
        <v>-5.3560630549719518E-3</v>
      </c>
      <c r="P784" s="14">
        <v>-1641.5996486004294</v>
      </c>
      <c r="Q784" s="14">
        <v>306298.24463336833</v>
      </c>
      <c r="R784" s="14">
        <v>2892.2641248031896</v>
      </c>
      <c r="S784" s="15">
        <v>-3.3392785223164315E-2</v>
      </c>
      <c r="T784" s="38">
        <v>-11579.94843345548</v>
      </c>
      <c r="U784" s="38">
        <v>336646.13492880232</v>
      </c>
      <c r="V784" s="38">
        <v>-1307.94662657964</v>
      </c>
      <c r="W784" s="38">
        <v>797533.72366718599</v>
      </c>
      <c r="AA784" s="13">
        <v>719</v>
      </c>
      <c r="AB784" s="40">
        <v>2723540.9693364869</v>
      </c>
    </row>
    <row r="785" spans="3:28">
      <c r="C785" s="13">
        <v>720</v>
      </c>
      <c r="D785" s="13">
        <v>65</v>
      </c>
      <c r="E785" s="14">
        <v>223608.13956330786</v>
      </c>
      <c r="F785" s="14">
        <v>66284.674429690072</v>
      </c>
      <c r="G785" s="14">
        <v>2551.6097</v>
      </c>
      <c r="H785" s="14">
        <v>154771.85543361781</v>
      </c>
      <c r="I785" s="14">
        <v>9286.3113260170685</v>
      </c>
      <c r="J785" s="14">
        <v>3714.5245304068276</v>
      </c>
      <c r="K785" s="15">
        <v>7.4714981652962448E-2</v>
      </c>
      <c r="L785" s="14">
        <v>9473.625790892791</v>
      </c>
      <c r="M785" s="14">
        <v>138127.75772403061</v>
      </c>
      <c r="N785" s="14">
        <v>2785.8933978051205</v>
      </c>
      <c r="O785" s="15">
        <v>8.4635154087316283E-2</v>
      </c>
      <c r="P785" s="14">
        <v>16367.189885850345</v>
      </c>
      <c r="Q785" s="14">
        <v>211145.38013218786</v>
      </c>
      <c r="R785" s="14">
        <v>2785.8933978051205</v>
      </c>
      <c r="S785" s="15">
        <v>-3.911795990801166E-2</v>
      </c>
      <c r="T785" s="38">
        <v>-6143.1632927313658</v>
      </c>
      <c r="U785" s="38">
        <v>152291.79958435122</v>
      </c>
      <c r="V785" s="38">
        <v>19697.65238401177</v>
      </c>
      <c r="W785" s="38">
        <v>501564.93744056975</v>
      </c>
      <c r="AA785" s="13">
        <v>720</v>
      </c>
      <c r="AB785" s="40">
        <v>2545754.3227224546</v>
      </c>
    </row>
    <row r="786" spans="3:28">
      <c r="C786" s="13">
        <v>721</v>
      </c>
      <c r="D786" s="13">
        <v>65</v>
      </c>
      <c r="E786" s="14">
        <v>233567.54463717414</v>
      </c>
      <c r="F786" s="14">
        <v>70168.84240849792</v>
      </c>
      <c r="G786" s="14">
        <v>2551.6097</v>
      </c>
      <c r="H786" s="14">
        <v>160847.09252867624</v>
      </c>
      <c r="I786" s="14">
        <v>9650.8255517205744</v>
      </c>
      <c r="J786" s="14">
        <v>3860.3302206882299</v>
      </c>
      <c r="K786" s="15">
        <v>5.9700657768910537E-2</v>
      </c>
      <c r="L786" s="14">
        <v>9864.6471223344852</v>
      </c>
      <c r="M786" s="14">
        <v>177029.96191090471</v>
      </c>
      <c r="N786" s="14">
        <v>2895.2476655161722</v>
      </c>
      <c r="O786" s="15">
        <v>8.3866534094694523E-2</v>
      </c>
      <c r="P786" s="14">
        <v>5863.5828195753056</v>
      </c>
      <c r="Q786" s="14">
        <v>77226.851585921278</v>
      </c>
      <c r="R786" s="14">
        <v>2895.2476655161722</v>
      </c>
      <c r="S786" s="15">
        <v>0.11829298045075123</v>
      </c>
      <c r="T786" s="38">
        <v>23433.81030062494</v>
      </c>
      <c r="U786" s="38">
        <v>222981.18790855407</v>
      </c>
      <c r="V786" s="38">
        <v>39162.040242534727</v>
      </c>
      <c r="W786" s="38">
        <v>477238.00140538008</v>
      </c>
      <c r="AA786" s="13">
        <v>721</v>
      </c>
      <c r="AB786" s="40">
        <v>2763505.7251821738</v>
      </c>
    </row>
    <row r="787" spans="3:28">
      <c r="C787" s="13">
        <v>722</v>
      </c>
      <c r="D787" s="13">
        <v>65</v>
      </c>
      <c r="E787" s="14">
        <v>236935.36318550844</v>
      </c>
      <c r="F787" s="14">
        <v>71482.291642348297</v>
      </c>
      <c r="G787" s="14">
        <v>2551.6097</v>
      </c>
      <c r="H787" s="14">
        <v>162901.46184316013</v>
      </c>
      <c r="I787" s="14">
        <v>9774.087710589607</v>
      </c>
      <c r="J787" s="14">
        <v>3909.6350842358429</v>
      </c>
      <c r="K787" s="15">
        <v>-1.4117198402233723E-2</v>
      </c>
      <c r="L787" s="14">
        <v>-1821.2908059346212</v>
      </c>
      <c r="M787" s="14">
        <v>129145.72547714904</v>
      </c>
      <c r="N787" s="14">
        <v>2932.2263131768818</v>
      </c>
      <c r="O787" s="15">
        <v>0.12726322350345601</v>
      </c>
      <c r="P787" s="14">
        <v>26392.561096446843</v>
      </c>
      <c r="Q787" s="14">
        <v>235244.28314993798</v>
      </c>
      <c r="R787" s="14">
        <v>2932.2263131768818</v>
      </c>
      <c r="S787" s="15">
        <v>0.23940197483204934</v>
      </c>
      <c r="T787" s="38">
        <v>32149.684674517732</v>
      </c>
      <c r="U787" s="38">
        <v>167907.44140285242</v>
      </c>
      <c r="V787" s="38">
        <v>56720.954965029952</v>
      </c>
      <c r="W787" s="38">
        <v>532297.45002993941</v>
      </c>
      <c r="AA787" s="13">
        <v>722</v>
      </c>
      <c r="AB787" s="40">
        <v>2549715.6560130343</v>
      </c>
    </row>
    <row r="788" spans="3:28">
      <c r="C788" s="13">
        <v>723</v>
      </c>
      <c r="D788" s="13">
        <v>65</v>
      </c>
      <c r="E788" s="14">
        <v>243906.23724701215</v>
      </c>
      <c r="F788" s="14">
        <v>74200.932526334742</v>
      </c>
      <c r="G788" s="14">
        <v>2551.6097</v>
      </c>
      <c r="H788" s="14">
        <v>167153.69502067741</v>
      </c>
      <c r="I788" s="14">
        <v>10029.221701240644</v>
      </c>
      <c r="J788" s="14">
        <v>4011.6886804962578</v>
      </c>
      <c r="K788" s="15">
        <v>4.4337783902360775E-2</v>
      </c>
      <c r="L788" s="14">
        <v>7479.8461926353311</v>
      </c>
      <c r="M788" s="14">
        <v>178187.0899782686</v>
      </c>
      <c r="N788" s="14">
        <v>3008.7665103721929</v>
      </c>
      <c r="O788" s="15">
        <v>0.23836923877247196</v>
      </c>
      <c r="P788" s="14">
        <v>38152.485318054525</v>
      </c>
      <c r="Q788" s="14">
        <v>199713.1137268857</v>
      </c>
      <c r="R788" s="14">
        <v>3008.7665103721929</v>
      </c>
      <c r="S788" s="15">
        <v>-0.11579281750391703</v>
      </c>
      <c r="T788" s="38">
        <v>-6980.12457004106</v>
      </c>
      <c r="U788" s="38">
        <v>54805.411873294521</v>
      </c>
      <c r="V788" s="38">
        <v>38652.206940648801</v>
      </c>
      <c r="W788" s="38">
        <v>432705.61557844881</v>
      </c>
      <c r="AA788" s="13">
        <v>723</v>
      </c>
      <c r="AB788" s="40">
        <v>2463909.973838937</v>
      </c>
    </row>
    <row r="789" spans="3:28">
      <c r="C789" s="13">
        <v>724</v>
      </c>
      <c r="D789" s="13">
        <v>65</v>
      </c>
      <c r="E789" s="14">
        <v>230392.69367025667</v>
      </c>
      <c r="F789" s="14">
        <v>68930.650531400112</v>
      </c>
      <c r="G789" s="14">
        <v>2551.6097</v>
      </c>
      <c r="H789" s="14">
        <v>158910.43343885656</v>
      </c>
      <c r="I789" s="14">
        <v>9534.626006331393</v>
      </c>
      <c r="J789" s="14">
        <v>3813.8504025325574</v>
      </c>
      <c r="K789" s="15">
        <v>0.10599631052559677</v>
      </c>
      <c r="L789" s="14">
        <v>17060.101736076445</v>
      </c>
      <c r="M789" s="14">
        <v>179916.98502061627</v>
      </c>
      <c r="N789" s="14">
        <v>2860.3878018994178</v>
      </c>
      <c r="O789" s="15">
        <v>0.12779653629973239</v>
      </c>
      <c r="P789" s="14">
        <v>20195.295886766213</v>
      </c>
      <c r="Q789" s="14">
        <v>179652.43223473514</v>
      </c>
      <c r="R789" s="14">
        <v>2860.3878018994178</v>
      </c>
      <c r="S789" s="15">
        <v>6.3285521869674177E-2</v>
      </c>
      <c r="T789" s="38">
        <v>20964.727635468644</v>
      </c>
      <c r="U789" s="38">
        <v>353667.02005275752</v>
      </c>
      <c r="V789" s="38">
        <v>58220.125258311309</v>
      </c>
      <c r="W789" s="38">
        <v>713236.4373081089</v>
      </c>
      <c r="AA789" s="13">
        <v>724</v>
      </c>
      <c r="AB789" s="40">
        <v>2741901.2275312836</v>
      </c>
    </row>
    <row r="790" spans="3:28">
      <c r="C790" s="13">
        <v>725</v>
      </c>
      <c r="D790" s="13">
        <v>65</v>
      </c>
      <c r="E790" s="14">
        <v>244147.99277571973</v>
      </c>
      <c r="F790" s="14">
        <v>74295.217182530701</v>
      </c>
      <c r="G790" s="14">
        <v>2551.6097</v>
      </c>
      <c r="H790" s="14">
        <v>167301.16589318903</v>
      </c>
      <c r="I790" s="14">
        <v>10038.069953591341</v>
      </c>
      <c r="J790" s="14">
        <v>4015.2279814365365</v>
      </c>
      <c r="K790" s="15">
        <v>8.2471386661503471E-2</v>
      </c>
      <c r="L790" s="14">
        <v>13789.896380061022</v>
      </c>
      <c r="M790" s="14">
        <v>183005.76208431521</v>
      </c>
      <c r="N790" s="14">
        <v>3011.4209860774022</v>
      </c>
      <c r="O790" s="15">
        <v>0.10957519476350255</v>
      </c>
      <c r="P790" s="14">
        <v>32625.722085346515</v>
      </c>
      <c r="Q790" s="14">
        <v>331878.76632269658</v>
      </c>
      <c r="R790" s="14">
        <v>3011.4209860774022</v>
      </c>
      <c r="S790" s="15">
        <v>0.14693095615144719</v>
      </c>
      <c r="T790" s="38">
        <v>124874.35352138072</v>
      </c>
      <c r="U790" s="38">
        <v>976264.64104438224</v>
      </c>
      <c r="V790" s="38">
        <v>171289.97198678827</v>
      </c>
      <c r="W790" s="38">
        <v>1491149.1694513941</v>
      </c>
      <c r="AA790" s="13">
        <v>725</v>
      </c>
      <c r="AB790" s="40">
        <v>2493108.7831446673</v>
      </c>
    </row>
    <row r="791" spans="3:28">
      <c r="C791" s="13">
        <v>726</v>
      </c>
      <c r="D791" s="13">
        <v>65</v>
      </c>
      <c r="E791" s="14">
        <v>240589.82078784262</v>
      </c>
      <c r="F791" s="14">
        <v>72907.530107258615</v>
      </c>
      <c r="G791" s="14">
        <v>2551.6097</v>
      </c>
      <c r="H791" s="14">
        <v>165130.680980584</v>
      </c>
      <c r="I791" s="14">
        <v>9907.8408588350394</v>
      </c>
      <c r="J791" s="14">
        <v>3963.1363435340159</v>
      </c>
      <c r="K791" s="15">
        <v>7.4996804248561658E-2</v>
      </c>
      <c r="L791" s="14">
        <v>14142.44627097925</v>
      </c>
      <c r="M791" s="14">
        <v>204697.99986360481</v>
      </c>
      <c r="N791" s="14">
        <v>2972.3522576505115</v>
      </c>
      <c r="O791" s="15">
        <v>0.14636903082571812</v>
      </c>
      <c r="P791" s="14">
        <v>52487.383693067561</v>
      </c>
      <c r="Q791" s="14">
        <v>412569.79699698475</v>
      </c>
      <c r="R791" s="14">
        <v>2972.3522576505115</v>
      </c>
      <c r="S791" s="15">
        <v>-0.14437048971461941</v>
      </c>
      <c r="T791" s="38">
        <v>-40444.573936135544</v>
      </c>
      <c r="U791" s="38">
        <v>241185.93096848938</v>
      </c>
      <c r="V791" s="38">
        <v>26185.256027911259</v>
      </c>
      <c r="W791" s="38">
        <v>858453.72782907891</v>
      </c>
      <c r="AA791" s="13">
        <v>726</v>
      </c>
      <c r="AB791" s="40">
        <v>2746776.7802389907</v>
      </c>
    </row>
    <row r="792" spans="3:28">
      <c r="C792" s="13">
        <v>727</v>
      </c>
      <c r="D792" s="13">
        <v>65</v>
      </c>
      <c r="E792" s="14">
        <v>231703.60865602223</v>
      </c>
      <c r="F792" s="14">
        <v>69441.907375848677</v>
      </c>
      <c r="G792" s="14">
        <v>2551.6097</v>
      </c>
      <c r="H792" s="14">
        <v>159710.09158017355</v>
      </c>
      <c r="I792" s="14">
        <v>9582.605494810412</v>
      </c>
      <c r="J792" s="14">
        <v>3833.0421979241651</v>
      </c>
      <c r="K792" s="15">
        <v>1.6085101744297375E-2</v>
      </c>
      <c r="L792" s="14">
        <v>2462.4735053310178</v>
      </c>
      <c r="M792" s="14">
        <v>157469.32281462193</v>
      </c>
      <c r="N792" s="14">
        <v>2874.7816484431237</v>
      </c>
      <c r="O792" s="15">
        <v>0.20123017434191637</v>
      </c>
      <c r="P792" s="14">
        <v>23697.802078066637</v>
      </c>
      <c r="Q792" s="14">
        <v>142899.84800714825</v>
      </c>
      <c r="R792" s="14">
        <v>2874.7816484431237</v>
      </c>
      <c r="S792" s="15">
        <v>-0.35104197043919916</v>
      </c>
      <c r="T792" s="38">
        <v>-45780.168321487603</v>
      </c>
      <c r="U792" s="38">
        <v>86069.45857869563</v>
      </c>
      <c r="V792" s="38">
        <v>-19619.892738089948</v>
      </c>
      <c r="W792" s="38">
        <v>386438.62940046587</v>
      </c>
      <c r="AA792" s="13">
        <v>727</v>
      </c>
      <c r="AB792" s="40">
        <v>2917563.9421594739</v>
      </c>
    </row>
    <row r="793" spans="3:28">
      <c r="C793" s="13">
        <v>728</v>
      </c>
      <c r="D793" s="13">
        <v>65</v>
      </c>
      <c r="E793" s="14">
        <v>241097.88538563065</v>
      </c>
      <c r="F793" s="14">
        <v>73105.67530039596</v>
      </c>
      <c r="G793" s="14">
        <v>2551.6097</v>
      </c>
      <c r="H793" s="14">
        <v>165440.60038523469</v>
      </c>
      <c r="I793" s="14">
        <v>9926.4360231140818</v>
      </c>
      <c r="J793" s="14">
        <v>3970.574409245633</v>
      </c>
      <c r="K793" s="15">
        <v>-4.5324014588823951E-2</v>
      </c>
      <c r="L793" s="14">
        <v>-6546.1728280038014</v>
      </c>
      <c r="M793" s="14">
        <v>139869.67480667334</v>
      </c>
      <c r="N793" s="14">
        <v>2977.9308069342246</v>
      </c>
      <c r="O793" s="15">
        <v>4.6130099452270298E-2</v>
      </c>
      <c r="P793" s="14">
        <v>7599.4554545925366</v>
      </c>
      <c r="Q793" s="14">
        <v>173828.04953489589</v>
      </c>
      <c r="R793" s="14">
        <v>2977.9308069342246</v>
      </c>
      <c r="S793" s="15">
        <v>0.33455175331986042</v>
      </c>
      <c r="T793" s="38">
        <v>83676.796688865972</v>
      </c>
      <c r="U793" s="38">
        <v>335281.91260870389</v>
      </c>
      <c r="V793" s="38">
        <v>84730.079315454714</v>
      </c>
      <c r="W793" s="38">
        <v>648979.63695027307</v>
      </c>
      <c r="AA793" s="13">
        <v>728</v>
      </c>
      <c r="AB793" s="40">
        <v>2921345.0881485329</v>
      </c>
    </row>
    <row r="794" spans="3:28">
      <c r="C794" s="13">
        <v>729</v>
      </c>
      <c r="D794" s="13">
        <v>65</v>
      </c>
      <c r="E794" s="14">
        <v>234695.05932589713</v>
      </c>
      <c r="F794" s="14">
        <v>70608.573137099884</v>
      </c>
      <c r="G794" s="14">
        <v>2551.6097</v>
      </c>
      <c r="H794" s="14">
        <v>161534.87648879725</v>
      </c>
      <c r="I794" s="14">
        <v>9692.0925893278345</v>
      </c>
      <c r="J794" s="14">
        <v>3876.8370357311342</v>
      </c>
      <c r="K794" s="15">
        <v>2.5165288237663459E-2</v>
      </c>
      <c r="L794" s="14">
        <v>5579.7060186068375</v>
      </c>
      <c r="M794" s="14">
        <v>229240.44163896472</v>
      </c>
      <c r="N794" s="14">
        <v>2907.6277767983502</v>
      </c>
      <c r="O794" s="15">
        <v>0.10125840037742384</v>
      </c>
      <c r="P794" s="14">
        <v>9910.5855881840944</v>
      </c>
      <c r="Q794" s="14">
        <v>109238.6059744544</v>
      </c>
      <c r="R794" s="14">
        <v>2907.6277767983502</v>
      </c>
      <c r="S794" s="15">
        <v>0.10801948578028819</v>
      </c>
      <c r="T794" s="38">
        <v>26298.747650153051</v>
      </c>
      <c r="U794" s="38">
        <v>271215.55768393975</v>
      </c>
      <c r="V794" s="38">
        <v>41789.039256943986</v>
      </c>
      <c r="W794" s="38">
        <v>609694.60529735894</v>
      </c>
      <c r="AA794" s="13">
        <v>729</v>
      </c>
      <c r="AB794" s="40">
        <v>2412316.24415047</v>
      </c>
    </row>
    <row r="795" spans="3:28">
      <c r="C795" s="13">
        <v>730</v>
      </c>
      <c r="D795" s="13">
        <v>65</v>
      </c>
      <c r="E795" s="14">
        <v>239762.77943654673</v>
      </c>
      <c r="F795" s="14">
        <v>72584.983980253222</v>
      </c>
      <c r="G795" s="14">
        <v>2551.6097</v>
      </c>
      <c r="H795" s="14">
        <v>164626.1857562935</v>
      </c>
      <c r="I795" s="14">
        <v>9877.5711453776094</v>
      </c>
      <c r="J795" s="14">
        <v>3951.0284581510441</v>
      </c>
      <c r="K795" s="15">
        <v>8.1845061033970212E-2</v>
      </c>
      <c r="L795" s="14">
        <v>12182.565094401403</v>
      </c>
      <c r="M795" s="14">
        <v>163007.19667394191</v>
      </c>
      <c r="N795" s="14">
        <v>2963.2713436132826</v>
      </c>
      <c r="O795" s="15">
        <v>0.1821697620392691</v>
      </c>
      <c r="P795" s="14">
        <v>26623.640590558571</v>
      </c>
      <c r="Q795" s="14">
        <v>174252.69552956222</v>
      </c>
      <c r="R795" s="14">
        <v>2963.2713436132826</v>
      </c>
      <c r="S795" s="15">
        <v>0.17352843348508962</v>
      </c>
      <c r="T795" s="38">
        <v>52651.6854689256</v>
      </c>
      <c r="U795" s="38">
        <v>357551.5242068579</v>
      </c>
      <c r="V795" s="38">
        <v>91457.891153885575</v>
      </c>
      <c r="W795" s="38">
        <v>694811.416410362</v>
      </c>
      <c r="AA795" s="13">
        <v>730</v>
      </c>
      <c r="AB795" s="40">
        <v>2785707.5445570773</v>
      </c>
    </row>
    <row r="796" spans="3:28">
      <c r="C796" s="13">
        <v>731</v>
      </c>
      <c r="D796" s="13">
        <v>65</v>
      </c>
      <c r="E796" s="14">
        <v>233876.59572528259</v>
      </c>
      <c r="F796" s="14">
        <v>70289.372332860206</v>
      </c>
      <c r="G796" s="14">
        <v>2551.6097</v>
      </c>
      <c r="H796" s="14">
        <v>161035.61369242237</v>
      </c>
      <c r="I796" s="14">
        <v>9662.1368215453422</v>
      </c>
      <c r="J796" s="14">
        <v>3864.854728618137</v>
      </c>
      <c r="K796" s="15">
        <v>5.97098424765167E-2</v>
      </c>
      <c r="L796" s="14">
        <v>10210.707237760544</v>
      </c>
      <c r="M796" s="14">
        <v>183148.56376186543</v>
      </c>
      <c r="N796" s="14">
        <v>2898.6410464636024</v>
      </c>
      <c r="O796" s="15">
        <v>4.1603947728327872E-2</v>
      </c>
      <c r="P796" s="14">
        <v>7928.4061350485808</v>
      </c>
      <c r="Q796" s="14">
        <v>199946.32814823411</v>
      </c>
      <c r="R796" s="14">
        <v>2898.6410464636024</v>
      </c>
      <c r="S796" s="15">
        <v>0.30987972944854419</v>
      </c>
      <c r="T796" s="38">
        <v>47958.817508791624</v>
      </c>
      <c r="U796" s="38">
        <v>204174.04541853812</v>
      </c>
      <c r="V796" s="38">
        <v>66097.93088160074</v>
      </c>
      <c r="W796" s="38">
        <v>587268.93732863769</v>
      </c>
      <c r="AA796" s="13">
        <v>731</v>
      </c>
      <c r="AB796" s="40">
        <v>2987959.2908451487</v>
      </c>
    </row>
    <row r="797" spans="3:28">
      <c r="C797" s="13">
        <v>732</v>
      </c>
      <c r="D797" s="13">
        <v>65</v>
      </c>
      <c r="E797" s="14">
        <v>233019.74024920966</v>
      </c>
      <c r="F797" s="14">
        <v>69955.198697191765</v>
      </c>
      <c r="G797" s="14">
        <v>2551.6097</v>
      </c>
      <c r="H797" s="14">
        <v>160512.93185201791</v>
      </c>
      <c r="I797" s="14">
        <v>9630.7759111210744</v>
      </c>
      <c r="J797" s="14">
        <v>3852.3103644484299</v>
      </c>
      <c r="K797" s="15">
        <v>0.11847335926101027</v>
      </c>
      <c r="L797" s="14">
        <v>16903.87229301453</v>
      </c>
      <c r="M797" s="14">
        <v>161510.81578456133</v>
      </c>
      <c r="N797" s="14">
        <v>2889.2327733363222</v>
      </c>
      <c r="O797" s="15">
        <v>-2.0872986968435911E-2</v>
      </c>
      <c r="P797" s="14">
        <v>-2829.7236986587559</v>
      </c>
      <c r="Q797" s="14">
        <v>134183.59221998625</v>
      </c>
      <c r="R797" s="14">
        <v>2889.2327733363222</v>
      </c>
      <c r="S797" s="15">
        <v>2.8087373111956762E-2</v>
      </c>
      <c r="T797" s="38">
        <v>2082.2200672308027</v>
      </c>
      <c r="U797" s="38">
        <v>77660.507086999365</v>
      </c>
      <c r="V797" s="38">
        <v>16156.368661586577</v>
      </c>
      <c r="W797" s="38">
        <v>373354.91509154695</v>
      </c>
      <c r="AA797" s="13">
        <v>732</v>
      </c>
      <c r="AB797" s="40">
        <v>2347723.7750900602</v>
      </c>
    </row>
    <row r="798" spans="3:28">
      <c r="C798" s="13">
        <v>733</v>
      </c>
      <c r="D798" s="13">
        <v>65</v>
      </c>
      <c r="E798" s="14">
        <v>254545.07487519263</v>
      </c>
      <c r="F798" s="14">
        <v>78350.079201325134</v>
      </c>
      <c r="G798" s="14">
        <v>2551.6097</v>
      </c>
      <c r="H798" s="14">
        <v>173643.38597386749</v>
      </c>
      <c r="I798" s="14">
        <v>10418.60315843205</v>
      </c>
      <c r="J798" s="14">
        <v>4167.4412633728198</v>
      </c>
      <c r="K798" s="15">
        <v>5.9902623744617335E-2</v>
      </c>
      <c r="L798" s="14">
        <v>9138.3309400344024</v>
      </c>
      <c r="M798" s="14">
        <v>163775.15139909764</v>
      </c>
      <c r="N798" s="14">
        <v>3125.5809475296151</v>
      </c>
      <c r="O798" s="15">
        <v>0.22498964120790763</v>
      </c>
      <c r="P798" s="14">
        <v>46137.153632345646</v>
      </c>
      <c r="Q798" s="14">
        <v>252763.40118194706</v>
      </c>
      <c r="R798" s="14">
        <v>3125.5809475296151</v>
      </c>
      <c r="S798" s="15">
        <v>0.26631254115026659</v>
      </c>
      <c r="T798" s="38">
        <v>100517.07035489555</v>
      </c>
      <c r="U798" s="38">
        <v>479520.10423867265</v>
      </c>
      <c r="V798" s="38">
        <v>155792.5549272756</v>
      </c>
      <c r="W798" s="38">
        <v>896058.65681971738</v>
      </c>
      <c r="AA798" s="13">
        <v>733</v>
      </c>
      <c r="AB798" s="40">
        <v>2588081.2878892198</v>
      </c>
    </row>
    <row r="799" spans="3:28">
      <c r="C799" s="13">
        <v>734</v>
      </c>
      <c r="D799" s="13">
        <v>65</v>
      </c>
      <c r="E799" s="14">
        <v>230904.92136626758</v>
      </c>
      <c r="F799" s="14">
        <v>69130.419332844351</v>
      </c>
      <c r="G799" s="14">
        <v>2551.6097</v>
      </c>
      <c r="H799" s="14">
        <v>159222.89233342322</v>
      </c>
      <c r="I799" s="14">
        <v>9553.3735400053938</v>
      </c>
      <c r="J799" s="14">
        <v>3821.3494160021578</v>
      </c>
      <c r="K799" s="15">
        <v>2.4948020148174977E-2</v>
      </c>
      <c r="L799" s="14">
        <v>3607.5324298693045</v>
      </c>
      <c r="M799" s="14">
        <v>150120.1598556778</v>
      </c>
      <c r="N799" s="14">
        <v>2866.0120620016182</v>
      </c>
      <c r="O799" s="15">
        <v>2.6389093367304391E-2</v>
      </c>
      <c r="P799" s="14">
        <v>3522.133173522524</v>
      </c>
      <c r="Q799" s="14">
        <v>138424.41473053981</v>
      </c>
      <c r="R799" s="14">
        <v>2866.0120620016182</v>
      </c>
      <c r="S799" s="15">
        <v>-0.26233716547461849</v>
      </c>
      <c r="T799" s="38">
        <v>-104407.86702999062</v>
      </c>
      <c r="U799" s="38">
        <v>295016.27701264748</v>
      </c>
      <c r="V799" s="38">
        <v>-97278.201426598796</v>
      </c>
      <c r="W799" s="38">
        <v>583560.85159886512</v>
      </c>
      <c r="AA799" s="13">
        <v>734</v>
      </c>
      <c r="AB799" s="40">
        <v>2347356.056843752</v>
      </c>
    </row>
    <row r="800" spans="3:28">
      <c r="C800" s="13">
        <v>735</v>
      </c>
      <c r="D800" s="13">
        <v>65</v>
      </c>
      <c r="E800" s="14">
        <v>230346.65875844168</v>
      </c>
      <c r="F800" s="14">
        <v>68912.696915792258</v>
      </c>
      <c r="G800" s="14">
        <v>2551.6097</v>
      </c>
      <c r="H800" s="14">
        <v>158882.35214264944</v>
      </c>
      <c r="I800" s="14">
        <v>9532.9411285589667</v>
      </c>
      <c r="J800" s="14">
        <v>3813.176451423587</v>
      </c>
      <c r="K800" s="15">
        <v>3.9742819021593399E-2</v>
      </c>
      <c r="L800" s="14">
        <v>6562.7482201395205</v>
      </c>
      <c r="M800" s="14">
        <v>173599.75199523129</v>
      </c>
      <c r="N800" s="14">
        <v>2859.8823385676901</v>
      </c>
      <c r="O800" s="15">
        <v>-5.0086916279242499E-3</v>
      </c>
      <c r="P800" s="14">
        <v>-969.18838213593619</v>
      </c>
      <c r="Q800" s="14">
        <v>193962.06093967168</v>
      </c>
      <c r="R800" s="14">
        <v>2859.8823385676901</v>
      </c>
      <c r="S800" s="15">
        <v>0.28658015762568412</v>
      </c>
      <c r="T800" s="38">
        <v>70189.911268389566</v>
      </c>
      <c r="U800" s="38">
        <v>316542.29176464147</v>
      </c>
      <c r="V800" s="38">
        <v>75783.471106393146</v>
      </c>
      <c r="W800" s="38">
        <v>684104.10469954438</v>
      </c>
      <c r="AA800" s="13">
        <v>735</v>
      </c>
      <c r="AB800" s="40">
        <v>3176713.9232582003</v>
      </c>
    </row>
    <row r="801" spans="3:28">
      <c r="C801" s="13">
        <v>736</v>
      </c>
      <c r="D801" s="13">
        <v>65</v>
      </c>
      <c r="E801" s="14">
        <v>230078.66537314549</v>
      </c>
      <c r="F801" s="14">
        <v>68808.17949552674</v>
      </c>
      <c r="G801" s="14">
        <v>2551.6097</v>
      </c>
      <c r="H801" s="14">
        <v>158718.87617761875</v>
      </c>
      <c r="I801" s="14">
        <v>9523.1325706571242</v>
      </c>
      <c r="J801" s="14">
        <v>3809.25302826285</v>
      </c>
      <c r="K801" s="15">
        <v>2.8297517594634038E-2</v>
      </c>
      <c r="L801" s="14">
        <v>3741.1761637702798</v>
      </c>
      <c r="M801" s="14">
        <v>137854.43727840486</v>
      </c>
      <c r="N801" s="14">
        <v>2856.9397711971374</v>
      </c>
      <c r="O801" s="15">
        <v>-2.6851627448461771E-2</v>
      </c>
      <c r="P801" s="14">
        <v>-3765.448562653025</v>
      </c>
      <c r="Q801" s="14">
        <v>137894.69144723567</v>
      </c>
      <c r="R801" s="14">
        <v>2856.9397711971374</v>
      </c>
      <c r="S801" s="15">
        <v>0.25791058560876207</v>
      </c>
      <c r="T801" s="38">
        <v>42774.07777655367</v>
      </c>
      <c r="U801" s="38">
        <v>210051.02447279345</v>
      </c>
      <c r="V801" s="38">
        <v>42749.805377670928</v>
      </c>
      <c r="W801" s="38">
        <v>485800.15319843398</v>
      </c>
      <c r="AA801" s="13">
        <v>736</v>
      </c>
      <c r="AB801" s="40">
        <v>2415433.0633211927</v>
      </c>
    </row>
    <row r="802" spans="3:28">
      <c r="C802" s="13">
        <v>737</v>
      </c>
      <c r="D802" s="13">
        <v>65</v>
      </c>
      <c r="E802" s="14">
        <v>229181.31421417824</v>
      </c>
      <c r="F802" s="14">
        <v>68458.212543529517</v>
      </c>
      <c r="G802" s="14">
        <v>2551.6097</v>
      </c>
      <c r="H802" s="14">
        <v>158171.49197064873</v>
      </c>
      <c r="I802" s="14">
        <v>9490.2895182389238</v>
      </c>
      <c r="J802" s="14">
        <v>3796.1158072955695</v>
      </c>
      <c r="K802" s="15">
        <v>1.2322180016737509E-2</v>
      </c>
      <c r="L802" s="14">
        <v>1303.3895213737665</v>
      </c>
      <c r="M802" s="14">
        <v>108977.33445177668</v>
      </c>
      <c r="N802" s="14">
        <v>2847.0868554716772</v>
      </c>
      <c r="O802" s="15">
        <v>0.15087252307867452</v>
      </c>
      <c r="P802" s="14">
        <v>21323.848213258007</v>
      </c>
      <c r="Q802" s="14">
        <v>164084.24859895959</v>
      </c>
      <c r="R802" s="14">
        <v>2847.0868554716772</v>
      </c>
      <c r="S802" s="15">
        <v>-0.13349931721532871</v>
      </c>
      <c r="T802" s="38">
        <v>-24497.46932488228</v>
      </c>
      <c r="U802" s="38">
        <v>160428.65550833676</v>
      </c>
      <c r="V802" s="38">
        <v>-1870.231590250507</v>
      </c>
      <c r="W802" s="38">
        <v>433490.23855907307</v>
      </c>
      <c r="AA802" s="13">
        <v>737</v>
      </c>
      <c r="AB802" s="40">
        <v>2467863.3137656911</v>
      </c>
    </row>
    <row r="803" spans="3:28">
      <c r="C803" s="13">
        <v>738</v>
      </c>
      <c r="D803" s="13">
        <v>65</v>
      </c>
      <c r="E803" s="14">
        <v>236973.61858496201</v>
      </c>
      <c r="F803" s="14">
        <v>71497.21124813518</v>
      </c>
      <c r="G803" s="14">
        <v>2551.6097</v>
      </c>
      <c r="H803" s="14">
        <v>162924.79763682684</v>
      </c>
      <c r="I803" s="14">
        <v>9775.4878582096098</v>
      </c>
      <c r="J803" s="14">
        <v>3910.1951432838441</v>
      </c>
      <c r="K803" s="15">
        <v>-8.0433611858308024E-2</v>
      </c>
      <c r="L803" s="14">
        <v>-12609.711036827935</v>
      </c>
      <c r="M803" s="14">
        <v>146117.04884734598</v>
      </c>
      <c r="N803" s="14">
        <v>2932.6463574628829</v>
      </c>
      <c r="O803" s="15">
        <v>4.2878169232737059E-2</v>
      </c>
      <c r="P803" s="14">
        <v>6174.5310824911394</v>
      </c>
      <c r="Q803" s="14">
        <v>151642.59670914747</v>
      </c>
      <c r="R803" s="14">
        <v>2932.6463574628829</v>
      </c>
      <c r="S803" s="15">
        <v>2.9927052965010845E-2</v>
      </c>
      <c r="T803" s="38">
        <v>1196.9203882844827</v>
      </c>
      <c r="U803" s="38">
        <v>42657.839415924267</v>
      </c>
      <c r="V803" s="38">
        <v>-5238.2595660523129</v>
      </c>
      <c r="W803" s="38">
        <v>340417.4849724177</v>
      </c>
      <c r="AA803" s="13">
        <v>738</v>
      </c>
      <c r="AB803" s="40">
        <v>2617524.2963408181</v>
      </c>
    </row>
    <row r="804" spans="3:28">
      <c r="C804" s="13">
        <v>739</v>
      </c>
      <c r="D804" s="13">
        <v>65</v>
      </c>
      <c r="E804" s="14">
        <v>217533.21337808203</v>
      </c>
      <c r="F804" s="14">
        <v>63915.453217451992</v>
      </c>
      <c r="G804" s="14">
        <v>2551.6097</v>
      </c>
      <c r="H804" s="14">
        <v>151066.15046063004</v>
      </c>
      <c r="I804" s="14">
        <v>9063.9690276378024</v>
      </c>
      <c r="J804" s="14">
        <v>3625.5876110551212</v>
      </c>
      <c r="K804" s="15">
        <v>4.0131738758663257E-2</v>
      </c>
      <c r="L804" s="14">
        <v>5328.720063742795</v>
      </c>
      <c r="M804" s="14">
        <v>139922.20637271894</v>
      </c>
      <c r="N804" s="14">
        <v>2719.1907082913408</v>
      </c>
      <c r="O804" s="15">
        <v>0.13861547382295653</v>
      </c>
      <c r="P804" s="14">
        <v>19851.97880516775</v>
      </c>
      <c r="Q804" s="14">
        <v>164427.75528006794</v>
      </c>
      <c r="R804" s="14">
        <v>2719.1907082913408</v>
      </c>
      <c r="S804" s="15">
        <v>0.14947831281087531</v>
      </c>
      <c r="T804" s="38">
        <v>135778.79008166568</v>
      </c>
      <c r="U804" s="38">
        <v>1045489.4868658715</v>
      </c>
      <c r="V804" s="38">
        <v>160959.48895057623</v>
      </c>
      <c r="W804" s="38">
        <v>1349839.4485186583</v>
      </c>
      <c r="AA804" s="13">
        <v>739</v>
      </c>
      <c r="AB804" s="40">
        <v>2133292.2776213386</v>
      </c>
    </row>
    <row r="805" spans="3:28">
      <c r="C805" s="13">
        <v>740</v>
      </c>
      <c r="D805" s="13">
        <v>65</v>
      </c>
      <c r="E805" s="14">
        <v>233083.85787359116</v>
      </c>
      <c r="F805" s="14">
        <v>69980.20457070056</v>
      </c>
      <c r="G805" s="14">
        <v>2551.6097</v>
      </c>
      <c r="H805" s="14">
        <v>160552.0436028906</v>
      </c>
      <c r="I805" s="14">
        <v>9633.1226161734357</v>
      </c>
      <c r="J805" s="14">
        <v>3853.2490464693747</v>
      </c>
      <c r="K805" s="15">
        <v>4.3784666335399056E-3</v>
      </c>
      <c r="L805" s="14">
        <v>571.91228390551896</v>
      </c>
      <c r="M805" s="14">
        <v>133117.84529394234</v>
      </c>
      <c r="N805" s="14">
        <v>2889.9367848520305</v>
      </c>
      <c r="O805" s="15">
        <v>0.12989670739754822</v>
      </c>
      <c r="P805" s="14">
        <v>18733.121473540275</v>
      </c>
      <c r="Q805" s="14">
        <v>164393.61194388664</v>
      </c>
      <c r="R805" s="14">
        <v>2889.9367848520305</v>
      </c>
      <c r="S805" s="15">
        <v>-4.0115377208480435E-3</v>
      </c>
      <c r="T805" s="38">
        <v>-1402.7705565268154</v>
      </c>
      <c r="U805" s="38">
        <v>349726.19787323859</v>
      </c>
      <c r="V805" s="38">
        <v>17902.26320091898</v>
      </c>
      <c r="W805" s="38">
        <v>647237.65511106758</v>
      </c>
      <c r="AA805" s="13">
        <v>740</v>
      </c>
      <c r="AB805" s="40">
        <v>2227168.7163398024</v>
      </c>
    </row>
    <row r="806" spans="3:28">
      <c r="C806" s="13">
        <v>741</v>
      </c>
      <c r="D806" s="13">
        <v>65</v>
      </c>
      <c r="E806" s="14">
        <v>222370.5111251311</v>
      </c>
      <c r="F806" s="14">
        <v>65801.999338801135</v>
      </c>
      <c r="G806" s="14">
        <v>2551.6097</v>
      </c>
      <c r="H806" s="14">
        <v>154016.90208632997</v>
      </c>
      <c r="I806" s="14">
        <v>9241.0141251797977</v>
      </c>
      <c r="J806" s="14">
        <v>3696.4056500719194</v>
      </c>
      <c r="K806" s="15">
        <v>7.0475698010489821E-2</v>
      </c>
      <c r="L806" s="14">
        <v>9998.8994902191989</v>
      </c>
      <c r="M806" s="14">
        <v>153724.37025988667</v>
      </c>
      <c r="N806" s="14">
        <v>2772.3042375539394</v>
      </c>
      <c r="O806" s="15">
        <v>0.1521215021201725</v>
      </c>
      <c r="P806" s="14">
        <v>31068.605380204292</v>
      </c>
      <c r="Q806" s="14">
        <v>236690.22025204299</v>
      </c>
      <c r="R806" s="14">
        <v>2772.3042375539394</v>
      </c>
      <c r="S806" s="15">
        <v>8.6186286567797671E-2</v>
      </c>
      <c r="T806" s="38">
        <v>20005.364040391891</v>
      </c>
      <c r="U806" s="38">
        <v>253509.23275964972</v>
      </c>
      <c r="V806" s="38">
        <v>61072.868910815385</v>
      </c>
      <c r="W806" s="38">
        <v>643923.82327157934</v>
      </c>
      <c r="AA806" s="13">
        <v>741</v>
      </c>
      <c r="AB806" s="40">
        <v>3354824.1236298587</v>
      </c>
    </row>
    <row r="807" spans="3:28">
      <c r="C807" s="13">
        <v>742</v>
      </c>
      <c r="D807" s="13">
        <v>65</v>
      </c>
      <c r="E807" s="14">
        <v>240772.29189425081</v>
      </c>
      <c r="F807" s="14">
        <v>72978.693838757812</v>
      </c>
      <c r="G807" s="14">
        <v>2551.6097</v>
      </c>
      <c r="H807" s="14">
        <v>165241.988355493</v>
      </c>
      <c r="I807" s="14">
        <v>9914.5193013295793</v>
      </c>
      <c r="J807" s="14">
        <v>3965.8077205318318</v>
      </c>
      <c r="K807" s="15">
        <v>-1.2934310518019902E-2</v>
      </c>
      <c r="L807" s="14">
        <v>-2097.0516349310351</v>
      </c>
      <c r="M807" s="14">
        <v>162016.76998932791</v>
      </c>
      <c r="N807" s="14">
        <v>2974.3557903988735</v>
      </c>
      <c r="O807" s="15">
        <v>0.23014042485494768</v>
      </c>
      <c r="P807" s="14">
        <v>63749.072606290079</v>
      </c>
      <c r="Q807" s="14">
        <v>342237.01056556642</v>
      </c>
      <c r="R807" s="14">
        <v>2974.3557903988735</v>
      </c>
      <c r="S807" s="15">
        <v>0.12084039194153903</v>
      </c>
      <c r="T807" s="38">
        <v>43487.075286496132</v>
      </c>
      <c r="U807" s="38">
        <v>404846.26772741636</v>
      </c>
      <c r="V807" s="38">
        <v>105139.09625785518</v>
      </c>
      <c r="W807" s="38">
        <v>909100.04828231072</v>
      </c>
      <c r="AA807" s="13">
        <v>742</v>
      </c>
      <c r="AB807" s="40">
        <v>2443794.6516491263</v>
      </c>
    </row>
    <row r="808" spans="3:28">
      <c r="C808" s="13">
        <v>743</v>
      </c>
      <c r="D808" s="13">
        <v>65</v>
      </c>
      <c r="E808" s="14">
        <v>241374.53117992659</v>
      </c>
      <c r="F808" s="14">
        <v>73213.567160171369</v>
      </c>
      <c r="G808" s="14">
        <v>2551.6097</v>
      </c>
      <c r="H808" s="14">
        <v>165609.35431975522</v>
      </c>
      <c r="I808" s="14">
        <v>9936.5612591853132</v>
      </c>
      <c r="J808" s="14">
        <v>3974.6245036741257</v>
      </c>
      <c r="K808" s="15">
        <v>3.7216370377061693E-2</v>
      </c>
      <c r="L808" s="14">
        <v>5010.8995255513064</v>
      </c>
      <c r="M808" s="14">
        <v>141640.56068951584</v>
      </c>
      <c r="N808" s="14">
        <v>2980.9683777555938</v>
      </c>
      <c r="O808" s="15">
        <v>6.6414437195544948E-2</v>
      </c>
      <c r="P808" s="14">
        <v>11412.168552844245</v>
      </c>
      <c r="Q808" s="14">
        <v>184735.29990009876</v>
      </c>
      <c r="R808" s="14">
        <v>2980.9683777555938</v>
      </c>
      <c r="S808" s="15">
        <v>0.52380743937333674</v>
      </c>
      <c r="T808" s="38">
        <v>201347.75142595731</v>
      </c>
      <c r="U808" s="38">
        <v>587230.92707191349</v>
      </c>
      <c r="V808" s="38">
        <v>217770.81950435287</v>
      </c>
      <c r="W808" s="38">
        <v>913606.7876615281</v>
      </c>
      <c r="AA808" s="13">
        <v>743</v>
      </c>
      <c r="AB808" s="40">
        <v>2644464.6716804435</v>
      </c>
    </row>
    <row r="809" spans="3:28">
      <c r="C809" s="13">
        <v>744</v>
      </c>
      <c r="D809" s="13">
        <v>65</v>
      </c>
      <c r="E809" s="14">
        <v>235309.01776200815</v>
      </c>
      <c r="F809" s="14">
        <v>70848.016927183184</v>
      </c>
      <c r="G809" s="14">
        <v>2551.6097</v>
      </c>
      <c r="H809" s="14">
        <v>161909.39113482498</v>
      </c>
      <c r="I809" s="14">
        <v>9714.5634680894982</v>
      </c>
      <c r="J809" s="14">
        <v>3885.8253872357996</v>
      </c>
      <c r="K809" s="15">
        <v>2.2374469313999411E-2</v>
      </c>
      <c r="L809" s="14">
        <v>3482.1812128655779</v>
      </c>
      <c r="M809" s="14">
        <v>161056.99578523877</v>
      </c>
      <c r="N809" s="14">
        <v>2914.3690404268496</v>
      </c>
      <c r="O809" s="15">
        <v>-1.977769185858827E-2</v>
      </c>
      <c r="P809" s="14">
        <v>-3037.1135807573205</v>
      </c>
      <c r="Q809" s="14">
        <v>151982.66067302422</v>
      </c>
      <c r="R809" s="14">
        <v>2914.3690404268496</v>
      </c>
      <c r="S809" s="15">
        <v>0.37382227245749866</v>
      </c>
      <c r="T809" s="38">
        <v>58152.342184669913</v>
      </c>
      <c r="U809" s="38">
        <v>215170.99660441023</v>
      </c>
      <c r="V809" s="38">
        <v>58597.40981677817</v>
      </c>
      <c r="W809" s="38">
        <v>528210.65306267329</v>
      </c>
      <c r="AA809" s="13">
        <v>744</v>
      </c>
      <c r="AB809" s="40">
        <v>3213400.5103131519</v>
      </c>
    </row>
    <row r="810" spans="3:28">
      <c r="C810" s="13">
        <v>745</v>
      </c>
      <c r="D810" s="13">
        <v>65</v>
      </c>
      <c r="E810" s="14">
        <v>238119.32229606065</v>
      </c>
      <c r="F810" s="14">
        <v>71944.035695463652</v>
      </c>
      <c r="G810" s="14">
        <v>2551.6097</v>
      </c>
      <c r="H810" s="14">
        <v>163623.676900597</v>
      </c>
      <c r="I810" s="14">
        <v>9817.4206140358201</v>
      </c>
      <c r="J810" s="14">
        <v>3926.9682456143282</v>
      </c>
      <c r="K810" s="15">
        <v>4.5127589771989829E-2</v>
      </c>
      <c r="L810" s="14">
        <v>8399.9987769718027</v>
      </c>
      <c r="M810" s="14">
        <v>196502.35757519057</v>
      </c>
      <c r="N810" s="14">
        <v>2945.2261842107459</v>
      </c>
      <c r="O810" s="15">
        <v>-3.7443094432705618E-2</v>
      </c>
      <c r="P810" s="14">
        <v>-3332.7763973710066</v>
      </c>
      <c r="Q810" s="14">
        <v>87148.943657323151</v>
      </c>
      <c r="R810" s="14">
        <v>2945.2261842107459</v>
      </c>
      <c r="S810" s="15">
        <v>-0.20329248842214032</v>
      </c>
      <c r="T810" s="38">
        <v>-22709.983131269524</v>
      </c>
      <c r="U810" s="38">
        <v>90473.511693523673</v>
      </c>
      <c r="V810" s="38">
        <v>-17642.760751668728</v>
      </c>
      <c r="W810" s="38">
        <v>374124.81292603741</v>
      </c>
      <c r="AA810" s="13">
        <v>745</v>
      </c>
      <c r="AB810" s="40">
        <v>2618377.8782090824</v>
      </c>
    </row>
    <row r="811" spans="3:28">
      <c r="C811" s="13">
        <v>746</v>
      </c>
      <c r="D811" s="13">
        <v>65</v>
      </c>
      <c r="E811" s="14">
        <v>225620.62962015322</v>
      </c>
      <c r="F811" s="14">
        <v>67069.545551859759</v>
      </c>
      <c r="G811" s="14">
        <v>2551.6097</v>
      </c>
      <c r="H811" s="14">
        <v>155999.47436829345</v>
      </c>
      <c r="I811" s="14">
        <v>9359.9684620976059</v>
      </c>
      <c r="J811" s="14">
        <v>3743.9873848390425</v>
      </c>
      <c r="K811" s="15">
        <v>7.7773085073115561E-2</v>
      </c>
      <c r="L811" s="14">
        <v>12582.993149239483</v>
      </c>
      <c r="M811" s="14">
        <v>176246.08896149948</v>
      </c>
      <c r="N811" s="14">
        <v>2807.9905386292817</v>
      </c>
      <c r="O811" s="15">
        <v>-5.8987738513131202E-2</v>
      </c>
      <c r="P811" s="14">
        <v>-10366.280388372368</v>
      </c>
      <c r="Q811" s="14">
        <v>166773.90429367492</v>
      </c>
      <c r="R811" s="14">
        <v>2807.9905386292817</v>
      </c>
      <c r="S811" s="15">
        <v>-0.17667577506009452</v>
      </c>
      <c r="T811" s="38">
        <v>-37657.834943141621</v>
      </c>
      <c r="U811" s="38">
        <v>176892.72742249779</v>
      </c>
      <c r="V811" s="38">
        <v>-35441.122182274506</v>
      </c>
      <c r="W811" s="38">
        <v>519912.72067767219</v>
      </c>
      <c r="AA811" s="13">
        <v>746</v>
      </c>
      <c r="AB811" s="40">
        <v>3260549.2851856798</v>
      </c>
    </row>
    <row r="812" spans="3:28">
      <c r="C812" s="13">
        <v>747</v>
      </c>
      <c r="D812" s="13">
        <v>65</v>
      </c>
      <c r="E812" s="14">
        <v>216838.0061451307</v>
      </c>
      <c r="F812" s="14">
        <v>63644.322396600968</v>
      </c>
      <c r="G812" s="14">
        <v>2551.6097</v>
      </c>
      <c r="H812" s="14">
        <v>150642.07404852973</v>
      </c>
      <c r="I812" s="14">
        <v>9038.5244429117829</v>
      </c>
      <c r="J812" s="14">
        <v>3615.4097771647134</v>
      </c>
      <c r="K812" s="15">
        <v>8.1272923641745737E-2</v>
      </c>
      <c r="L812" s="14">
        <v>13879.120689285206</v>
      </c>
      <c r="M812" s="14">
        <v>186458.59146714356</v>
      </c>
      <c r="N812" s="14">
        <v>2711.557332873535</v>
      </c>
      <c r="O812" s="15">
        <v>6.1240727544004184E-3</v>
      </c>
      <c r="P812" s="14">
        <v>759.74201187968572</v>
      </c>
      <c r="Q812" s="14">
        <v>126173.81363928386</v>
      </c>
      <c r="R812" s="14">
        <v>2711.557332873535</v>
      </c>
      <c r="S812" s="15">
        <v>6.232220954551744E-2</v>
      </c>
      <c r="T812" s="38">
        <v>4923.9538757903683</v>
      </c>
      <c r="U812" s="38">
        <v>85287.744480477268</v>
      </c>
      <c r="V812" s="38">
        <v>19562.816576955258</v>
      </c>
      <c r="W812" s="38">
        <v>397920.14958690468</v>
      </c>
      <c r="AA812" s="13">
        <v>747</v>
      </c>
      <c r="AB812" s="40">
        <v>2331680.1715984177</v>
      </c>
    </row>
    <row r="813" spans="3:28">
      <c r="C813" s="13">
        <v>748</v>
      </c>
      <c r="D813" s="13">
        <v>65</v>
      </c>
      <c r="E813" s="14">
        <v>246923.52393640962</v>
      </c>
      <c r="F813" s="14">
        <v>75377.674335199757</v>
      </c>
      <c r="G813" s="14">
        <v>2551.6097</v>
      </c>
      <c r="H813" s="14">
        <v>168994.23990120986</v>
      </c>
      <c r="I813" s="14">
        <v>10139.654394072591</v>
      </c>
      <c r="J813" s="14">
        <v>4055.8617576290367</v>
      </c>
      <c r="K813" s="15">
        <v>7.5815502555940661E-2</v>
      </c>
      <c r="L813" s="14">
        <v>12118.517835466551</v>
      </c>
      <c r="M813" s="14">
        <v>173988.66339227348</v>
      </c>
      <c r="N813" s="14">
        <v>3041.8963182217772</v>
      </c>
      <c r="O813" s="15">
        <v>0.11745218950761313</v>
      </c>
      <c r="P813" s="14">
        <v>16464.54522731229</v>
      </c>
      <c r="Q813" s="14">
        <v>158166.32182679104</v>
      </c>
      <c r="R813" s="14">
        <v>3041.8963182217772</v>
      </c>
      <c r="S813" s="15">
        <v>0.32478816589196124</v>
      </c>
      <c r="T813" s="38">
        <v>120219.75301022896</v>
      </c>
      <c r="U813" s="38">
        <v>491888.89508543012</v>
      </c>
      <c r="V813" s="38">
        <v>148802.81607300779</v>
      </c>
      <c r="W813" s="38">
        <v>824043.88030449464</v>
      </c>
      <c r="AA813" s="13">
        <v>748</v>
      </c>
      <c r="AB813" s="40">
        <v>2830224.2322792672</v>
      </c>
    </row>
    <row r="814" spans="3:28">
      <c r="C814" s="13">
        <v>749</v>
      </c>
      <c r="D814" s="13">
        <v>65</v>
      </c>
      <c r="E814" s="14">
        <v>250701.89391212992</v>
      </c>
      <c r="F814" s="14">
        <v>76851.238625730664</v>
      </c>
      <c r="G814" s="14">
        <v>2551.6097</v>
      </c>
      <c r="H814" s="14">
        <v>171299.04558639924</v>
      </c>
      <c r="I814" s="14">
        <v>10277.942735183953</v>
      </c>
      <c r="J814" s="14">
        <v>4111.1770940735814</v>
      </c>
      <c r="K814" s="15">
        <v>8.9234656751858349E-2</v>
      </c>
      <c r="L814" s="14">
        <v>10954.857893897401</v>
      </c>
      <c r="M814" s="14">
        <v>135775.05710515645</v>
      </c>
      <c r="N814" s="14">
        <v>3083.3828205551858</v>
      </c>
      <c r="O814" s="15">
        <v>-4.8919436872370811E-2</v>
      </c>
      <c r="P814" s="14">
        <v>-7786.7402403902161</v>
      </c>
      <c r="Q814" s="14">
        <v>152929.72378032366</v>
      </c>
      <c r="R814" s="14">
        <v>3083.3828205551858</v>
      </c>
      <c r="S814" s="15">
        <v>0.10328788320049394</v>
      </c>
      <c r="T814" s="38">
        <v>118423.3006105215</v>
      </c>
      <c r="U814" s="38">
        <v>1266501.2259045735</v>
      </c>
      <c r="V814" s="38">
        <v>121591.41826402869</v>
      </c>
      <c r="W814" s="38">
        <v>1555206.0067900536</v>
      </c>
      <c r="AA814" s="13">
        <v>749</v>
      </c>
      <c r="AB814" s="40">
        <v>2652675.8486461029</v>
      </c>
    </row>
    <row r="815" spans="3:28">
      <c r="C815" s="13">
        <v>750</v>
      </c>
      <c r="D815" s="13">
        <v>65</v>
      </c>
      <c r="E815" s="14">
        <v>224562.19296669064</v>
      </c>
      <c r="F815" s="14">
        <v>66656.755257009354</v>
      </c>
      <c r="G815" s="14">
        <v>2551.6097</v>
      </c>
      <c r="H815" s="14">
        <v>155353.82800968128</v>
      </c>
      <c r="I815" s="14">
        <v>9321.2296805808764</v>
      </c>
      <c r="J815" s="14">
        <v>3728.4918722323509</v>
      </c>
      <c r="K815" s="15">
        <v>-4.6818768359549644E-2</v>
      </c>
      <c r="L815" s="14">
        <v>-5599.0145022296483</v>
      </c>
      <c r="M815" s="14">
        <v>115854.3342319659</v>
      </c>
      <c r="N815" s="14">
        <v>2796.3689041742628</v>
      </c>
      <c r="O815" s="15">
        <v>0.11055321679050555</v>
      </c>
      <c r="P815" s="14">
        <v>22091.606044411918</v>
      </c>
      <c r="Q815" s="14">
        <v>223317.59004641834</v>
      </c>
      <c r="R815" s="14">
        <v>2796.3689041742628</v>
      </c>
      <c r="S815" s="15">
        <v>8.8018262488489415E-2</v>
      </c>
      <c r="T815" s="38">
        <v>35311.057253445077</v>
      </c>
      <c r="U815" s="38">
        <v>437888.00001222879</v>
      </c>
      <c r="V815" s="38">
        <v>51803.648795627349</v>
      </c>
      <c r="W815" s="38">
        <v>777059.92429061304</v>
      </c>
      <c r="AA815" s="13">
        <v>750</v>
      </c>
      <c r="AB815" s="40">
        <v>2778706.2315236782</v>
      </c>
    </row>
    <row r="816" spans="3:28">
      <c r="C816" s="13">
        <v>751</v>
      </c>
      <c r="D816" s="13">
        <v>65</v>
      </c>
      <c r="E816" s="14">
        <v>230960.90856742975</v>
      </c>
      <c r="F816" s="14">
        <v>69152.254341297608</v>
      </c>
      <c r="G816" s="14">
        <v>2551.6097</v>
      </c>
      <c r="H816" s="14">
        <v>159257.04452613214</v>
      </c>
      <c r="I816" s="14">
        <v>9555.4226715679288</v>
      </c>
      <c r="J816" s="14">
        <v>3822.1690686271718</v>
      </c>
      <c r="K816" s="15">
        <v>4.4840932857116447E-2</v>
      </c>
      <c r="L816" s="14">
        <v>7633.8614664159049</v>
      </c>
      <c r="M816" s="14">
        <v>179788.09171629365</v>
      </c>
      <c r="N816" s="14">
        <v>2866.6268014703787</v>
      </c>
      <c r="O816" s="15">
        <v>1.2717616340398127E-2</v>
      </c>
      <c r="P816" s="14">
        <v>2129.3304648623416</v>
      </c>
      <c r="Q816" s="14">
        <v>170994.21341990307</v>
      </c>
      <c r="R816" s="14">
        <v>2866.6268014703787</v>
      </c>
      <c r="S816" s="15">
        <v>0.52676937757101239</v>
      </c>
      <c r="T816" s="38">
        <v>54037.395836639465</v>
      </c>
      <c r="U816" s="38">
        <v>158053.35382049647</v>
      </c>
      <c r="V816" s="38">
        <v>63800.587767917714</v>
      </c>
      <c r="W816" s="38">
        <v>508835.65895669319</v>
      </c>
      <c r="AA816" s="13">
        <v>751</v>
      </c>
      <c r="AB816" s="40">
        <v>2686857.814824441</v>
      </c>
    </row>
    <row r="817" spans="3:28">
      <c r="C817" s="13">
        <v>752</v>
      </c>
      <c r="D817" s="13">
        <v>65</v>
      </c>
      <c r="E817" s="14">
        <v>231722.34359829736</v>
      </c>
      <c r="F817" s="14">
        <v>69449.214003335976</v>
      </c>
      <c r="G817" s="14">
        <v>2551.6097</v>
      </c>
      <c r="H817" s="14">
        <v>159721.51989496138</v>
      </c>
      <c r="I817" s="14">
        <v>9583.2911936976834</v>
      </c>
      <c r="J817" s="14">
        <v>3833.3164774790735</v>
      </c>
      <c r="K817" s="15">
        <v>5.4945714714520213E-2</v>
      </c>
      <c r="L817" s="14">
        <v>6988.25353474023</v>
      </c>
      <c r="M817" s="14">
        <v>136089.5988969231</v>
      </c>
      <c r="N817" s="14">
        <v>2874.9873581093048</v>
      </c>
      <c r="O817" s="15">
        <v>3.4695804117391107E-2</v>
      </c>
      <c r="P817" s="14">
        <v>3305.5569660952474</v>
      </c>
      <c r="Q817" s="14">
        <v>100015.5785540319</v>
      </c>
      <c r="R817" s="14">
        <v>2874.9873581093048</v>
      </c>
      <c r="S817" s="15">
        <v>-0.17163648966105255</v>
      </c>
      <c r="T817" s="38">
        <v>-81910.545615985742</v>
      </c>
      <c r="U817" s="38">
        <v>396759.64944109489</v>
      </c>
      <c r="V817" s="38">
        <v>-71616.735115150266</v>
      </c>
      <c r="W817" s="38">
        <v>632864.82689204987</v>
      </c>
      <c r="AA817" s="13">
        <v>752</v>
      </c>
      <c r="AB817" s="40">
        <v>2779629.1381433224</v>
      </c>
    </row>
    <row r="818" spans="3:28">
      <c r="C818" s="13">
        <v>753</v>
      </c>
      <c r="D818" s="13">
        <v>65</v>
      </c>
      <c r="E818" s="14">
        <v>224357.9177657447</v>
      </c>
      <c r="F818" s="14">
        <v>66577.087928640438</v>
      </c>
      <c r="G818" s="14">
        <v>2551.6097</v>
      </c>
      <c r="H818" s="14">
        <v>155229.22013710425</v>
      </c>
      <c r="I818" s="14">
        <v>9313.7532082262551</v>
      </c>
      <c r="J818" s="14">
        <v>3725.5012832905022</v>
      </c>
      <c r="K818" s="15">
        <v>-2.1110055211907758E-2</v>
      </c>
      <c r="L818" s="14">
        <v>-4290.0456257460473</v>
      </c>
      <c r="M818" s="14">
        <v>200795.55700191009</v>
      </c>
      <c r="N818" s="14">
        <v>2794.1259624678764</v>
      </c>
      <c r="O818" s="15">
        <v>-2.7028517118772716E-3</v>
      </c>
      <c r="P818" s="14">
        <v>-363.09453320935984</v>
      </c>
      <c r="Q818" s="14">
        <v>135371.53924918841</v>
      </c>
      <c r="R818" s="14">
        <v>2794.1259624678764</v>
      </c>
      <c r="S818" s="15">
        <v>0.37098344496419605</v>
      </c>
      <c r="T818" s="38">
        <v>54837.239088049711</v>
      </c>
      <c r="U818" s="38">
        <v>204050.16779704439</v>
      </c>
      <c r="V818" s="38">
        <v>50184.098929094303</v>
      </c>
      <c r="W818" s="38">
        <v>540217.26404814282</v>
      </c>
      <c r="AA818" s="13">
        <v>753</v>
      </c>
      <c r="AB818" s="40">
        <v>2990442.2433041562</v>
      </c>
    </row>
    <row r="819" spans="3:28">
      <c r="C819" s="13">
        <v>754</v>
      </c>
      <c r="D819" s="13">
        <v>65</v>
      </c>
      <c r="E819" s="14">
        <v>224660.7783324898</v>
      </c>
      <c r="F819" s="14">
        <v>66695.203549671016</v>
      </c>
      <c r="G819" s="14">
        <v>2551.6097</v>
      </c>
      <c r="H819" s="14">
        <v>155413.96508281879</v>
      </c>
      <c r="I819" s="14">
        <v>9324.8379049691266</v>
      </c>
      <c r="J819" s="14">
        <v>3729.9351619876506</v>
      </c>
      <c r="K819" s="15">
        <v>7.0236570130580656E-2</v>
      </c>
      <c r="L819" s="14">
        <v>10295.243164274934</v>
      </c>
      <c r="M819" s="14">
        <v>158739.73684021449</v>
      </c>
      <c r="N819" s="14">
        <v>2797.451371490738</v>
      </c>
      <c r="O819" s="15">
        <v>0.10198467942543753</v>
      </c>
      <c r="P819" s="14">
        <v>16344.707527373303</v>
      </c>
      <c r="Q819" s="14">
        <v>178009.73614662109</v>
      </c>
      <c r="R819" s="14">
        <v>2797.451371490738</v>
      </c>
      <c r="S819" s="15">
        <v>5.3087102018953822E-2</v>
      </c>
      <c r="T819" s="38">
        <v>28205.742450847349</v>
      </c>
      <c r="U819" s="38">
        <v>560915.11381427513</v>
      </c>
      <c r="V819" s="38">
        <v>54845.693142495584</v>
      </c>
      <c r="W819" s="38">
        <v>897664.58680111077</v>
      </c>
      <c r="AA819" s="13">
        <v>754</v>
      </c>
      <c r="AB819" s="40">
        <v>2903550.3309830548</v>
      </c>
    </row>
    <row r="820" spans="3:28">
      <c r="C820" s="13">
        <v>755</v>
      </c>
      <c r="D820" s="13">
        <v>65</v>
      </c>
      <c r="E820" s="14">
        <v>243379.62002536003</v>
      </c>
      <c r="F820" s="14">
        <v>73995.551809890414</v>
      </c>
      <c r="G820" s="14">
        <v>2551.6097</v>
      </c>
      <c r="H820" s="14">
        <v>166832.4585154696</v>
      </c>
      <c r="I820" s="14">
        <v>10009.947510928176</v>
      </c>
      <c r="J820" s="14">
        <v>4003.9790043712705</v>
      </c>
      <c r="K820" s="15">
        <v>7.819259647748053E-2</v>
      </c>
      <c r="L820" s="14">
        <v>13328.573005269724</v>
      </c>
      <c r="M820" s="14">
        <v>185788.81054770752</v>
      </c>
      <c r="N820" s="14">
        <v>3002.9842532784528</v>
      </c>
      <c r="O820" s="15">
        <v>-0.1231778728315214</v>
      </c>
      <c r="P820" s="14">
        <v>-25440.755569927656</v>
      </c>
      <c r="Q820" s="14">
        <v>182597.47067229962</v>
      </c>
      <c r="R820" s="14">
        <v>3002.9842532784528</v>
      </c>
      <c r="S820" s="15">
        <v>0.18169157216161347</v>
      </c>
      <c r="T820" s="38">
        <v>17681.368174984964</v>
      </c>
      <c r="U820" s="38">
        <v>116498.15106952783</v>
      </c>
      <c r="V820" s="38">
        <v>5569.1856103270311</v>
      </c>
      <c r="W820" s="38">
        <v>484884.43228953495</v>
      </c>
      <c r="AA820" s="13">
        <v>755</v>
      </c>
      <c r="AB820" s="40">
        <v>2507879.9406604427</v>
      </c>
    </row>
    <row r="821" spans="3:28">
      <c r="C821" s="13">
        <v>756</v>
      </c>
      <c r="D821" s="13">
        <v>65</v>
      </c>
      <c r="E821" s="14">
        <v>234054.41038563641</v>
      </c>
      <c r="F821" s="14">
        <v>70358.720050398202</v>
      </c>
      <c r="G821" s="14">
        <v>2551.6097</v>
      </c>
      <c r="H821" s="14">
        <v>161144.08063523821</v>
      </c>
      <c r="I821" s="14">
        <v>9668.6448381142927</v>
      </c>
      <c r="J821" s="14">
        <v>3867.4579352457172</v>
      </c>
      <c r="K821" s="15">
        <v>9.959643733383064E-2</v>
      </c>
      <c r="L821" s="14">
        <v>12184.637421207706</v>
      </c>
      <c r="M821" s="14">
        <v>136458.45954263321</v>
      </c>
      <c r="N821" s="14">
        <v>2900.5934514342875</v>
      </c>
      <c r="O821" s="15">
        <v>3.9759373998994776E-2</v>
      </c>
      <c r="P821" s="14">
        <v>5726.0883472427386</v>
      </c>
      <c r="Q821" s="14">
        <v>151194.95909244794</v>
      </c>
      <c r="R821" s="14">
        <v>2900.5934514342875</v>
      </c>
      <c r="S821" s="15">
        <v>-4.3895852387189363E-2</v>
      </c>
      <c r="T821" s="38">
        <v>-22435.918646207603</v>
      </c>
      <c r="U821" s="38">
        <v>490131.42960202048</v>
      </c>
      <c r="V821" s="38">
        <v>-4525.1928777571593</v>
      </c>
      <c r="W821" s="38">
        <v>777784.84823710169</v>
      </c>
      <c r="AA821" s="13">
        <v>756</v>
      </c>
      <c r="AB821" s="40">
        <v>2909384.4898588951</v>
      </c>
    </row>
    <row r="822" spans="3:28">
      <c r="C822" s="13">
        <v>757</v>
      </c>
      <c r="D822" s="13">
        <v>65</v>
      </c>
      <c r="E822" s="14">
        <v>236341.91228173659</v>
      </c>
      <c r="F822" s="14">
        <v>71250.845789877261</v>
      </c>
      <c r="G822" s="14">
        <v>2551.6097</v>
      </c>
      <c r="H822" s="14">
        <v>162539.45679185932</v>
      </c>
      <c r="I822" s="14">
        <v>9752.3674075115596</v>
      </c>
      <c r="J822" s="14">
        <v>3900.9469630046242</v>
      </c>
      <c r="K822" s="15">
        <v>4.5948317570982451E-2</v>
      </c>
      <c r="L822" s="14">
        <v>5639.5326621197592</v>
      </c>
      <c r="M822" s="14">
        <v>130326.4404735108</v>
      </c>
      <c r="N822" s="14">
        <v>2925.7102222534677</v>
      </c>
      <c r="O822" s="15">
        <v>-7.7584608004531708E-3</v>
      </c>
      <c r="P822" s="14">
        <v>-1256.9633648469312</v>
      </c>
      <c r="Q822" s="14">
        <v>162217.84194824667</v>
      </c>
      <c r="R822" s="14">
        <v>2925.7102222534677</v>
      </c>
      <c r="S822" s="15">
        <v>-0.24288508491570504</v>
      </c>
      <c r="T822" s="38">
        <v>-88659.250898373575</v>
      </c>
      <c r="U822" s="38">
        <v>277829.10970702168</v>
      </c>
      <c r="V822" s="38">
        <v>-84276.681601100747</v>
      </c>
      <c r="W822" s="38">
        <v>570373.39212877909</v>
      </c>
      <c r="AA822" s="13">
        <v>757</v>
      </c>
      <c r="AB822" s="40">
        <v>2552518.3963053469</v>
      </c>
    </row>
    <row r="823" spans="3:28">
      <c r="C823" s="13">
        <v>758</v>
      </c>
      <c r="D823" s="13">
        <v>65</v>
      </c>
      <c r="E823" s="14">
        <v>227935.07544492677</v>
      </c>
      <c r="F823" s="14">
        <v>67972.179423521447</v>
      </c>
      <c r="G823" s="14">
        <v>2551.6097</v>
      </c>
      <c r="H823" s="14">
        <v>157411.28632140532</v>
      </c>
      <c r="I823" s="14">
        <v>9444.6771792843192</v>
      </c>
      <c r="J823" s="14">
        <v>3777.8708717137279</v>
      </c>
      <c r="K823" s="15">
        <v>3.2110978344345752E-2</v>
      </c>
      <c r="L823" s="14">
        <v>3889.6132568701637</v>
      </c>
      <c r="M823" s="14">
        <v>126908.87412720775</v>
      </c>
      <c r="N823" s="14">
        <v>2833.4031537852957</v>
      </c>
      <c r="O823" s="15">
        <v>6.4041259171227896E-2</v>
      </c>
      <c r="P823" s="14">
        <v>13778.505341819309</v>
      </c>
      <c r="Q823" s="14">
        <v>230345.650868909</v>
      </c>
      <c r="R823" s="14">
        <v>2833.4031537852957</v>
      </c>
      <c r="S823" s="15">
        <v>-0.1013994602010405</v>
      </c>
      <c r="T823" s="38">
        <v>-24224.06991357436</v>
      </c>
      <c r="U823" s="38">
        <v>216090.05641830515</v>
      </c>
      <c r="V823" s="38">
        <v>-6555.9513148848855</v>
      </c>
      <c r="W823" s="38">
        <v>573344.5814144219</v>
      </c>
      <c r="AA823" s="13">
        <v>758</v>
      </c>
      <c r="AB823" s="40">
        <v>2991625.2383906622</v>
      </c>
    </row>
    <row r="824" spans="3:28">
      <c r="C824" s="13">
        <v>759</v>
      </c>
      <c r="D824" s="13">
        <v>65</v>
      </c>
      <c r="E824" s="14">
        <v>237856.20189559282</v>
      </c>
      <c r="F824" s="14">
        <v>71841.418739281202</v>
      </c>
      <c r="G824" s="14">
        <v>2551.6097</v>
      </c>
      <c r="H824" s="14">
        <v>163463.1734563116</v>
      </c>
      <c r="I824" s="14">
        <v>9807.7904073786958</v>
      </c>
      <c r="J824" s="14">
        <v>3923.1161629514786</v>
      </c>
      <c r="K824" s="15">
        <v>4.0624623998240218E-2</v>
      </c>
      <c r="L824" s="14">
        <v>4914.5014642189517</v>
      </c>
      <c r="M824" s="14">
        <v>127849.52294148732</v>
      </c>
      <c r="N824" s="14">
        <v>2942.3371222136088</v>
      </c>
      <c r="O824" s="15">
        <v>0.13013582797468598</v>
      </c>
      <c r="P824" s="14">
        <v>19722.172445306547</v>
      </c>
      <c r="Q824" s="14">
        <v>172744.0150386476</v>
      </c>
      <c r="R824" s="14">
        <v>2942.3371222136088</v>
      </c>
      <c r="S824" s="15">
        <v>-1.2438773459541044E-2</v>
      </c>
      <c r="T824" s="38">
        <v>-4024.969228334101</v>
      </c>
      <c r="U824" s="38">
        <v>321028.68448903918</v>
      </c>
      <c r="V824" s="38">
        <v>20611.704681191397</v>
      </c>
      <c r="W824" s="38">
        <v>621622.22246917407</v>
      </c>
      <c r="AA824" s="13">
        <v>759</v>
      </c>
      <c r="AB824" s="40">
        <v>2495506.5406427383</v>
      </c>
    </row>
    <row r="825" spans="3:28">
      <c r="C825" s="13">
        <v>760</v>
      </c>
      <c r="D825" s="13">
        <v>65</v>
      </c>
      <c r="E825" s="14">
        <v>232354.33847308726</v>
      </c>
      <c r="F825" s="14">
        <v>69695.692004504032</v>
      </c>
      <c r="G825" s="14">
        <v>2551.6097</v>
      </c>
      <c r="H825" s="14">
        <v>160107.03676858323</v>
      </c>
      <c r="I825" s="14">
        <v>9606.422206114994</v>
      </c>
      <c r="J825" s="14">
        <v>3842.5688824459976</v>
      </c>
      <c r="K825" s="15">
        <v>5.137155986550989E-2</v>
      </c>
      <c r="L825" s="14">
        <v>6894.0063693751745</v>
      </c>
      <c r="M825" s="14">
        <v>143014.18193680886</v>
      </c>
      <c r="N825" s="14">
        <v>2881.9266618344982</v>
      </c>
      <c r="O825" s="15">
        <v>0.10327649936343396</v>
      </c>
      <c r="P825" s="14">
        <v>12143.270914821656</v>
      </c>
      <c r="Q825" s="14">
        <v>131164.42905936268</v>
      </c>
      <c r="R825" s="14">
        <v>2881.9266618344982</v>
      </c>
      <c r="S825" s="15">
        <v>3.9875909579502947E-2</v>
      </c>
      <c r="T825" s="38">
        <v>3777.0302610304107</v>
      </c>
      <c r="U825" s="38">
        <v>99937.594996899265</v>
      </c>
      <c r="V825" s="38">
        <v>22814.307545227242</v>
      </c>
      <c r="W825" s="38">
        <v>374116.20599307079</v>
      </c>
      <c r="AA825" s="13">
        <v>760</v>
      </c>
      <c r="AB825" s="40">
        <v>2424062.7435384048</v>
      </c>
    </row>
    <row r="826" spans="3:28">
      <c r="C826" s="13">
        <v>761</v>
      </c>
      <c r="D826" s="13">
        <v>65</v>
      </c>
      <c r="E826" s="14">
        <v>223828.23521248589</v>
      </c>
      <c r="F826" s="14">
        <v>66370.511732869491</v>
      </c>
      <c r="G826" s="14">
        <v>2551.6097</v>
      </c>
      <c r="H826" s="14">
        <v>154906.1137796164</v>
      </c>
      <c r="I826" s="14">
        <v>9294.3668267769826</v>
      </c>
      <c r="J826" s="14">
        <v>3717.7467307107931</v>
      </c>
      <c r="K826" s="15">
        <v>-3.2848493757356191E-2</v>
      </c>
      <c r="L826" s="14">
        <v>-5135.9869086929721</v>
      </c>
      <c r="M826" s="14">
        <v>153076.68905812275</v>
      </c>
      <c r="N826" s="14">
        <v>2788.3100480330945</v>
      </c>
      <c r="O826" s="15">
        <v>9.3132375567755166E-2</v>
      </c>
      <c r="P826" s="14">
        <v>26187.621140153282</v>
      </c>
      <c r="Q826" s="14">
        <v>308768.86046764499</v>
      </c>
      <c r="R826" s="14">
        <v>2788.3100480330945</v>
      </c>
      <c r="S826" s="15">
        <v>-5.8005022308305884E-2</v>
      </c>
      <c r="T826" s="38">
        <v>-39476.753866662926</v>
      </c>
      <c r="U826" s="38">
        <v>642492.1565093596</v>
      </c>
      <c r="V826" s="38">
        <v>-18425.119635202616</v>
      </c>
      <c r="W826" s="38">
        <v>1104337.7060351274</v>
      </c>
      <c r="AA826" s="13">
        <v>761</v>
      </c>
      <c r="AB826" s="40">
        <v>3077415.4764371496</v>
      </c>
    </row>
    <row r="827" spans="3:28">
      <c r="C827" s="13">
        <v>762</v>
      </c>
      <c r="D827" s="13">
        <v>65</v>
      </c>
      <c r="E827" s="14">
        <v>235717.22944584955</v>
      </c>
      <c r="F827" s="14">
        <v>71007.219483881316</v>
      </c>
      <c r="G827" s="14">
        <v>2551.6097</v>
      </c>
      <c r="H827" s="14">
        <v>162158.40026196823</v>
      </c>
      <c r="I827" s="14">
        <v>9729.5040157180938</v>
      </c>
      <c r="J827" s="14">
        <v>3891.8016062872375</v>
      </c>
      <c r="K827" s="15">
        <v>-1.6538491004100882E-2</v>
      </c>
      <c r="L827" s="14">
        <v>-2678.5567827897285</v>
      </c>
      <c r="M827" s="14">
        <v>161226.30279873058</v>
      </c>
      <c r="N827" s="14">
        <v>2918.8512047154281</v>
      </c>
      <c r="O827" s="15">
        <v>-7.0327745761308014E-2</v>
      </c>
      <c r="P827" s="14">
        <v>-15809.813759803868</v>
      </c>
      <c r="Q827" s="14">
        <v>210451.55293508212</v>
      </c>
      <c r="R827" s="14">
        <v>2918.8512047154281</v>
      </c>
      <c r="S827" s="15">
        <v>0.36762209739002877</v>
      </c>
      <c r="T827" s="38">
        <v>42382.393267116029</v>
      </c>
      <c r="U827" s="38">
        <v>159129.75604195122</v>
      </c>
      <c r="V827" s="38">
        <v>23894.022724522431</v>
      </c>
      <c r="W827" s="38">
        <v>530807.61177576391</v>
      </c>
      <c r="AA827" s="13">
        <v>762</v>
      </c>
      <c r="AB827" s="40">
        <v>2651577.2347371541</v>
      </c>
    </row>
    <row r="828" spans="3:28">
      <c r="C828" s="13">
        <v>763</v>
      </c>
      <c r="D828" s="13">
        <v>65</v>
      </c>
      <c r="E828" s="14">
        <v>226796.1238174951</v>
      </c>
      <c r="F828" s="14">
        <v>67527.988288823093</v>
      </c>
      <c r="G828" s="14">
        <v>2551.6097</v>
      </c>
      <c r="H828" s="14">
        <v>156716.52582867202</v>
      </c>
      <c r="I828" s="14">
        <v>9402.9915497203201</v>
      </c>
      <c r="J828" s="14">
        <v>3761.1966198881282</v>
      </c>
      <c r="K828" s="15">
        <v>5.651798551388014E-2</v>
      </c>
      <c r="L828" s="14">
        <v>8259.0253209957555</v>
      </c>
      <c r="M828" s="14">
        <v>156270.54542339186</v>
      </c>
      <c r="N828" s="14">
        <v>2820.8974649160959</v>
      </c>
      <c r="O828" s="15">
        <v>0.14117120757577573</v>
      </c>
      <c r="P828" s="14">
        <v>37451.361850642315</v>
      </c>
      <c r="Q828" s="14">
        <v>304152.18029634201</v>
      </c>
      <c r="R828" s="14">
        <v>2820.8974649160959</v>
      </c>
      <c r="S828" s="15">
        <v>0.29331186948947946</v>
      </c>
      <c r="T828" s="38">
        <v>139554.41790929649</v>
      </c>
      <c r="U828" s="38">
        <v>616753.37854956207</v>
      </c>
      <c r="V828" s="38">
        <v>185264.80508093454</v>
      </c>
      <c r="W828" s="38">
        <v>1077176.1042692959</v>
      </c>
      <c r="AA828" s="13">
        <v>763</v>
      </c>
      <c r="AB828" s="40">
        <v>2623825.3307510829</v>
      </c>
    </row>
    <row r="829" spans="3:28">
      <c r="C829" s="13">
        <v>764</v>
      </c>
      <c r="D829" s="13">
        <v>65</v>
      </c>
      <c r="E829" s="14">
        <v>226576.29416437465</v>
      </c>
      <c r="F829" s="14">
        <v>67442.254724106111</v>
      </c>
      <c r="G829" s="14">
        <v>2551.6097</v>
      </c>
      <c r="H829" s="14">
        <v>156582.42974026853</v>
      </c>
      <c r="I829" s="14">
        <v>9394.9457844161116</v>
      </c>
      <c r="J829" s="14">
        <v>3757.9783137664449</v>
      </c>
      <c r="K829" s="15">
        <v>-2.7433843922164435E-2</v>
      </c>
      <c r="L829" s="14">
        <v>-3478.0543854928819</v>
      </c>
      <c r="M829" s="14">
        <v>125180.63051365859</v>
      </c>
      <c r="N829" s="14">
        <v>2818.4837353248336</v>
      </c>
      <c r="O829" s="15">
        <v>0.26675674172939723</v>
      </c>
      <c r="P829" s="14">
        <v>47814.458739910151</v>
      </c>
      <c r="Q829" s="14">
        <v>228467.37568744738</v>
      </c>
      <c r="R829" s="14">
        <v>2818.4837353248336</v>
      </c>
      <c r="S829" s="15">
        <v>-9.9794006473115024E-2</v>
      </c>
      <c r="T829" s="38">
        <v>-128026.25450906598</v>
      </c>
      <c r="U829" s="38">
        <v>1156288.2342138458</v>
      </c>
      <c r="V829" s="38">
        <v>-83689.85015464871</v>
      </c>
      <c r="W829" s="38">
        <v>1509936.2404149517</v>
      </c>
      <c r="AA829" s="13">
        <v>764</v>
      </c>
      <c r="AB829" s="40">
        <v>2532210.1367082158</v>
      </c>
    </row>
    <row r="830" spans="3:28">
      <c r="C830" s="13">
        <v>765</v>
      </c>
      <c r="D830" s="13">
        <v>65</v>
      </c>
      <c r="E830" s="14">
        <v>227847.6730240297</v>
      </c>
      <c r="F830" s="14">
        <v>67938.092479371582</v>
      </c>
      <c r="G830" s="14">
        <v>2551.6097</v>
      </c>
      <c r="H830" s="14">
        <v>157357.97084465812</v>
      </c>
      <c r="I830" s="14">
        <v>9441.4782506794872</v>
      </c>
      <c r="J830" s="14">
        <v>3776.5913002717953</v>
      </c>
      <c r="K830" s="15">
        <v>0.11814446767394876</v>
      </c>
      <c r="L830" s="14">
        <v>17621.501875950013</v>
      </c>
      <c r="M830" s="14">
        <v>168661.95185785927</v>
      </c>
      <c r="N830" s="14">
        <v>2832.443475203846</v>
      </c>
      <c r="O830" s="15">
        <v>0.22008410509346063</v>
      </c>
      <c r="P830" s="14">
        <v>41980.315496115276</v>
      </c>
      <c r="Q830" s="14">
        <v>234143.23144994862</v>
      </c>
      <c r="R830" s="14">
        <v>2832.443475203846</v>
      </c>
      <c r="S830" s="15">
        <v>0.33925005247273754</v>
      </c>
      <c r="T830" s="38">
        <v>572866.72192479344</v>
      </c>
      <c r="U830" s="38">
        <v>2262909.7183651924</v>
      </c>
      <c r="V830" s="38">
        <v>632468.53929685871</v>
      </c>
      <c r="W830" s="38">
        <v>2665714.9016730003</v>
      </c>
      <c r="AA830" s="13">
        <v>765</v>
      </c>
      <c r="AB830" s="40">
        <v>2468168.9810321862</v>
      </c>
    </row>
    <row r="831" spans="3:28">
      <c r="C831" s="13">
        <v>766</v>
      </c>
      <c r="D831" s="13">
        <v>65</v>
      </c>
      <c r="E831" s="14">
        <v>237812.83770357003</v>
      </c>
      <c r="F831" s="14">
        <v>71824.506704392319</v>
      </c>
      <c r="G831" s="14">
        <v>2551.6097</v>
      </c>
      <c r="H831" s="14">
        <v>163436.72129917771</v>
      </c>
      <c r="I831" s="14">
        <v>9806.2032779506626</v>
      </c>
      <c r="J831" s="14">
        <v>3922.481311180265</v>
      </c>
      <c r="K831" s="15">
        <v>4.4277192089016607E-2</v>
      </c>
      <c r="L831" s="14">
        <v>6702.4077468741398</v>
      </c>
      <c r="M831" s="14">
        <v>160037.46933942335</v>
      </c>
      <c r="N831" s="14">
        <v>2941.8609833851988</v>
      </c>
      <c r="O831" s="15">
        <v>0.18979931190806471</v>
      </c>
      <c r="P831" s="14">
        <v>64801.554789253525</v>
      </c>
      <c r="Q831" s="14">
        <v>407693.92742317158</v>
      </c>
      <c r="R831" s="14">
        <v>2941.8609833851988</v>
      </c>
      <c r="S831" s="15">
        <v>0.55186357806186037</v>
      </c>
      <c r="T831" s="38">
        <v>259453.73157056826</v>
      </c>
      <c r="U831" s="38">
        <v>731065.72931980179</v>
      </c>
      <c r="V831" s="38">
        <v>330957.69410669594</v>
      </c>
      <c r="W831" s="38">
        <v>1298797.1260823966</v>
      </c>
      <c r="AA831" s="13">
        <v>766</v>
      </c>
      <c r="AB831" s="40">
        <v>2471698.7174856104</v>
      </c>
    </row>
    <row r="832" spans="3:28">
      <c r="C832" s="13">
        <v>767</v>
      </c>
      <c r="D832" s="13">
        <v>65</v>
      </c>
      <c r="E832" s="14">
        <v>229802.78032933301</v>
      </c>
      <c r="F832" s="14">
        <v>68700.584328439872</v>
      </c>
      <c r="G832" s="14">
        <v>2551.6097</v>
      </c>
      <c r="H832" s="14">
        <v>158550.58630089313</v>
      </c>
      <c r="I832" s="14">
        <v>9513.0351780535875</v>
      </c>
      <c r="J832" s="14">
        <v>3805.214071221435</v>
      </c>
      <c r="K832" s="15">
        <v>2.3468723177365293E-2</v>
      </c>
      <c r="L832" s="14">
        <v>4480.354944195381</v>
      </c>
      <c r="M832" s="14">
        <v>197290.44809803332</v>
      </c>
      <c r="N832" s="14">
        <v>2853.9105534160763</v>
      </c>
      <c r="O832" s="15">
        <v>0.10454901770595787</v>
      </c>
      <c r="P832" s="14">
        <v>20129.917322789985</v>
      </c>
      <c r="Q832" s="14">
        <v>214097.34561862281</v>
      </c>
      <c r="R832" s="14">
        <v>2853.9105534160763</v>
      </c>
      <c r="S832" s="15">
        <v>0.31374454770354071</v>
      </c>
      <c r="T832" s="38">
        <v>48503.017218929162</v>
      </c>
      <c r="U832" s="38">
        <v>204523.94894542074</v>
      </c>
      <c r="V832" s="38">
        <v>73113.289485914531</v>
      </c>
      <c r="W832" s="38">
        <v>615911.74266207684</v>
      </c>
      <c r="AA832" s="13">
        <v>767</v>
      </c>
      <c r="AB832" s="40">
        <v>2884542.2994247824</v>
      </c>
    </row>
    <row r="833" spans="3:28">
      <c r="C833" s="13">
        <v>768</v>
      </c>
      <c r="D833" s="13">
        <v>65</v>
      </c>
      <c r="E833" s="14">
        <v>226963.53408480342</v>
      </c>
      <c r="F833" s="14">
        <v>67593.278293073337</v>
      </c>
      <c r="G833" s="14">
        <v>2551.6097</v>
      </c>
      <c r="H833" s="14">
        <v>156818.64609173007</v>
      </c>
      <c r="I833" s="14">
        <v>9409.1187655038048</v>
      </c>
      <c r="J833" s="14">
        <v>3763.647506201522</v>
      </c>
      <c r="K833" s="15">
        <v>-1.4383198107058175E-2</v>
      </c>
      <c r="L833" s="14">
        <v>-1850.3388417304241</v>
      </c>
      <c r="M833" s="14">
        <v>128677.34155311534</v>
      </c>
      <c r="N833" s="14">
        <v>2822.7356296511412</v>
      </c>
      <c r="O833" s="15">
        <v>0.20181131886855236</v>
      </c>
      <c r="P833" s="14">
        <v>32562.394487314657</v>
      </c>
      <c r="Q833" s="14">
        <v>195324.44704011484</v>
      </c>
      <c r="R833" s="14">
        <v>2822.7356296511412</v>
      </c>
      <c r="S833" s="15">
        <v>0.12814006826474278</v>
      </c>
      <c r="T833" s="38">
        <v>39725.85826148637</v>
      </c>
      <c r="U833" s="38">
        <v>351156.24510329636</v>
      </c>
      <c r="V833" s="38">
        <v>70437.913907070601</v>
      </c>
      <c r="W833" s="38">
        <v>675158.03369652655</v>
      </c>
      <c r="AA833" s="13">
        <v>768</v>
      </c>
      <c r="AB833" s="40">
        <v>2268692.7433037893</v>
      </c>
    </row>
    <row r="834" spans="3:28">
      <c r="C834" s="13">
        <v>769</v>
      </c>
      <c r="D834" s="13">
        <v>65</v>
      </c>
      <c r="E834" s="14">
        <v>241635.34444988484</v>
      </c>
      <c r="F834" s="14">
        <v>73315.284335455086</v>
      </c>
      <c r="G834" s="14">
        <v>2551.6097</v>
      </c>
      <c r="H834" s="14">
        <v>165768.45041442974</v>
      </c>
      <c r="I834" s="14">
        <v>9946.1070248657834</v>
      </c>
      <c r="J834" s="14">
        <v>3978.4428099463134</v>
      </c>
      <c r="K834" s="15">
        <v>6.5991860780132416E-2</v>
      </c>
      <c r="L834" s="14">
        <v>8701.718390728478</v>
      </c>
      <c r="M834" s="14">
        <v>142551.4190708705</v>
      </c>
      <c r="N834" s="14">
        <v>2983.8321074597347</v>
      </c>
      <c r="O834" s="15">
        <v>7.0856822971174793E-2</v>
      </c>
      <c r="P834" s="14">
        <v>14109.008478457779</v>
      </c>
      <c r="Q834" s="14">
        <v>214720.89473177528</v>
      </c>
      <c r="R834" s="14">
        <v>2983.8321074597347</v>
      </c>
      <c r="S834" s="15">
        <v>-6.7016205219582417E-2</v>
      </c>
      <c r="T834" s="38">
        <v>-227679.97895075163</v>
      </c>
      <c r="U834" s="38">
        <v>3171198.8557556411</v>
      </c>
      <c r="V834" s="38">
        <v>-204869.25208156538</v>
      </c>
      <c r="W834" s="38">
        <v>3528471.1695582867</v>
      </c>
      <c r="AA834" s="13">
        <v>769</v>
      </c>
      <c r="AB834" s="40">
        <v>2603334.0544053512</v>
      </c>
    </row>
    <row r="835" spans="3:28">
      <c r="C835" s="13">
        <v>770</v>
      </c>
      <c r="D835" s="13">
        <v>65</v>
      </c>
      <c r="E835" s="14">
        <v>225697.03518616455</v>
      </c>
      <c r="F835" s="14">
        <v>67099.343722604171</v>
      </c>
      <c r="G835" s="14">
        <v>2551.6097</v>
      </c>
      <c r="H835" s="14">
        <v>156046.08176356039</v>
      </c>
      <c r="I835" s="14">
        <v>9362.764905813623</v>
      </c>
      <c r="J835" s="14">
        <v>3745.1059623254496</v>
      </c>
      <c r="K835" s="15">
        <v>-8.3468578815947714E-2</v>
      </c>
      <c r="L835" s="14">
        <v>-10005.300691867404</v>
      </c>
      <c r="M835" s="14">
        <v>111736.31959340721</v>
      </c>
      <c r="N835" s="14">
        <v>2808.8294717440867</v>
      </c>
      <c r="O835" s="15">
        <v>8.1626333881681612E-2</v>
      </c>
      <c r="P835" s="14">
        <v>11791.476730419805</v>
      </c>
      <c r="Q835" s="14">
        <v>157652.66380537173</v>
      </c>
      <c r="R835" s="14">
        <v>2808.8294717440867</v>
      </c>
      <c r="S835" s="15">
        <v>0.27511647772564501</v>
      </c>
      <c r="T835" s="38">
        <v>47335.540089040456</v>
      </c>
      <c r="U835" s="38">
        <v>220796.31611725566</v>
      </c>
      <c r="V835" s="38">
        <v>49121.716127592859</v>
      </c>
      <c r="W835" s="38">
        <v>490185.2995160346</v>
      </c>
      <c r="AA835" s="13">
        <v>770</v>
      </c>
      <c r="AB835" s="40">
        <v>2564429.4979114244</v>
      </c>
    </row>
    <row r="836" spans="3:28">
      <c r="C836" s="13">
        <v>771</v>
      </c>
      <c r="D836" s="13">
        <v>65</v>
      </c>
      <c r="E836" s="14">
        <v>242484.87824918365</v>
      </c>
      <c r="F836" s="14">
        <v>73646.602517181629</v>
      </c>
      <c r="G836" s="14">
        <v>2551.6097</v>
      </c>
      <c r="H836" s="14">
        <v>166286.66603200202</v>
      </c>
      <c r="I836" s="14">
        <v>9977.1999619201215</v>
      </c>
      <c r="J836" s="14">
        <v>3990.8799847680489</v>
      </c>
      <c r="K836" s="15">
        <v>5.7137408889279213E-2</v>
      </c>
      <c r="L836" s="14">
        <v>10358.206417872503</v>
      </c>
      <c r="M836" s="14">
        <v>193639.54332491398</v>
      </c>
      <c r="N836" s="14">
        <v>2993.1599885760365</v>
      </c>
      <c r="O836" s="15">
        <v>0.11782576320980531</v>
      </c>
      <c r="P836" s="14">
        <v>25533.52742498571</v>
      </c>
      <c r="Q836" s="14">
        <v>243735.91716242541</v>
      </c>
      <c r="R836" s="14">
        <v>2993.1599885760365</v>
      </c>
      <c r="S836" s="15">
        <v>0.34512537084069872</v>
      </c>
      <c r="T836" s="38">
        <v>1531383.9200697322</v>
      </c>
      <c r="U836" s="38">
        <v>5970062.0272852713</v>
      </c>
      <c r="V836" s="38">
        <v>1567275.6539125904</v>
      </c>
      <c r="W836" s="38">
        <v>6407437.487772611</v>
      </c>
      <c r="AA836" s="13">
        <v>771</v>
      </c>
      <c r="AB836" s="40">
        <v>2900869.8105277088</v>
      </c>
    </row>
    <row r="837" spans="3:28">
      <c r="C837" s="13">
        <v>772</v>
      </c>
      <c r="D837" s="13">
        <v>65</v>
      </c>
      <c r="E837" s="14">
        <v>246755.87700863366</v>
      </c>
      <c r="F837" s="14">
        <v>75312.292033367121</v>
      </c>
      <c r="G837" s="14">
        <v>2551.6097</v>
      </c>
      <c r="H837" s="14">
        <v>168891.97527526654</v>
      </c>
      <c r="I837" s="14">
        <v>10133.518516515991</v>
      </c>
      <c r="J837" s="14">
        <v>4053.4074066063968</v>
      </c>
      <c r="K837" s="15">
        <v>0.12177431696266885</v>
      </c>
      <c r="L837" s="14">
        <v>16524.697125049188</v>
      </c>
      <c r="M837" s="14">
        <v>154250.76287129449</v>
      </c>
      <c r="N837" s="14">
        <v>3040.0555549547971</v>
      </c>
      <c r="O837" s="15">
        <v>4.935454402830293E-2</v>
      </c>
      <c r="P837" s="14">
        <v>4872.233753604638</v>
      </c>
      <c r="Q837" s="14">
        <v>105111.31262414045</v>
      </c>
      <c r="R837" s="14">
        <v>3040.0555549547971</v>
      </c>
      <c r="S837" s="15">
        <v>-4.8997340454066327E-2</v>
      </c>
      <c r="T837" s="38">
        <v>-8866.22113725288</v>
      </c>
      <c r="U837" s="38">
        <v>173606.9166475875</v>
      </c>
      <c r="V837" s="38">
        <v>12530.709741400944</v>
      </c>
      <c r="W837" s="38">
        <v>432968.99214302242</v>
      </c>
      <c r="AA837" s="13">
        <v>772</v>
      </c>
      <c r="AB837" s="40">
        <v>2465457.6891696774</v>
      </c>
    </row>
    <row r="838" spans="3:28">
      <c r="C838" s="13">
        <v>773</v>
      </c>
      <c r="D838" s="13">
        <v>65</v>
      </c>
      <c r="E838" s="14">
        <v>226908.22254110198</v>
      </c>
      <c r="F838" s="14">
        <v>67571.706791029777</v>
      </c>
      <c r="G838" s="14">
        <v>2551.6097</v>
      </c>
      <c r="H838" s="14">
        <v>156784.9060500722</v>
      </c>
      <c r="I838" s="14">
        <v>9407.0943630043312</v>
      </c>
      <c r="J838" s="14">
        <v>3762.8377452017326</v>
      </c>
      <c r="K838" s="15">
        <v>3.8143707818581854E-2</v>
      </c>
      <c r="L838" s="14">
        <v>5249.4986401504848</v>
      </c>
      <c r="M838" s="14">
        <v>144755.15334000808</v>
      </c>
      <c r="N838" s="14">
        <v>2822.1283089012991</v>
      </c>
      <c r="O838" s="15">
        <v>0.11494284970712347</v>
      </c>
      <c r="P838" s="14">
        <v>24337.535246516418</v>
      </c>
      <c r="Q838" s="14">
        <v>237484.56478314535</v>
      </c>
      <c r="R838" s="14">
        <v>2822.1283089012991</v>
      </c>
      <c r="S838" s="15">
        <v>0.18678229347714062</v>
      </c>
      <c r="T838" s="38">
        <v>64317.881190277665</v>
      </c>
      <c r="U838" s="38">
        <v>410075.72465092211</v>
      </c>
      <c r="V838" s="38">
        <v>93904.91507694457</v>
      </c>
      <c r="W838" s="38">
        <v>792315.44277407555</v>
      </c>
      <c r="AA838" s="13">
        <v>773</v>
      </c>
      <c r="AB838" s="40">
        <v>2864241.6397346254</v>
      </c>
    </row>
    <row r="839" spans="3:28">
      <c r="C839" s="13">
        <v>774</v>
      </c>
      <c r="D839" s="13">
        <v>65</v>
      </c>
      <c r="E839" s="14">
        <v>240251.04654994333</v>
      </c>
      <c r="F839" s="14">
        <v>72775.408154477904</v>
      </c>
      <c r="G839" s="14">
        <v>2551.6097</v>
      </c>
      <c r="H839" s="14">
        <v>164924.02869546544</v>
      </c>
      <c r="I839" s="14">
        <v>9895.4417217279261</v>
      </c>
      <c r="J839" s="14">
        <v>3958.1766886911705</v>
      </c>
      <c r="K839" s="15">
        <v>7.8717676414392312E-2</v>
      </c>
      <c r="L839" s="14">
        <v>13815.696106131478</v>
      </c>
      <c r="M839" s="14">
        <v>191304.23462024212</v>
      </c>
      <c r="N839" s="14">
        <v>2968.6325165183775</v>
      </c>
      <c r="O839" s="15">
        <v>8.4571205304152117E-2</v>
      </c>
      <c r="P839" s="14">
        <v>13053.366859978823</v>
      </c>
      <c r="Q839" s="14">
        <v>168885.33387044922</v>
      </c>
      <c r="R839" s="14">
        <v>2968.6325165183775</v>
      </c>
      <c r="S839" s="15">
        <v>0.22513595142864268</v>
      </c>
      <c r="T839" s="38">
        <v>58117.150140564772</v>
      </c>
      <c r="U839" s="38">
        <v>317743.93441324559</v>
      </c>
      <c r="V839" s="38">
        <v>84986.213106675074</v>
      </c>
      <c r="W839" s="38">
        <v>677933.5029039369</v>
      </c>
      <c r="AA839" s="13">
        <v>774</v>
      </c>
      <c r="AB839" s="40">
        <v>2572639.7142456421</v>
      </c>
    </row>
    <row r="840" spans="3:28">
      <c r="C840" s="13">
        <v>775</v>
      </c>
      <c r="D840" s="13">
        <v>65</v>
      </c>
      <c r="E840" s="14">
        <v>215909.75545206844</v>
      </c>
      <c r="F840" s="14">
        <v>63282.304626306694</v>
      </c>
      <c r="G840" s="14">
        <v>2551.6097</v>
      </c>
      <c r="H840" s="14">
        <v>150075.84112576174</v>
      </c>
      <c r="I840" s="14">
        <v>9004.5504675457032</v>
      </c>
      <c r="J840" s="14">
        <v>3601.8201870182816</v>
      </c>
      <c r="K840" s="15">
        <v>3.2969381629017039E-2</v>
      </c>
      <c r="L840" s="14">
        <v>4283.797998635584</v>
      </c>
      <c r="M840" s="14">
        <v>136017.32396096416</v>
      </c>
      <c r="N840" s="14">
        <v>2701.3651402637111</v>
      </c>
      <c r="O840" s="15">
        <v>9.1221266609404619E-2</v>
      </c>
      <c r="P840" s="14">
        <v>19732.855155771787</v>
      </c>
      <c r="Q840" s="14">
        <v>237402.12098198608</v>
      </c>
      <c r="R840" s="14">
        <v>2701.3651402637111</v>
      </c>
      <c r="S840" s="15">
        <v>-0.18205264825755102</v>
      </c>
      <c r="T840" s="38">
        <v>-27485.869524753707</v>
      </c>
      <c r="U840" s="38">
        <v>124842.39995677138</v>
      </c>
      <c r="V840" s="38">
        <v>-3469.2163703463339</v>
      </c>
      <c r="W840" s="38">
        <v>498261.84489972168</v>
      </c>
      <c r="AA840" s="13">
        <v>775</v>
      </c>
      <c r="AB840" s="40">
        <v>3009391.9919352452</v>
      </c>
    </row>
    <row r="841" spans="3:28">
      <c r="C841" s="13">
        <v>776</v>
      </c>
      <c r="D841" s="13">
        <v>65</v>
      </c>
      <c r="E841" s="14">
        <v>234232.38909261298</v>
      </c>
      <c r="F841" s="14">
        <v>70428.131746119063</v>
      </c>
      <c r="G841" s="14">
        <v>2551.6097</v>
      </c>
      <c r="H841" s="14">
        <v>161252.64764649392</v>
      </c>
      <c r="I841" s="14">
        <v>9675.1588587896349</v>
      </c>
      <c r="J841" s="14">
        <v>3870.0635435158542</v>
      </c>
      <c r="K841" s="15">
        <v>8.4330977600429957E-2</v>
      </c>
      <c r="L841" s="14">
        <v>11941.488583490238</v>
      </c>
      <c r="M841" s="14">
        <v>155479.15468104015</v>
      </c>
      <c r="N841" s="14">
        <v>2902.5476576368906</v>
      </c>
      <c r="O841" s="15">
        <v>0.1729745805643188</v>
      </c>
      <c r="P841" s="14">
        <v>23435.956968439597</v>
      </c>
      <c r="Q841" s="14">
        <v>160375.09781206015</v>
      </c>
      <c r="R841" s="14">
        <v>2902.5476576368906</v>
      </c>
      <c r="S841" s="15">
        <v>-0.15828584851357475</v>
      </c>
      <c r="T841" s="38">
        <v>-48060.450464476868</v>
      </c>
      <c r="U841" s="38">
        <v>257021.57062192197</v>
      </c>
      <c r="V841" s="38">
        <v>-12683.004912547032</v>
      </c>
      <c r="W841" s="38">
        <v>572875.82311502227</v>
      </c>
      <c r="AA841" s="13">
        <v>776</v>
      </c>
      <c r="AB841" s="40">
        <v>2845960.2366390456</v>
      </c>
    </row>
    <row r="842" spans="3:28">
      <c r="C842" s="13">
        <v>777</v>
      </c>
      <c r="D842" s="13">
        <v>65</v>
      </c>
      <c r="E842" s="14">
        <v>232194.65652300717</v>
      </c>
      <c r="F842" s="14">
        <v>69633.4160439728</v>
      </c>
      <c r="G842" s="14">
        <v>2551.6097</v>
      </c>
      <c r="H842" s="14">
        <v>160009.63077903437</v>
      </c>
      <c r="I842" s="14">
        <v>9600.5778467420623</v>
      </c>
      <c r="J842" s="14">
        <v>3840.2311386968249</v>
      </c>
      <c r="K842" s="15">
        <v>-0.1393954377629468</v>
      </c>
      <c r="L842" s="14">
        <v>-24321.873802608407</v>
      </c>
      <c r="M842" s="14">
        <v>152079.37395393339</v>
      </c>
      <c r="N842" s="14">
        <v>2880.1733540226187</v>
      </c>
      <c r="O842" s="15">
        <v>-0.22568332765764593</v>
      </c>
      <c r="P842" s="14">
        <v>-60481.821415594495</v>
      </c>
      <c r="Q842" s="14">
        <v>208952.45891024231</v>
      </c>
      <c r="R842" s="14">
        <v>2880.1733540226187</v>
      </c>
      <c r="S842" s="15">
        <v>0.35261154481364909</v>
      </c>
      <c r="T842" s="38">
        <v>121782.59855130284</v>
      </c>
      <c r="U842" s="38">
        <v>468595.94467636617</v>
      </c>
      <c r="V842" s="38">
        <v>36978.903333099937</v>
      </c>
      <c r="W842" s="38">
        <v>829627.77754054184</v>
      </c>
      <c r="AA842" s="13">
        <v>777</v>
      </c>
      <c r="AB842" s="40">
        <v>2957981.7749361601</v>
      </c>
    </row>
    <row r="843" spans="3:28">
      <c r="C843" s="13">
        <v>778</v>
      </c>
      <c r="D843" s="13">
        <v>65</v>
      </c>
      <c r="E843" s="14">
        <v>229027.29658767633</v>
      </c>
      <c r="F843" s="14">
        <v>68398.145669193764</v>
      </c>
      <c r="G843" s="14">
        <v>2551.6097</v>
      </c>
      <c r="H843" s="14">
        <v>158077.54121848257</v>
      </c>
      <c r="I843" s="14">
        <v>9484.6524731089539</v>
      </c>
      <c r="J843" s="14">
        <v>3793.8609892435816</v>
      </c>
      <c r="K843" s="15">
        <v>0.12596784600867153</v>
      </c>
      <c r="L843" s="14">
        <v>16879.993050938305</v>
      </c>
      <c r="M843" s="14">
        <v>152779.3184882846</v>
      </c>
      <c r="N843" s="14">
        <v>2845.3957419326862</v>
      </c>
      <c r="O843" s="15">
        <v>0.14651683495013409</v>
      </c>
      <c r="P843" s="14">
        <v>21283.258122651478</v>
      </c>
      <c r="Q843" s="14">
        <v>167967.47580391864</v>
      </c>
      <c r="R843" s="14">
        <v>2845.3957419326862</v>
      </c>
      <c r="S843" s="15">
        <v>-0.16555315158286926</v>
      </c>
      <c r="T843" s="38">
        <v>-29479.577811978823</v>
      </c>
      <c r="U843" s="38">
        <v>150010.26967300457</v>
      </c>
      <c r="V843" s="38">
        <v>8683.6733616109632</v>
      </c>
      <c r="W843" s="38">
        <v>470757.06396520784</v>
      </c>
      <c r="AA843" s="13">
        <v>778</v>
      </c>
      <c r="AB843" s="40">
        <v>2544959.0326109407</v>
      </c>
    </row>
    <row r="844" spans="3:28">
      <c r="C844" s="13">
        <v>779</v>
      </c>
      <c r="D844" s="13">
        <v>65</v>
      </c>
      <c r="E844" s="14">
        <v>234564.44401098791</v>
      </c>
      <c r="F844" s="14">
        <v>70557.633164285289</v>
      </c>
      <c r="G844" s="14">
        <v>2551.6097</v>
      </c>
      <c r="H844" s="14">
        <v>161455.2011467026</v>
      </c>
      <c r="I844" s="14">
        <v>9687.3120688021554</v>
      </c>
      <c r="J844" s="14">
        <v>3874.9248275208624</v>
      </c>
      <c r="K844" s="15">
        <v>4.0243940335719028E-2</v>
      </c>
      <c r="L844" s="14">
        <v>4890.8965784197107</v>
      </c>
      <c r="M844" s="14">
        <v>128359.6140735503</v>
      </c>
      <c r="N844" s="14">
        <v>2906.1936206406467</v>
      </c>
      <c r="O844" s="15">
        <v>2.2340489744095506E-2</v>
      </c>
      <c r="P844" s="14">
        <v>3603.6498207002555</v>
      </c>
      <c r="Q844" s="14">
        <v>166362.5130658269</v>
      </c>
      <c r="R844" s="14">
        <v>2906.1936206406467</v>
      </c>
      <c r="S844" s="15">
        <v>0.42760452134742888</v>
      </c>
      <c r="T844" s="38">
        <v>561008.85403030273</v>
      </c>
      <c r="U844" s="38">
        <v>1874442.5918836645</v>
      </c>
      <c r="V844" s="38">
        <v>569503.40042942273</v>
      </c>
      <c r="W844" s="38">
        <v>2169164.7190230414</v>
      </c>
      <c r="AA844" s="13">
        <v>779</v>
      </c>
      <c r="AB844" s="40">
        <v>2643534.5403184691</v>
      </c>
    </row>
    <row r="845" spans="3:28">
      <c r="C845" s="13">
        <v>780</v>
      </c>
      <c r="D845" s="13">
        <v>65</v>
      </c>
      <c r="E845" s="14">
        <v>227448.59125494355</v>
      </c>
      <c r="F845" s="14">
        <v>67782.450589427986</v>
      </c>
      <c r="G845" s="14">
        <v>2551.6097</v>
      </c>
      <c r="H845" s="14">
        <v>157114.53096551556</v>
      </c>
      <c r="I845" s="14">
        <v>9426.8718579309334</v>
      </c>
      <c r="J845" s="14">
        <v>3770.7487431723735</v>
      </c>
      <c r="K845" s="15">
        <v>-6.3659307682670252E-4</v>
      </c>
      <c r="L845" s="14">
        <v>-104.16957555939497</v>
      </c>
      <c r="M845" s="14">
        <v>165417.25324107247</v>
      </c>
      <c r="N845" s="14">
        <v>2828.0615573792797</v>
      </c>
      <c r="O845" s="15">
        <v>0.18352577432667425</v>
      </c>
      <c r="P845" s="14">
        <v>47688.417673141033</v>
      </c>
      <c r="Q845" s="14">
        <v>308948.33575622679</v>
      </c>
      <c r="R845" s="14">
        <v>2828.0615573792797</v>
      </c>
      <c r="S845" s="15">
        <v>7.9439569856032774E-2</v>
      </c>
      <c r="T845" s="38">
        <v>44804.481625674562</v>
      </c>
      <c r="U845" s="38">
        <v>610225.61499660008</v>
      </c>
      <c r="V845" s="38">
        <v>92388.729723256198</v>
      </c>
      <c r="W845" s="38">
        <v>1084591.2039938993</v>
      </c>
      <c r="AA845" s="13">
        <v>780</v>
      </c>
      <c r="AB845" s="40">
        <v>2976876.8787695086</v>
      </c>
    </row>
    <row r="846" spans="3:28">
      <c r="C846" s="13">
        <v>781</v>
      </c>
      <c r="D846" s="13">
        <v>65</v>
      </c>
      <c r="E846" s="14">
        <v>226855.43749163038</v>
      </c>
      <c r="F846" s="14">
        <v>67551.120621735841</v>
      </c>
      <c r="G846" s="14">
        <v>2551.6097</v>
      </c>
      <c r="H846" s="14">
        <v>156752.70716989454</v>
      </c>
      <c r="I846" s="14">
        <v>9405.1624301936718</v>
      </c>
      <c r="J846" s="14">
        <v>3762.0649720774691</v>
      </c>
      <c r="K846" s="15">
        <v>1.4457376621685641E-2</v>
      </c>
      <c r="L846" s="14">
        <v>1563.7335668054436</v>
      </c>
      <c r="M846" s="14">
        <v>111606.40614319702</v>
      </c>
      <c r="N846" s="14">
        <v>2821.5487290581013</v>
      </c>
      <c r="O846" s="15">
        <v>-9.7850945944677276E-2</v>
      </c>
      <c r="P846" s="14">
        <v>-6140.4826207128317</v>
      </c>
      <c r="Q846" s="14">
        <v>58023.723112630199</v>
      </c>
      <c r="R846" s="14">
        <v>2821.5487290581013</v>
      </c>
      <c r="S846" s="15">
        <v>-0.1058997513878185</v>
      </c>
      <c r="T846" s="38">
        <v>-54396.857838270145</v>
      </c>
      <c r="U846" s="38">
        <v>460677.61380031449</v>
      </c>
      <c r="V846" s="38">
        <v>-58973.60689217753</v>
      </c>
      <c r="W846" s="38">
        <v>630307.74305614177</v>
      </c>
      <c r="AA846" s="13">
        <v>781</v>
      </c>
      <c r="AB846" s="40">
        <v>2520001.2288033306</v>
      </c>
    </row>
    <row r="847" spans="3:28">
      <c r="C847" s="13">
        <v>782</v>
      </c>
      <c r="D847" s="13">
        <v>65</v>
      </c>
      <c r="E847" s="14">
        <v>234624.66017911601</v>
      </c>
      <c r="F847" s="14">
        <v>70581.117469855235</v>
      </c>
      <c r="G847" s="14">
        <v>2551.6097</v>
      </c>
      <c r="H847" s="14">
        <v>161491.93300926077</v>
      </c>
      <c r="I847" s="14">
        <v>9689.515980555645</v>
      </c>
      <c r="J847" s="14">
        <v>3875.8063922222582</v>
      </c>
      <c r="K847" s="15">
        <v>7.0204600383749885E-2</v>
      </c>
      <c r="L847" s="14">
        <v>12867.911812221344</v>
      </c>
      <c r="M847" s="14">
        <v>198097.39051596622</v>
      </c>
      <c r="N847" s="14">
        <v>2906.8547941666934</v>
      </c>
      <c r="O847" s="15">
        <v>5.9601348193524042E-3</v>
      </c>
      <c r="P847" s="14">
        <v>1396.3676034710334</v>
      </c>
      <c r="Q847" s="14">
        <v>237134.36167462755</v>
      </c>
      <c r="R847" s="14">
        <v>2906.8547941666934</v>
      </c>
      <c r="S847" s="15">
        <v>0.15163348312565181</v>
      </c>
      <c r="T847" s="38">
        <v>33358.534773883744</v>
      </c>
      <c r="U847" s="38">
        <v>254806.47846286703</v>
      </c>
      <c r="V847" s="38">
        <v>47622.814189576122</v>
      </c>
      <c r="W847" s="38">
        <v>690038.23065346084</v>
      </c>
      <c r="AA847" s="13">
        <v>782</v>
      </c>
      <c r="AB847" s="40">
        <v>3109300.8779758262</v>
      </c>
    </row>
    <row r="848" spans="3:28">
      <c r="C848" s="13">
        <v>783</v>
      </c>
      <c r="D848" s="13">
        <v>65</v>
      </c>
      <c r="E848" s="14">
        <v>227885.16135645856</v>
      </c>
      <c r="F848" s="14">
        <v>67952.712929018831</v>
      </c>
      <c r="G848" s="14">
        <v>2551.6097</v>
      </c>
      <c r="H848" s="14">
        <v>157380.83872743972</v>
      </c>
      <c r="I848" s="14">
        <v>9442.8503236463839</v>
      </c>
      <c r="J848" s="14">
        <v>3777.1401294585539</v>
      </c>
      <c r="K848" s="15">
        <v>-0.10433586854818777</v>
      </c>
      <c r="L848" s="14">
        <v>-14398.332543064877</v>
      </c>
      <c r="M848" s="14">
        <v>125490.07155203886</v>
      </c>
      <c r="N848" s="14">
        <v>2832.855097093915</v>
      </c>
      <c r="O848" s="15">
        <v>5.0273675335113177E-2</v>
      </c>
      <c r="P848" s="14">
        <v>4880.549093433262</v>
      </c>
      <c r="Q848" s="14">
        <v>103376.5925821438</v>
      </c>
      <c r="R848" s="14">
        <v>2832.855097093915</v>
      </c>
      <c r="S848" s="15">
        <v>2.8386776813983008E-2</v>
      </c>
      <c r="T848" s="38">
        <v>6080.6334541428732</v>
      </c>
      <c r="U848" s="38">
        <v>221703.60843810069</v>
      </c>
      <c r="V848" s="38">
        <v>-3437.1499954887404</v>
      </c>
      <c r="W848" s="38">
        <v>450570.2725722834</v>
      </c>
      <c r="AA848" s="13">
        <v>783</v>
      </c>
      <c r="AB848" s="40">
        <v>2262152.7031456567</v>
      </c>
    </row>
    <row r="849" spans="3:28">
      <c r="C849" s="13">
        <v>784</v>
      </c>
      <c r="D849" s="13">
        <v>65</v>
      </c>
      <c r="E849" s="14">
        <v>233279.3131313879</v>
      </c>
      <c r="F849" s="14">
        <v>70056.432121241276</v>
      </c>
      <c r="G849" s="14">
        <v>2551.6097</v>
      </c>
      <c r="H849" s="14">
        <v>160671.27131014664</v>
      </c>
      <c r="I849" s="14">
        <v>9640.2762786087969</v>
      </c>
      <c r="J849" s="14">
        <v>3856.110511443519</v>
      </c>
      <c r="K849" s="15">
        <v>3.9919490247225006E-2</v>
      </c>
      <c r="L849" s="14">
        <v>7223.2955326093333</v>
      </c>
      <c r="M849" s="14">
        <v>190097.93822907275</v>
      </c>
      <c r="N849" s="14">
        <v>2892.0828835826392</v>
      </c>
      <c r="O849" s="15">
        <v>-4.3986167092001247E-2</v>
      </c>
      <c r="P849" s="14">
        <v>-10795.453087314911</v>
      </c>
      <c r="Q849" s="14">
        <v>236078.95370250035</v>
      </c>
      <c r="R849" s="14">
        <v>2892.0828835826392</v>
      </c>
      <c r="S849" s="15">
        <v>-0.10211084489778606</v>
      </c>
      <c r="T849" s="38">
        <v>-48871.466907548303</v>
      </c>
      <c r="U849" s="38">
        <v>431186.48844474985</v>
      </c>
      <c r="V849" s="38">
        <v>-52443.62446225388</v>
      </c>
      <c r="W849" s="38">
        <v>857363.38037632289</v>
      </c>
      <c r="AA849" s="13">
        <v>784</v>
      </c>
      <c r="AB849" s="40">
        <v>2742825.8559950599</v>
      </c>
    </row>
    <row r="850" spans="3:28">
      <c r="C850" s="13">
        <v>785</v>
      </c>
      <c r="D850" s="13">
        <v>65</v>
      </c>
      <c r="E850" s="14">
        <v>221625.36010456906</v>
      </c>
      <c r="F850" s="14">
        <v>65511.390440781935</v>
      </c>
      <c r="G850" s="14">
        <v>2551.6097</v>
      </c>
      <c r="H850" s="14">
        <v>153562.35996378711</v>
      </c>
      <c r="I850" s="14">
        <v>9213.7415978272256</v>
      </c>
      <c r="J850" s="14">
        <v>3685.4966391308903</v>
      </c>
      <c r="K850" s="15">
        <v>5.510736662442145E-3</v>
      </c>
      <c r="L850" s="14">
        <v>903.04693574898795</v>
      </c>
      <c r="M850" s="14">
        <v>166616.25234022847</v>
      </c>
      <c r="N850" s="14">
        <v>2764.1224793481674</v>
      </c>
      <c r="O850" s="15">
        <v>0.20565232104525952</v>
      </c>
      <c r="P850" s="14">
        <v>30120.430716405532</v>
      </c>
      <c r="Q850" s="14">
        <v>177965.36951230565</v>
      </c>
      <c r="R850" s="14">
        <v>2764.1224793481674</v>
      </c>
      <c r="S850" s="15">
        <v>-2.6069465929136768E-2</v>
      </c>
      <c r="T850" s="38">
        <v>-3389.1275326222813</v>
      </c>
      <c r="U850" s="38">
        <v>127996.65307110648</v>
      </c>
      <c r="V850" s="38">
        <v>27634.350119532239</v>
      </c>
      <c r="W850" s="38">
        <v>472578.27492364059</v>
      </c>
      <c r="AA850" s="13">
        <v>785</v>
      </c>
      <c r="AB850" s="40">
        <v>3479731.1652238658</v>
      </c>
    </row>
    <row r="851" spans="3:28">
      <c r="C851" s="13">
        <v>786</v>
      </c>
      <c r="D851" s="13">
        <v>65</v>
      </c>
      <c r="E851" s="14">
        <v>240429.31928886817</v>
      </c>
      <c r="F851" s="14">
        <v>72844.934522658587</v>
      </c>
      <c r="G851" s="14">
        <v>2551.6097</v>
      </c>
      <c r="H851" s="14">
        <v>165032.77506620958</v>
      </c>
      <c r="I851" s="14">
        <v>9901.9665039725751</v>
      </c>
      <c r="J851" s="14">
        <v>3960.7866015890304</v>
      </c>
      <c r="K851" s="15">
        <v>9.5533817498838741E-2</v>
      </c>
      <c r="L851" s="14">
        <v>13487.498819073549</v>
      </c>
      <c r="M851" s="14">
        <v>156648.25287785302</v>
      </c>
      <c r="N851" s="14">
        <v>2970.5899511917723</v>
      </c>
      <c r="O851" s="15">
        <v>0.17183960916081581</v>
      </c>
      <c r="P851" s="14">
        <v>23923.946792868366</v>
      </c>
      <c r="Q851" s="14">
        <v>164631.78137793916</v>
      </c>
      <c r="R851" s="14">
        <v>2970.5899511917723</v>
      </c>
      <c r="S851" s="15">
        <v>0.29614287123113803</v>
      </c>
      <c r="T851" s="38">
        <v>137761.57087772671</v>
      </c>
      <c r="U851" s="38">
        <v>604433.04543285572</v>
      </c>
      <c r="V851" s="38">
        <v>175173.01648966863</v>
      </c>
      <c r="W851" s="38">
        <v>925713.07968864788</v>
      </c>
      <c r="AA851" s="13">
        <v>786</v>
      </c>
      <c r="AB851" s="40">
        <v>2651852.4736327487</v>
      </c>
    </row>
    <row r="852" spans="3:28">
      <c r="C852" s="13">
        <v>787</v>
      </c>
      <c r="D852" s="13">
        <v>65</v>
      </c>
      <c r="E852" s="14">
        <v>230183.70176703393</v>
      </c>
      <c r="F852" s="14">
        <v>68849.143689143239</v>
      </c>
      <c r="G852" s="14">
        <v>2551.6097</v>
      </c>
      <c r="H852" s="14">
        <v>158782.94837789069</v>
      </c>
      <c r="I852" s="14">
        <v>9526.9769026734411</v>
      </c>
      <c r="J852" s="14">
        <v>3810.7907610693765</v>
      </c>
      <c r="K852" s="15">
        <v>2.1441016143351643E-2</v>
      </c>
      <c r="L852" s="14">
        <v>2867.0891971474457</v>
      </c>
      <c r="M852" s="14">
        <v>138492.32220004511</v>
      </c>
      <c r="N852" s="14">
        <v>2858.0930708020323</v>
      </c>
      <c r="O852" s="15">
        <v>8.2622967547618859E-2</v>
      </c>
      <c r="P852" s="14">
        <v>11599.118295823124</v>
      </c>
      <c r="Q852" s="14">
        <v>153414.29038569657</v>
      </c>
      <c r="R852" s="14">
        <v>2858.0930708020323</v>
      </c>
      <c r="S852" s="15">
        <v>0.10094396617275242</v>
      </c>
      <c r="T852" s="38">
        <v>28138.259218500843</v>
      </c>
      <c r="U852" s="38">
        <v>308318.58020200394</v>
      </c>
      <c r="V852" s="38">
        <v>42604.46671147141</v>
      </c>
      <c r="W852" s="38">
        <v>600225.19278774562</v>
      </c>
      <c r="AA852" s="13">
        <v>787</v>
      </c>
      <c r="AB852" s="40">
        <v>2663685.7152210218</v>
      </c>
    </row>
    <row r="853" spans="3:28">
      <c r="C853" s="13">
        <v>788</v>
      </c>
      <c r="D853" s="13">
        <v>65</v>
      </c>
      <c r="E853" s="14">
        <v>224223.52892425453</v>
      </c>
      <c r="F853" s="14">
        <v>66524.676280459273</v>
      </c>
      <c r="G853" s="14">
        <v>2551.6097</v>
      </c>
      <c r="H853" s="14">
        <v>155147.24294379525</v>
      </c>
      <c r="I853" s="14">
        <v>9308.8345766277143</v>
      </c>
      <c r="J853" s="14">
        <v>3723.5338306510857</v>
      </c>
      <c r="K853" s="15">
        <v>-6.0070609663617526E-2</v>
      </c>
      <c r="L853" s="14">
        <v>-10152.502516793995</v>
      </c>
      <c r="M853" s="14">
        <v>160718.74463596917</v>
      </c>
      <c r="N853" s="14">
        <v>2792.6503729883143</v>
      </c>
      <c r="O853" s="15">
        <v>0.15205365571986559</v>
      </c>
      <c r="P853" s="14">
        <v>22719.523618365925</v>
      </c>
      <c r="Q853" s="14">
        <v>173533.65471557749</v>
      </c>
      <c r="R853" s="14">
        <v>2792.6503729883143</v>
      </c>
      <c r="S853" s="15">
        <v>0.45131511620130371</v>
      </c>
      <c r="T853" s="38">
        <v>159805.47606604747</v>
      </c>
      <c r="U853" s="38">
        <v>515290.26478800212</v>
      </c>
      <c r="V853" s="38">
        <v>172372.49716761941</v>
      </c>
      <c r="W853" s="38">
        <v>849542.66413954878</v>
      </c>
      <c r="AA853" s="13">
        <v>788</v>
      </c>
      <c r="AB853" s="40">
        <v>2524268.1260450762</v>
      </c>
    </row>
    <row r="854" spans="3:28">
      <c r="C854" s="13">
        <v>789</v>
      </c>
      <c r="D854" s="13">
        <v>65</v>
      </c>
      <c r="E854" s="14">
        <v>234539.88907246254</v>
      </c>
      <c r="F854" s="14">
        <v>70548.056738260391</v>
      </c>
      <c r="G854" s="14">
        <v>2551.6097</v>
      </c>
      <c r="H854" s="14">
        <v>161440.22263420213</v>
      </c>
      <c r="I854" s="14">
        <v>9686.4133580521284</v>
      </c>
      <c r="J854" s="14">
        <v>3874.5653432208514</v>
      </c>
      <c r="K854" s="15">
        <v>6.9787279280554795E-2</v>
      </c>
      <c r="L854" s="14">
        <v>9994.0688208580414</v>
      </c>
      <c r="M854" s="14">
        <v>155138.95213098117</v>
      </c>
      <c r="N854" s="14">
        <v>2905.9240074156382</v>
      </c>
      <c r="O854" s="15">
        <v>0.19611577804982838</v>
      </c>
      <c r="P854" s="14">
        <v>34755.994736287234</v>
      </c>
      <c r="Q854" s="14">
        <v>213430.77480022557</v>
      </c>
      <c r="R854" s="14">
        <v>2905.9240074156382</v>
      </c>
      <c r="S854" s="15">
        <v>1.1509422410123094E-3</v>
      </c>
      <c r="T854" s="38">
        <v>344.34320466498701</v>
      </c>
      <c r="U854" s="38">
        <v>300981.04562102858</v>
      </c>
      <c r="V854" s="38">
        <v>45094.406761810264</v>
      </c>
      <c r="W854" s="38">
        <v>669550.77255223528</v>
      </c>
      <c r="AA854" s="13">
        <v>789</v>
      </c>
      <c r="AB854" s="40">
        <v>2587781.9465212845</v>
      </c>
    </row>
    <row r="855" spans="3:28">
      <c r="C855" s="13">
        <v>790</v>
      </c>
      <c r="D855" s="13">
        <v>65</v>
      </c>
      <c r="E855" s="14">
        <v>240388.61293278114</v>
      </c>
      <c r="F855" s="14">
        <v>72829.05904378464</v>
      </c>
      <c r="G855" s="14">
        <v>2551.6097</v>
      </c>
      <c r="H855" s="14">
        <v>165007.94418899648</v>
      </c>
      <c r="I855" s="14">
        <v>9900.4766513397881</v>
      </c>
      <c r="J855" s="14">
        <v>3960.1906605359154</v>
      </c>
      <c r="K855" s="15">
        <v>5.1180981426566519E-3</v>
      </c>
      <c r="L855" s="14">
        <v>855.9897497359616</v>
      </c>
      <c r="M855" s="14">
        <v>170083.70829413066</v>
      </c>
      <c r="N855" s="14">
        <v>2970.1429954019363</v>
      </c>
      <c r="O855" s="15">
        <v>5.03539067141133E-2</v>
      </c>
      <c r="P855" s="14">
        <v>9028.0865742330006</v>
      </c>
      <c r="Q855" s="14">
        <v>189805.83193516356</v>
      </c>
      <c r="R855" s="14">
        <v>2970.1429954019363</v>
      </c>
      <c r="S855" s="15">
        <v>0.53520269862289804</v>
      </c>
      <c r="T855" s="38">
        <v>89480.983363552295</v>
      </c>
      <c r="U855" s="38">
        <v>258156.88479128</v>
      </c>
      <c r="V855" s="38">
        <v>99365.05968752125</v>
      </c>
      <c r="W855" s="38">
        <v>618046.42502057424</v>
      </c>
      <c r="AA855" s="13">
        <v>790</v>
      </c>
      <c r="AB855" s="40">
        <v>2735036.9127003141</v>
      </c>
    </row>
    <row r="856" spans="3:28">
      <c r="C856" s="13">
        <v>791</v>
      </c>
      <c r="D856" s="13">
        <v>65</v>
      </c>
      <c r="E856" s="14">
        <v>232809.93549872484</v>
      </c>
      <c r="F856" s="14">
        <v>69873.374844502687</v>
      </c>
      <c r="G856" s="14">
        <v>2551.6097</v>
      </c>
      <c r="H856" s="14">
        <v>160384.95095422215</v>
      </c>
      <c r="I856" s="14">
        <v>9623.0970572533279</v>
      </c>
      <c r="J856" s="14">
        <v>3849.2388229013313</v>
      </c>
      <c r="K856" s="15">
        <v>7.9667444895549389E-2</v>
      </c>
      <c r="L856" s="14">
        <v>14256.29309599348</v>
      </c>
      <c r="M856" s="14">
        <v>195128.45017084805</v>
      </c>
      <c r="N856" s="14">
        <v>2886.9291171759983</v>
      </c>
      <c r="O856" s="15">
        <v>-8.6661964596542768E-2</v>
      </c>
      <c r="P856" s="14">
        <v>-20480.114650400446</v>
      </c>
      <c r="Q856" s="14">
        <v>217285.18666490313</v>
      </c>
      <c r="R856" s="14">
        <v>2886.9291171759983</v>
      </c>
      <c r="S856" s="15">
        <v>0.192178910286494</v>
      </c>
      <c r="T856" s="38">
        <v>27132.487123642808</v>
      </c>
      <c r="U856" s="38">
        <v>169759.43057278433</v>
      </c>
      <c r="V856" s="38">
        <v>20908.66556923584</v>
      </c>
      <c r="W856" s="38">
        <v>582173.06740853551</v>
      </c>
      <c r="AA856" s="13">
        <v>791</v>
      </c>
      <c r="AB856" s="40">
        <v>2626453.5220906334</v>
      </c>
    </row>
    <row r="857" spans="3:28">
      <c r="C857" s="13">
        <v>792</v>
      </c>
      <c r="D857" s="13">
        <v>65</v>
      </c>
      <c r="E857" s="14">
        <v>239976.11756874382</v>
      </c>
      <c r="F857" s="14">
        <v>72668.185851810093</v>
      </c>
      <c r="G857" s="14">
        <v>2551.6097</v>
      </c>
      <c r="H857" s="14">
        <v>164756.32201693373</v>
      </c>
      <c r="I857" s="14">
        <v>9885.3793210160238</v>
      </c>
      <c r="J857" s="14">
        <v>3954.1517284064098</v>
      </c>
      <c r="K857" s="15">
        <v>3.1253262791490599E-2</v>
      </c>
      <c r="L857" s="14">
        <v>4429.4405038112691</v>
      </c>
      <c r="M857" s="14">
        <v>148133.8148380252</v>
      </c>
      <c r="N857" s="14">
        <v>2965.6137963048072</v>
      </c>
      <c r="O857" s="15">
        <v>-0.16587563699563942</v>
      </c>
      <c r="P857" s="14">
        <v>-21382.733820864174</v>
      </c>
      <c r="Q857" s="14">
        <v>109008.29738406988</v>
      </c>
      <c r="R857" s="14">
        <v>2965.6137963048072</v>
      </c>
      <c r="S857" s="15">
        <v>7.5027868974710171E-2</v>
      </c>
      <c r="T857" s="38">
        <v>70122.06019506797</v>
      </c>
      <c r="U857" s="38">
        <v>1006218.3800893603</v>
      </c>
      <c r="V857" s="38">
        <v>53168.766878015063</v>
      </c>
      <c r="W857" s="38">
        <v>1263360.4923114553</v>
      </c>
      <c r="AA857" s="13">
        <v>792</v>
      </c>
      <c r="AB857" s="40">
        <v>2540223.1754255337</v>
      </c>
    </row>
    <row r="858" spans="3:28">
      <c r="C858" s="13">
        <v>793</v>
      </c>
      <c r="D858" s="13">
        <v>65</v>
      </c>
      <c r="E858" s="14">
        <v>225137.0833225355</v>
      </c>
      <c r="F858" s="14">
        <v>66880.962495788845</v>
      </c>
      <c r="G858" s="14">
        <v>2551.6097</v>
      </c>
      <c r="H858" s="14">
        <v>155704.51112674666</v>
      </c>
      <c r="I858" s="14">
        <v>9342.2706676047983</v>
      </c>
      <c r="J858" s="14">
        <v>3736.9082670419193</v>
      </c>
      <c r="K858" s="15">
        <v>1.5993627944080626E-2</v>
      </c>
      <c r="L858" s="14">
        <v>2112.5912432090299</v>
      </c>
      <c r="M858" s="14">
        <v>136070.60320534746</v>
      </c>
      <c r="N858" s="14">
        <v>2802.6812002814395</v>
      </c>
      <c r="O858" s="15">
        <v>0.20157942090503037</v>
      </c>
      <c r="P858" s="14">
        <v>23852.10731849038</v>
      </c>
      <c r="Q858" s="14">
        <v>143579.55090772425</v>
      </c>
      <c r="R858" s="14">
        <v>2802.6812002814395</v>
      </c>
      <c r="S858" s="15">
        <v>5.2092916149700241E-3</v>
      </c>
      <c r="T858" s="38">
        <v>383.59925897617001</v>
      </c>
      <c r="U858" s="38">
        <v>75422.449011765348</v>
      </c>
      <c r="V858" s="38">
        <v>26348.29782067558</v>
      </c>
      <c r="W858" s="38">
        <v>355072.6031248371</v>
      </c>
      <c r="AA858" s="13">
        <v>793</v>
      </c>
      <c r="AB858" s="40">
        <v>2807780.1121179429</v>
      </c>
    </row>
    <row r="859" spans="3:28">
      <c r="C859" s="13">
        <v>794</v>
      </c>
      <c r="D859" s="13">
        <v>65</v>
      </c>
      <c r="E859" s="14">
        <v>227282.8514948673</v>
      </c>
      <c r="F859" s="14">
        <v>67717.812082998251</v>
      </c>
      <c r="G859" s="14">
        <v>2551.6097</v>
      </c>
      <c r="H859" s="14">
        <v>157013.42971186904</v>
      </c>
      <c r="I859" s="14">
        <v>9420.8057827121429</v>
      </c>
      <c r="J859" s="14">
        <v>3768.3223130848573</v>
      </c>
      <c r="K859" s="15">
        <v>0.1350866246071514</v>
      </c>
      <c r="L859" s="14">
        <v>17592.501712408448</v>
      </c>
      <c r="M859" s="14">
        <v>149707.9256869361</v>
      </c>
      <c r="N859" s="14">
        <v>2826.2417348136428</v>
      </c>
      <c r="O859" s="15">
        <v>6.1596099974531089E-2</v>
      </c>
      <c r="P859" s="14">
        <v>8974.9228308481088</v>
      </c>
      <c r="Q859" s="14">
        <v>156094.06785496426</v>
      </c>
      <c r="R859" s="14">
        <v>2826.2417348136428</v>
      </c>
      <c r="S859" s="15">
        <v>-0.16785411645965476</v>
      </c>
      <c r="T859" s="38">
        <v>-38318.50022778839</v>
      </c>
      <c r="U859" s="38">
        <v>191379.16340803239</v>
      </c>
      <c r="V859" s="38">
        <v>-11751.075684531832</v>
      </c>
      <c r="W859" s="38">
        <v>497181.15694993275</v>
      </c>
      <c r="AA859" s="13">
        <v>794</v>
      </c>
      <c r="AB859" s="40">
        <v>3054334.4443732868</v>
      </c>
    </row>
    <row r="860" spans="3:28">
      <c r="C860" s="13">
        <v>795</v>
      </c>
      <c r="D860" s="13">
        <v>65</v>
      </c>
      <c r="E860" s="14">
        <v>261719.62402276005</v>
      </c>
      <c r="F860" s="14">
        <v>81148.153368876418</v>
      </c>
      <c r="G860" s="14">
        <v>2551.6097</v>
      </c>
      <c r="H860" s="14">
        <v>178019.86095388365</v>
      </c>
      <c r="I860" s="14">
        <v>10681.191657233019</v>
      </c>
      <c r="J860" s="14">
        <v>4272.4766628932075</v>
      </c>
      <c r="K860" s="15">
        <v>3.3245591432843391E-2</v>
      </c>
      <c r="L860" s="14">
        <v>5057.1843347956437</v>
      </c>
      <c r="M860" s="14">
        <v>159309.36095572144</v>
      </c>
      <c r="N860" s="14">
        <v>3204.3574971699059</v>
      </c>
      <c r="O860" s="15">
        <v>0.15307171834368816</v>
      </c>
      <c r="P860" s="14">
        <v>21469.679912845</v>
      </c>
      <c r="Q860" s="14">
        <v>163330.81795944774</v>
      </c>
      <c r="R860" s="14">
        <v>3204.3574971699059</v>
      </c>
      <c r="S860" s="15">
        <v>0.2224681391843705</v>
      </c>
      <c r="T860" s="38">
        <v>36443.632142457063</v>
      </c>
      <c r="U860" s="38">
        <v>201860.87347065209</v>
      </c>
      <c r="V860" s="38">
        <v>62970.496390097709</v>
      </c>
      <c r="W860" s="38">
        <v>524501.05238582124</v>
      </c>
      <c r="AA860" s="13">
        <v>795</v>
      </c>
      <c r="AB860" s="40">
        <v>2330033.7160097603</v>
      </c>
    </row>
    <row r="861" spans="3:28">
      <c r="C861" s="13">
        <v>796</v>
      </c>
      <c r="D861" s="13">
        <v>65</v>
      </c>
      <c r="E861" s="14">
        <v>242279.63352299793</v>
      </c>
      <c r="F861" s="14">
        <v>73566.55707396919</v>
      </c>
      <c r="G861" s="14">
        <v>2551.6097</v>
      </c>
      <c r="H861" s="14">
        <v>166161.46674902874</v>
      </c>
      <c r="I861" s="14">
        <v>9969.6880049417232</v>
      </c>
      <c r="J861" s="14">
        <v>3987.8752019766894</v>
      </c>
      <c r="K861" s="15">
        <v>-2.5296953961856175E-3</v>
      </c>
      <c r="L861" s="14">
        <v>-357.67612705712162</v>
      </c>
      <c r="M861" s="14">
        <v>143027.24775490438</v>
      </c>
      <c r="N861" s="14">
        <v>2990.9064014825167</v>
      </c>
      <c r="O861" s="15">
        <v>8.2812133315397427E-2</v>
      </c>
      <c r="P861" s="14">
        <v>12161.444150948897</v>
      </c>
      <c r="Q861" s="14">
        <v>160512.72226602907</v>
      </c>
      <c r="R861" s="14">
        <v>2990.9064014825167</v>
      </c>
      <c r="S861" s="15">
        <v>0.105749818687301</v>
      </c>
      <c r="T861" s="38">
        <v>32138.426837721861</v>
      </c>
      <c r="U861" s="38">
        <v>337543.8747473355</v>
      </c>
      <c r="V861" s="38">
        <v>43942.194861613636</v>
      </c>
      <c r="W861" s="38">
        <v>641083.84476826899</v>
      </c>
      <c r="AA861" s="13">
        <v>796</v>
      </c>
      <c r="AB861" s="40">
        <v>2475523.6227035001</v>
      </c>
    </row>
    <row r="862" spans="3:28">
      <c r="C862" s="13">
        <v>797</v>
      </c>
      <c r="D862" s="13">
        <v>65</v>
      </c>
      <c r="E862" s="14">
        <v>226094.24763163214</v>
      </c>
      <c r="F862" s="14">
        <v>67254.256576336542</v>
      </c>
      <c r="G862" s="14">
        <v>2551.6097</v>
      </c>
      <c r="H862" s="14">
        <v>156288.3813552956</v>
      </c>
      <c r="I862" s="14">
        <v>9377.3028813177352</v>
      </c>
      <c r="J862" s="14">
        <v>3750.9211525270944</v>
      </c>
      <c r="K862" s="15">
        <v>-3.0243796815358916E-2</v>
      </c>
      <c r="L862" s="14">
        <v>-3930.6565443501495</v>
      </c>
      <c r="M862" s="14">
        <v>127910.51463191377</v>
      </c>
      <c r="N862" s="14">
        <v>2813.1908643953207</v>
      </c>
      <c r="O862" s="15">
        <v>0.12764269638423589</v>
      </c>
      <c r="P862" s="14">
        <v>12774.594924462748</v>
      </c>
      <c r="Q862" s="14">
        <v>114262.08245884601</v>
      </c>
      <c r="R862" s="14">
        <v>2813.1908643953207</v>
      </c>
      <c r="S862" s="15">
        <v>9.464278601685544E-2</v>
      </c>
      <c r="T862" s="38">
        <v>10941.344568146294</v>
      </c>
      <c r="U862" s="38">
        <v>127954.68646908899</v>
      </c>
      <c r="V862" s="38">
        <v>19785.282948258893</v>
      </c>
      <c r="W862" s="38">
        <v>370127.28355984879</v>
      </c>
      <c r="AA862" s="13">
        <v>797</v>
      </c>
      <c r="AB862" s="40">
        <v>2542469.9136750451</v>
      </c>
    </row>
    <row r="863" spans="3:28">
      <c r="C863" s="13">
        <v>798</v>
      </c>
      <c r="D863" s="13">
        <v>65</v>
      </c>
      <c r="E863" s="14">
        <v>231459.64795880625</v>
      </c>
      <c r="F863" s="14">
        <v>69346.762703934437</v>
      </c>
      <c r="G863" s="14">
        <v>2551.6097</v>
      </c>
      <c r="H863" s="14">
        <v>159561.2755548718</v>
      </c>
      <c r="I863" s="14">
        <v>9573.6765332923078</v>
      </c>
      <c r="J863" s="14">
        <v>3829.4706133169234</v>
      </c>
      <c r="K863" s="15">
        <v>0.10751809009433755</v>
      </c>
      <c r="L863" s="14">
        <v>19831.165216607813</v>
      </c>
      <c r="M863" s="14">
        <v>206190.81764565688</v>
      </c>
      <c r="N863" s="14">
        <v>2872.1029599876924</v>
      </c>
      <c r="O863" s="15">
        <v>7.7105841160353822E-2</v>
      </c>
      <c r="P863" s="14">
        <v>13693.88379814948</v>
      </c>
      <c r="Q863" s="14">
        <v>192728.46208327703</v>
      </c>
      <c r="R863" s="14">
        <v>2872.1029599876924</v>
      </c>
      <c r="S863" s="15">
        <v>-8.6467518574315269E-2</v>
      </c>
      <c r="T863" s="38">
        <v>-26331.116968919225</v>
      </c>
      <c r="U863" s="38">
        <v>279625.26079161564</v>
      </c>
      <c r="V863" s="38">
        <v>7193.932045838068</v>
      </c>
      <c r="W863" s="38">
        <v>678544.54052054952</v>
      </c>
      <c r="AA863" s="13">
        <v>798</v>
      </c>
      <c r="AB863" s="40">
        <v>2724873.9143091561</v>
      </c>
    </row>
    <row r="864" spans="3:28">
      <c r="C864" s="13">
        <v>799</v>
      </c>
      <c r="D864" s="13">
        <v>65</v>
      </c>
      <c r="E864" s="14">
        <v>228395.52090372358</v>
      </c>
      <c r="F864" s="14">
        <v>68151.753152452191</v>
      </c>
      <c r="G864" s="14">
        <v>2551.6097</v>
      </c>
      <c r="H864" s="14">
        <v>157692.15805127137</v>
      </c>
      <c r="I864" s="14">
        <v>9461.5294830762814</v>
      </c>
      <c r="J864" s="14">
        <v>3784.6117932305128</v>
      </c>
      <c r="K864" s="15">
        <v>4.4872860893105444E-2</v>
      </c>
      <c r="L864" s="14">
        <v>5620.791882137516</v>
      </c>
      <c r="M864" s="14">
        <v>132773.48390673264</v>
      </c>
      <c r="N864" s="14">
        <v>2838.4588449228845</v>
      </c>
      <c r="O864" s="15">
        <v>0.25809065452413793</v>
      </c>
      <c r="P864" s="14">
        <v>48085.221195728351</v>
      </c>
      <c r="Q864" s="14">
        <v>235815.81196673171</v>
      </c>
      <c r="R864" s="14">
        <v>2838.4588449228845</v>
      </c>
      <c r="S864" s="15">
        <v>7.6743806791549851E-2</v>
      </c>
      <c r="T864" s="38">
        <v>18996.841150833661</v>
      </c>
      <c r="U864" s="38">
        <v>267951.89066145592</v>
      </c>
      <c r="V864" s="38">
        <v>72702.854228699522</v>
      </c>
      <c r="W864" s="38">
        <v>636541.18653492024</v>
      </c>
      <c r="AA864" s="13">
        <v>799</v>
      </c>
      <c r="AB864" s="40">
        <v>2540650.2798959683</v>
      </c>
    </row>
    <row r="865" spans="3:28">
      <c r="C865" s="13">
        <v>800</v>
      </c>
      <c r="D865" s="13">
        <v>65</v>
      </c>
      <c r="E865" s="14">
        <v>225487.36139289089</v>
      </c>
      <c r="F865" s="14">
        <v>67017.570943227445</v>
      </c>
      <c r="G865" s="14">
        <v>2551.6097</v>
      </c>
      <c r="H865" s="14">
        <v>155918.18074966344</v>
      </c>
      <c r="I865" s="14">
        <v>9355.0908449798062</v>
      </c>
      <c r="J865" s="14">
        <v>3742.0363379919227</v>
      </c>
      <c r="K865" s="15">
        <v>7.0128155457601732E-2</v>
      </c>
      <c r="L865" s="14">
        <v>10690.682430445564</v>
      </c>
      <c r="M865" s="14">
        <v>165006.64030570493</v>
      </c>
      <c r="N865" s="14">
        <v>2806.5272534939418</v>
      </c>
      <c r="O865" s="15">
        <v>-5.801737199539872E-2</v>
      </c>
      <c r="P865" s="14">
        <v>-5108.9961693202185</v>
      </c>
      <c r="Q865" s="14">
        <v>84354.032896740449</v>
      </c>
      <c r="R865" s="14">
        <v>2806.5272534939418</v>
      </c>
      <c r="S865" s="15">
        <v>0.18223568303067794</v>
      </c>
      <c r="T865" s="38">
        <v>38773.000209367761</v>
      </c>
      <c r="U865" s="38">
        <v>252939.20666131668</v>
      </c>
      <c r="V865" s="38">
        <v>44354.686470493107</v>
      </c>
      <c r="W865" s="38">
        <v>502299.87986376206</v>
      </c>
      <c r="AA865" s="13">
        <v>800</v>
      </c>
      <c r="AB865" s="40">
        <v>2701041.4316376215</v>
      </c>
    </row>
    <row r="866" spans="3:28">
      <c r="C866" s="13">
        <v>801</v>
      </c>
      <c r="D866" s="13">
        <v>65</v>
      </c>
      <c r="E866" s="14">
        <v>236561.86274583725</v>
      </c>
      <c r="F866" s="14">
        <v>71336.626470876523</v>
      </c>
      <c r="G866" s="14">
        <v>2551.6097</v>
      </c>
      <c r="H866" s="14">
        <v>162673.62657496074</v>
      </c>
      <c r="I866" s="14">
        <v>9760.4175944976432</v>
      </c>
      <c r="J866" s="14">
        <v>3904.1670377990577</v>
      </c>
      <c r="K866" s="15">
        <v>7.8373396065209849E-2</v>
      </c>
      <c r="L866" s="14">
        <v>10742.81064028248</v>
      </c>
      <c r="M866" s="14">
        <v>149767.05358613891</v>
      </c>
      <c r="N866" s="14">
        <v>2928.1252783492928</v>
      </c>
      <c r="O866" s="15">
        <v>-3.2684512051828762E-3</v>
      </c>
      <c r="P866" s="14">
        <v>-584.61318582279432</v>
      </c>
      <c r="Q866" s="14">
        <v>179744.95764749486</v>
      </c>
      <c r="R866" s="14">
        <v>2928.1252783492928</v>
      </c>
      <c r="S866" s="15">
        <v>-6.7044471928609781E-2</v>
      </c>
      <c r="T866" s="38">
        <v>-30253.691015030265</v>
      </c>
      <c r="U866" s="38">
        <v>422458.47821293166</v>
      </c>
      <c r="V866" s="38">
        <v>-20095.49356057058</v>
      </c>
      <c r="W866" s="38">
        <v>751970.48944656539</v>
      </c>
      <c r="AA866" s="13">
        <v>801</v>
      </c>
      <c r="AB866" s="40">
        <v>2688579.2753727539</v>
      </c>
    </row>
    <row r="867" spans="3:28">
      <c r="C867" s="13">
        <v>802</v>
      </c>
      <c r="D867" s="13">
        <v>65</v>
      </c>
      <c r="E867" s="14">
        <v>234120.262493583</v>
      </c>
      <c r="F867" s="14">
        <v>70384.402372497367</v>
      </c>
      <c r="G867" s="14">
        <v>2551.6097</v>
      </c>
      <c r="H867" s="14">
        <v>161184.25042108563</v>
      </c>
      <c r="I867" s="14">
        <v>9671.0550252651374</v>
      </c>
      <c r="J867" s="14">
        <v>3868.422010106055</v>
      </c>
      <c r="K867" s="15">
        <v>7.1217945350228642E-2</v>
      </c>
      <c r="L867" s="14">
        <v>11011.574720226232</v>
      </c>
      <c r="M867" s="14">
        <v>167563.76390584299</v>
      </c>
      <c r="N867" s="14">
        <v>2901.3165075795409</v>
      </c>
      <c r="O867" s="15">
        <v>0.12374609259164364</v>
      </c>
      <c r="P867" s="14">
        <v>13888.562113386924</v>
      </c>
      <c r="Q867" s="14">
        <v>127573.5691253111</v>
      </c>
      <c r="R867" s="14">
        <v>2901.3165075795409</v>
      </c>
      <c r="S867" s="15">
        <v>5.6379061870557627E-2</v>
      </c>
      <c r="T867" s="38">
        <v>22505.841668789402</v>
      </c>
      <c r="U867" s="38">
        <v>423144.44172376127</v>
      </c>
      <c r="V867" s="38">
        <v>47405.978502402562</v>
      </c>
      <c r="W867" s="38">
        <v>718281.77475491539</v>
      </c>
      <c r="AA867" s="13">
        <v>802</v>
      </c>
      <c r="AB867" s="40">
        <v>2405755.0360979214</v>
      </c>
    </row>
    <row r="868" spans="3:28">
      <c r="C868" s="13">
        <v>803</v>
      </c>
      <c r="D868" s="13">
        <v>65</v>
      </c>
      <c r="E868" s="14">
        <v>244021.57101719975</v>
      </c>
      <c r="F868" s="14">
        <v>74245.912696707906</v>
      </c>
      <c r="G868" s="14">
        <v>2551.6097</v>
      </c>
      <c r="H868" s="14">
        <v>167224.04862049184</v>
      </c>
      <c r="I868" s="14">
        <v>10033.442917229509</v>
      </c>
      <c r="J868" s="14">
        <v>4013.3771668918039</v>
      </c>
      <c r="K868" s="15">
        <v>2.4677216126229994E-2</v>
      </c>
      <c r="L868" s="14">
        <v>3551.3171762217016</v>
      </c>
      <c r="M868" s="14">
        <v>149468.77584231572</v>
      </c>
      <c r="N868" s="14">
        <v>3010.0328751688526</v>
      </c>
      <c r="O868" s="15">
        <v>2.8707305578756941E-2</v>
      </c>
      <c r="P868" s="14">
        <v>8214.4938293561863</v>
      </c>
      <c r="Q868" s="14">
        <v>295865.96893824177</v>
      </c>
      <c r="R868" s="14">
        <v>3010.0328751688526</v>
      </c>
      <c r="S868" s="15">
        <v>0.19139287041263661</v>
      </c>
      <c r="T868" s="38">
        <v>37015.45107333803</v>
      </c>
      <c r="U868" s="38">
        <v>231920.83291394901</v>
      </c>
      <c r="V868" s="38">
        <v>48781.262078915919</v>
      </c>
      <c r="W868" s="38">
        <v>677255.5776945065</v>
      </c>
      <c r="AA868" s="13">
        <v>803</v>
      </c>
      <c r="AB868" s="40">
        <v>2237674.4898864534</v>
      </c>
    </row>
    <row r="869" spans="3:28">
      <c r="C869" s="13">
        <v>804</v>
      </c>
      <c r="D869" s="13">
        <v>65</v>
      </c>
      <c r="E869" s="14">
        <v>242876.86054667569</v>
      </c>
      <c r="F869" s="14">
        <v>73799.475613203511</v>
      </c>
      <c r="G869" s="14">
        <v>2551.6097</v>
      </c>
      <c r="H869" s="14">
        <v>166525.77523347217</v>
      </c>
      <c r="I869" s="14">
        <v>9991.5465140083306</v>
      </c>
      <c r="J869" s="14">
        <v>3996.6186056033325</v>
      </c>
      <c r="K869" s="15">
        <v>7.4845047860867792E-2</v>
      </c>
      <c r="L869" s="14">
        <v>11698.149495072097</v>
      </c>
      <c r="M869" s="14">
        <v>169994.70202724836</v>
      </c>
      <c r="N869" s="14">
        <v>2997.4639542024993</v>
      </c>
      <c r="O869" s="15">
        <v>-0.15628442308669843</v>
      </c>
      <c r="P869" s="14">
        <v>-59064.777349273558</v>
      </c>
      <c r="Q869" s="14">
        <v>320365.26846393215</v>
      </c>
      <c r="R869" s="14">
        <v>2997.4639542024993</v>
      </c>
      <c r="S869" s="15">
        <v>0.23129184093162991</v>
      </c>
      <c r="T869" s="38">
        <v>63516.711601173192</v>
      </c>
      <c r="U869" s="38">
        <v>339632.61703900533</v>
      </c>
      <c r="V869" s="38">
        <v>16150.08374697173</v>
      </c>
      <c r="W869" s="38">
        <v>829992.58753018593</v>
      </c>
      <c r="AA869" s="13">
        <v>804</v>
      </c>
      <c r="AB869" s="40">
        <v>2275374.8946876056</v>
      </c>
    </row>
    <row r="870" spans="3:28">
      <c r="C870" s="13">
        <v>805</v>
      </c>
      <c r="D870" s="13">
        <v>65</v>
      </c>
      <c r="E870" s="14">
        <v>240522.37098213987</v>
      </c>
      <c r="F870" s="14">
        <v>72881.224683034554</v>
      </c>
      <c r="G870" s="14">
        <v>2551.6097</v>
      </c>
      <c r="H870" s="14">
        <v>165089.53659910531</v>
      </c>
      <c r="I870" s="14">
        <v>9905.3721959463182</v>
      </c>
      <c r="J870" s="14">
        <v>3962.1488783785276</v>
      </c>
      <c r="K870" s="15">
        <v>-2.2704444345889287E-2</v>
      </c>
      <c r="L870" s="14">
        <v>-3236.3607708826371</v>
      </c>
      <c r="M870" s="14">
        <v>141287.76478105455</v>
      </c>
      <c r="N870" s="14">
        <v>2971.6116587838956</v>
      </c>
      <c r="O870" s="15">
        <v>2.1325166004722486E-2</v>
      </c>
      <c r="P870" s="14">
        <v>3837.6739543477579</v>
      </c>
      <c r="Q870" s="14">
        <v>185283.34286278443</v>
      </c>
      <c r="R870" s="14">
        <v>2971.6116587838956</v>
      </c>
      <c r="S870" s="15">
        <v>-0.11512295474752403</v>
      </c>
      <c r="T870" s="38">
        <v>-41258.630903424193</v>
      </c>
      <c r="U870" s="38">
        <v>318614.70062758331</v>
      </c>
      <c r="V870" s="38">
        <v>-40657.317719959072</v>
      </c>
      <c r="W870" s="38">
        <v>645185.80827142228</v>
      </c>
      <c r="AA870" s="13">
        <v>805</v>
      </c>
      <c r="AB870" s="40">
        <v>2757964.9737248193</v>
      </c>
    </row>
    <row r="871" spans="3:28">
      <c r="C871" s="13">
        <v>806</v>
      </c>
      <c r="D871" s="13">
        <v>65</v>
      </c>
      <c r="E871" s="14">
        <v>227967.90813687653</v>
      </c>
      <c r="F871" s="14">
        <v>67984.984173381847</v>
      </c>
      <c r="G871" s="14">
        <v>2551.6097</v>
      </c>
      <c r="H871" s="14">
        <v>157431.31426349469</v>
      </c>
      <c r="I871" s="14">
        <v>9445.8788558096803</v>
      </c>
      <c r="J871" s="14">
        <v>3778.3515423238723</v>
      </c>
      <c r="K871" s="15">
        <v>7.8811403635280067E-2</v>
      </c>
      <c r="L871" s="14">
        <v>13244.884354344202</v>
      </c>
      <c r="M871" s="14">
        <v>183192.02817843275</v>
      </c>
      <c r="N871" s="14">
        <v>2833.763656742904</v>
      </c>
      <c r="O871" s="15">
        <v>0.12945708519195948</v>
      </c>
      <c r="P871" s="14">
        <v>19031.459022830579</v>
      </c>
      <c r="Q871" s="14">
        <v>167458.13173758463</v>
      </c>
      <c r="R871" s="14">
        <v>2833.763656742904</v>
      </c>
      <c r="S871" s="15">
        <v>5.7654270995300204E-2</v>
      </c>
      <c r="T871" s="38">
        <v>3764.662181360562</v>
      </c>
      <c r="U871" s="38">
        <v>70478.7391068211</v>
      </c>
      <c r="V871" s="38">
        <v>36041.00555853534</v>
      </c>
      <c r="W871" s="38">
        <v>421128.89902283845</v>
      </c>
      <c r="AA871" s="13">
        <v>806</v>
      </c>
      <c r="AB871" s="40">
        <v>2687488.6653125267</v>
      </c>
    </row>
    <row r="872" spans="3:28">
      <c r="C872" s="13">
        <v>807</v>
      </c>
      <c r="D872" s="13">
        <v>65</v>
      </c>
      <c r="E872" s="14">
        <v>257569.73243083459</v>
      </c>
      <c r="F872" s="14">
        <v>79529.695648025488</v>
      </c>
      <c r="G872" s="14">
        <v>2551.6097</v>
      </c>
      <c r="H872" s="14">
        <v>175488.4270828091</v>
      </c>
      <c r="I872" s="14">
        <v>10529.305624968545</v>
      </c>
      <c r="J872" s="14">
        <v>4211.7222499874179</v>
      </c>
      <c r="K872" s="15">
        <v>0.1110220441491111</v>
      </c>
      <c r="L872" s="14">
        <v>18500.748705796075</v>
      </c>
      <c r="M872" s="14">
        <v>187246.92750453172</v>
      </c>
      <c r="N872" s="14">
        <v>3158.7916874905636</v>
      </c>
      <c r="O872" s="15">
        <v>-0.10949328197155453</v>
      </c>
      <c r="P872" s="14">
        <v>-37639.149678369817</v>
      </c>
      <c r="Q872" s="14">
        <v>307697.86307696061</v>
      </c>
      <c r="R872" s="14">
        <v>3158.7916874905636</v>
      </c>
      <c r="S872" s="15">
        <v>0.33119665477297328</v>
      </c>
      <c r="T872" s="38">
        <v>22379.242304757416</v>
      </c>
      <c r="U872" s="38">
        <v>91529.496676943469</v>
      </c>
      <c r="V872" s="38">
        <v>3240.8413321836742</v>
      </c>
      <c r="W872" s="38">
        <v>586474.28725843586</v>
      </c>
      <c r="AA872" s="13">
        <v>807</v>
      </c>
      <c r="AB872" s="40">
        <v>2510221.4573880741</v>
      </c>
    </row>
    <row r="873" spans="3:28">
      <c r="C873" s="13">
        <v>808</v>
      </c>
      <c r="D873" s="13">
        <v>65</v>
      </c>
      <c r="E873" s="14">
        <v>240257.76930771497</v>
      </c>
      <c r="F873" s="14">
        <v>72778.030030008842</v>
      </c>
      <c r="G873" s="14">
        <v>2551.6097</v>
      </c>
      <c r="H873" s="14">
        <v>164928.12957770613</v>
      </c>
      <c r="I873" s="14">
        <v>9895.6877746623668</v>
      </c>
      <c r="J873" s="14">
        <v>3958.2751098649469</v>
      </c>
      <c r="K873" s="15">
        <v>-8.246294147044371E-3</v>
      </c>
      <c r="L873" s="14">
        <v>-1221.9971180238074</v>
      </c>
      <c r="M873" s="14">
        <v>148944.56817519697</v>
      </c>
      <c r="N873" s="14">
        <v>2968.7063323987099</v>
      </c>
      <c r="O873" s="15">
        <v>7.3469401305931104E-2</v>
      </c>
      <c r="P873" s="14">
        <v>10251.962297389247</v>
      </c>
      <c r="Q873" s="14">
        <v>151276.88766315568</v>
      </c>
      <c r="R873" s="14">
        <v>2968.7063323987099</v>
      </c>
      <c r="S873" s="15">
        <v>0.19533575870981357</v>
      </c>
      <c r="T873" s="38">
        <v>47414.941340621459</v>
      </c>
      <c r="U873" s="38">
        <v>291634.88810113055</v>
      </c>
      <c r="V873" s="38">
        <v>56444.9065199869</v>
      </c>
      <c r="W873" s="38">
        <v>591856.34393948317</v>
      </c>
      <c r="AA873" s="13">
        <v>808</v>
      </c>
      <c r="AB873" s="40">
        <v>2919648.4592369078</v>
      </c>
    </row>
    <row r="874" spans="3:28">
      <c r="C874" s="13">
        <v>809</v>
      </c>
      <c r="D874" s="13">
        <v>65</v>
      </c>
      <c r="E874" s="14">
        <v>226020.20644309238</v>
      </c>
      <c r="F874" s="14">
        <v>67225.380512806034</v>
      </c>
      <c r="G874" s="14">
        <v>2551.6097</v>
      </c>
      <c r="H874" s="14">
        <v>156243.21623028634</v>
      </c>
      <c r="I874" s="14">
        <v>9374.5929738171799</v>
      </c>
      <c r="J874" s="14">
        <v>3749.837189526872</v>
      </c>
      <c r="K874" s="15">
        <v>-3.2765628020770078E-2</v>
      </c>
      <c r="L874" s="14">
        <v>-4232.0570388992037</v>
      </c>
      <c r="M874" s="14">
        <v>126804.3424899855</v>
      </c>
      <c r="N874" s="14">
        <v>2812.377892145154</v>
      </c>
      <c r="O874" s="15">
        <v>7.8533138467059588E-2</v>
      </c>
      <c r="P874" s="14">
        <v>10092.611236756125</v>
      </c>
      <c r="Q874" s="14">
        <v>140012.84449279131</v>
      </c>
      <c r="R874" s="14">
        <v>2812.377892145154</v>
      </c>
      <c r="S874" s="15">
        <v>1.4882699034805325E-2</v>
      </c>
      <c r="T874" s="38">
        <v>9882.5317174886095</v>
      </c>
      <c r="U874" s="38">
        <v>675316.91167763015</v>
      </c>
      <c r="V874" s="38">
        <v>15743.085915345531</v>
      </c>
      <c r="W874" s="38">
        <v>942134.09866040689</v>
      </c>
      <c r="AA874" s="13">
        <v>809</v>
      </c>
      <c r="AB874" s="40">
        <v>2588438.6218625647</v>
      </c>
    </row>
    <row r="875" spans="3:28">
      <c r="C875" s="13">
        <v>810</v>
      </c>
      <c r="D875" s="13">
        <v>65</v>
      </c>
      <c r="E875" s="14">
        <v>231128.29345010486</v>
      </c>
      <c r="F875" s="14">
        <v>69217.534445540892</v>
      </c>
      <c r="G875" s="14">
        <v>2551.6097</v>
      </c>
      <c r="H875" s="14">
        <v>159359.14930456397</v>
      </c>
      <c r="I875" s="14">
        <v>9561.5489582738373</v>
      </c>
      <c r="J875" s="14">
        <v>3824.6195833095353</v>
      </c>
      <c r="K875" s="15">
        <v>9.6831228196485056E-2</v>
      </c>
      <c r="L875" s="14">
        <v>11243.53110687234</v>
      </c>
      <c r="M875" s="14">
        <v>129270.56252590886</v>
      </c>
      <c r="N875" s="14">
        <v>2868.464687482151</v>
      </c>
      <c r="O875" s="15">
        <v>7.514898170743417E-2</v>
      </c>
      <c r="P875" s="14">
        <v>18968.824975075033</v>
      </c>
      <c r="Q875" s="14">
        <v>272819.31824598886</v>
      </c>
      <c r="R875" s="14">
        <v>2868.464687482151</v>
      </c>
      <c r="S875" s="15">
        <v>0.39257190381074514</v>
      </c>
      <c r="T875" s="38">
        <v>145032.18429038452</v>
      </c>
      <c r="U875" s="38">
        <v>515907.48687511525</v>
      </c>
      <c r="V875" s="38">
        <v>175244.54037233189</v>
      </c>
      <c r="W875" s="38">
        <v>917997.36764701293</v>
      </c>
      <c r="AA875" s="13">
        <v>810</v>
      </c>
      <c r="AB875" s="40">
        <v>2581614.70292628</v>
      </c>
    </row>
    <row r="876" spans="3:28">
      <c r="C876" s="13">
        <v>811</v>
      </c>
      <c r="D876" s="13">
        <v>65</v>
      </c>
      <c r="E876" s="14">
        <v>241884.05605520325</v>
      </c>
      <c r="F876" s="14">
        <v>73412.281861529278</v>
      </c>
      <c r="G876" s="14">
        <v>2551.6097</v>
      </c>
      <c r="H876" s="14">
        <v>165920.16449367398</v>
      </c>
      <c r="I876" s="14">
        <v>9955.2098696204375</v>
      </c>
      <c r="J876" s="14">
        <v>3982.0839478481753</v>
      </c>
      <c r="K876" s="15">
        <v>0.14335854712127843</v>
      </c>
      <c r="L876" s="14">
        <v>17938.884677109942</v>
      </c>
      <c r="M876" s="14">
        <v>145062.92386210375</v>
      </c>
      <c r="N876" s="14">
        <v>2986.5629608861313</v>
      </c>
      <c r="O876" s="15">
        <v>7.5194263678373549E-2</v>
      </c>
      <c r="P876" s="14">
        <v>9772.8232148842635</v>
      </c>
      <c r="Q876" s="14">
        <v>141233.77425966144</v>
      </c>
      <c r="R876" s="14">
        <v>2986.5629608861313</v>
      </c>
      <c r="S876" s="15">
        <v>-0.27657738453261366</v>
      </c>
      <c r="T876" s="38">
        <v>-269420.00910765014</v>
      </c>
      <c r="U876" s="38">
        <v>706194.88959374279</v>
      </c>
      <c r="V876" s="38">
        <v>-241708.30121565593</v>
      </c>
      <c r="W876" s="38">
        <v>992491.58771550795</v>
      </c>
      <c r="AA876" s="13">
        <v>811</v>
      </c>
      <c r="AB876" s="40">
        <v>2674928.6230301214</v>
      </c>
    </row>
    <row r="877" spans="3:28">
      <c r="C877" s="13">
        <v>812</v>
      </c>
      <c r="D877" s="13">
        <v>65</v>
      </c>
      <c r="E877" s="14">
        <v>227380.7031863849</v>
      </c>
      <c r="F877" s="14">
        <v>67755.974242690107</v>
      </c>
      <c r="G877" s="14">
        <v>2551.6097</v>
      </c>
      <c r="H877" s="14">
        <v>157073.11924369479</v>
      </c>
      <c r="I877" s="14">
        <v>9424.3871546216869</v>
      </c>
      <c r="J877" s="14">
        <v>3769.7548618486749</v>
      </c>
      <c r="K877" s="15">
        <v>-5.7678901777014159E-2</v>
      </c>
      <c r="L877" s="14">
        <v>-8400.2267875928392</v>
      </c>
      <c r="M877" s="14">
        <v>139122.42336078023</v>
      </c>
      <c r="N877" s="14">
        <v>2827.3161463865058</v>
      </c>
      <c r="O877" s="15">
        <v>-0.14776221093604933</v>
      </c>
      <c r="P877" s="14">
        <v>-22485.808714817289</v>
      </c>
      <c r="Q877" s="14">
        <v>131103.48731325893</v>
      </c>
      <c r="R877" s="14">
        <v>2827.3161463865058</v>
      </c>
      <c r="S877" s="15">
        <v>0.21979466079417409</v>
      </c>
      <c r="T877" s="38">
        <v>28238.947733789777</v>
      </c>
      <c r="U877" s="38">
        <v>158131.37609082554</v>
      </c>
      <c r="V877" s="38">
        <v>-2647.087768620353</v>
      </c>
      <c r="W877" s="38">
        <v>428357.28676486469</v>
      </c>
      <c r="AA877" s="13">
        <v>812</v>
      </c>
      <c r="AB877" s="40">
        <v>2045937.4466227579</v>
      </c>
    </row>
    <row r="878" spans="3:28">
      <c r="C878" s="13">
        <v>813</v>
      </c>
      <c r="D878" s="13">
        <v>65</v>
      </c>
      <c r="E878" s="14">
        <v>236994.53608231444</v>
      </c>
      <c r="F878" s="14">
        <v>71505.369072102636</v>
      </c>
      <c r="G878" s="14">
        <v>2551.6097</v>
      </c>
      <c r="H878" s="14">
        <v>162937.55731021179</v>
      </c>
      <c r="I878" s="14">
        <v>9776.2534386127063</v>
      </c>
      <c r="J878" s="14">
        <v>3910.5013754450829</v>
      </c>
      <c r="K878" s="15">
        <v>-6.5013075924479774E-2</v>
      </c>
      <c r="L878" s="14">
        <v>-8445.9577979273563</v>
      </c>
      <c r="M878" s="14">
        <v>123420.97108416822</v>
      </c>
      <c r="N878" s="14">
        <v>2932.8760315838117</v>
      </c>
      <c r="O878" s="15">
        <v>-5.010317864203917E-2</v>
      </c>
      <c r="P878" s="14">
        <v>-9935.3607611514817</v>
      </c>
      <c r="Q878" s="14">
        <v>189829.09008401408</v>
      </c>
      <c r="R878" s="14">
        <v>2932.8760315838117</v>
      </c>
      <c r="S878" s="15">
        <v>5.0240371183705557E-2</v>
      </c>
      <c r="T878" s="38">
        <v>5192.8012186829501</v>
      </c>
      <c r="U878" s="38">
        <v>110018.3724641101</v>
      </c>
      <c r="V878" s="38">
        <v>-13188.517340395887</v>
      </c>
      <c r="W878" s="38">
        <v>423268.43363229238</v>
      </c>
      <c r="AA878" s="13">
        <v>813</v>
      </c>
      <c r="AB878" s="40">
        <v>2749702.5346948523</v>
      </c>
    </row>
    <row r="879" spans="3:28">
      <c r="C879" s="13">
        <v>814</v>
      </c>
      <c r="D879" s="13">
        <v>65</v>
      </c>
      <c r="E879" s="14">
        <v>221704.29868982566</v>
      </c>
      <c r="F879" s="14">
        <v>65542.176489032005</v>
      </c>
      <c r="G879" s="14">
        <v>2551.6097</v>
      </c>
      <c r="H879" s="14">
        <v>153610.51250079364</v>
      </c>
      <c r="I879" s="14">
        <v>9216.6307500476178</v>
      </c>
      <c r="J879" s="14">
        <v>3686.6523000190473</v>
      </c>
      <c r="K879" s="15">
        <v>0.13199407458503354</v>
      </c>
      <c r="L879" s="14">
        <v>20427.340145478614</v>
      </c>
      <c r="M879" s="14">
        <v>177030.19023395755</v>
      </c>
      <c r="N879" s="14">
        <v>2764.9892250142852</v>
      </c>
      <c r="O879" s="15">
        <v>4.293086570448143E-2</v>
      </c>
      <c r="P879" s="14">
        <v>4166.868528257035</v>
      </c>
      <c r="Q879" s="14">
        <v>102609.33292893613</v>
      </c>
      <c r="R879" s="14">
        <v>2764.9892250142852</v>
      </c>
      <c r="S879" s="15">
        <v>2.040445126324647E-4</v>
      </c>
      <c r="T879" s="38">
        <v>174.53787276980015</v>
      </c>
      <c r="U879" s="38">
        <v>856948.1945313086</v>
      </c>
      <c r="V879" s="38">
        <v>24768.746546505452</v>
      </c>
      <c r="W879" s="38">
        <v>1136587.7176942022</v>
      </c>
      <c r="AA879" s="13">
        <v>814</v>
      </c>
      <c r="AB879" s="40">
        <v>2569560.2314403323</v>
      </c>
    </row>
    <row r="880" spans="3:28">
      <c r="C880" s="13">
        <v>815</v>
      </c>
      <c r="D880" s="13">
        <v>65</v>
      </c>
      <c r="E880" s="14">
        <v>233270.5081068835</v>
      </c>
      <c r="F880" s="14">
        <v>70052.998161684562</v>
      </c>
      <c r="G880" s="14">
        <v>2551.6097</v>
      </c>
      <c r="H880" s="14">
        <v>160665.90024519895</v>
      </c>
      <c r="I880" s="14">
        <v>9639.9540147119369</v>
      </c>
      <c r="J880" s="14">
        <v>3855.981605884775</v>
      </c>
      <c r="K880" s="15">
        <v>3.1783339106552483E-2</v>
      </c>
      <c r="L880" s="14">
        <v>5375.102356037205</v>
      </c>
      <c r="M880" s="14">
        <v>176420.07416646188</v>
      </c>
      <c r="N880" s="14">
        <v>2891.9862044135812</v>
      </c>
      <c r="O880" s="15">
        <v>-1.3746691602189262E-2</v>
      </c>
      <c r="P880" s="14">
        <v>-1583.9011985940895</v>
      </c>
      <c r="Q880" s="14">
        <v>115082.62964680624</v>
      </c>
      <c r="R880" s="14">
        <v>2891.9862044135812</v>
      </c>
      <c r="S880" s="15">
        <v>0.12017354485450861</v>
      </c>
      <c r="T880" s="38">
        <v>129239.96973226866</v>
      </c>
      <c r="U880" s="38">
        <v>1206130.3952071457</v>
      </c>
      <c r="V880" s="38">
        <v>133031.17088971176</v>
      </c>
      <c r="W880" s="38">
        <v>1497633.0990204138</v>
      </c>
      <c r="AA880" s="13">
        <v>815</v>
      </c>
      <c r="AB880" s="40">
        <v>2333359.4386338932</v>
      </c>
    </row>
    <row r="881" spans="3:28">
      <c r="C881" s="13">
        <v>816</v>
      </c>
      <c r="D881" s="13">
        <v>65</v>
      </c>
      <c r="E881" s="14">
        <v>234587.63484086268</v>
      </c>
      <c r="F881" s="14">
        <v>70566.677587936443</v>
      </c>
      <c r="G881" s="14">
        <v>2551.6097</v>
      </c>
      <c r="H881" s="14">
        <v>161469.34755292625</v>
      </c>
      <c r="I881" s="14">
        <v>9688.1608531755755</v>
      </c>
      <c r="J881" s="14">
        <v>3875.2643412702305</v>
      </c>
      <c r="K881" s="15">
        <v>-9.3352209460030519E-3</v>
      </c>
      <c r="L881" s="14">
        <v>-1588.2754799500708</v>
      </c>
      <c r="M881" s="14">
        <v>170487.32012368803</v>
      </c>
      <c r="N881" s="14">
        <v>2906.4482559526728</v>
      </c>
      <c r="O881" s="15">
        <v>6.9589549088595562E-2</v>
      </c>
      <c r="P881" s="14">
        <v>5252.0764891116896</v>
      </c>
      <c r="Q881" s="14">
        <v>82177.502375791591</v>
      </c>
      <c r="R881" s="14">
        <v>2906.4482559526728</v>
      </c>
      <c r="S881" s="15">
        <v>-1.3182361086942901E-3</v>
      </c>
      <c r="T881" s="38">
        <v>-303.97640655653731</v>
      </c>
      <c r="U881" s="38">
        <v>231742.54170850781</v>
      </c>
      <c r="V881" s="38">
        <v>3359.8246026050815</v>
      </c>
      <c r="W881" s="38">
        <v>484407.36420798744</v>
      </c>
      <c r="AA881" s="13">
        <v>816</v>
      </c>
      <c r="AB881" s="40">
        <v>2687311.5518368636</v>
      </c>
    </row>
    <row r="882" spans="3:28">
      <c r="C882" s="13">
        <v>817</v>
      </c>
      <c r="D882" s="13">
        <v>65</v>
      </c>
      <c r="E882" s="14">
        <v>228087.47960276165</v>
      </c>
      <c r="F882" s="14">
        <v>68031.617045077044</v>
      </c>
      <c r="G882" s="14">
        <v>2551.6097</v>
      </c>
      <c r="H882" s="14">
        <v>157504.25285768459</v>
      </c>
      <c r="I882" s="14">
        <v>9450.2551714610745</v>
      </c>
      <c r="J882" s="14">
        <v>3780.1020685844301</v>
      </c>
      <c r="K882" s="15">
        <v>-9.828711053633081E-3</v>
      </c>
      <c r="L882" s="14">
        <v>-1359.9400071507023</v>
      </c>
      <c r="M882" s="14">
        <v>138894.1345221668</v>
      </c>
      <c r="N882" s="14">
        <v>2835.0765514383224</v>
      </c>
      <c r="O882" s="15">
        <v>0.27718425008185682</v>
      </c>
      <c r="P882" s="14">
        <v>60022.205164588209</v>
      </c>
      <c r="Q882" s="14">
        <v>277982.36859618372</v>
      </c>
      <c r="R882" s="14">
        <v>2835.0765514383224</v>
      </c>
      <c r="S882" s="15">
        <v>-0.41844128154949761</v>
      </c>
      <c r="T882" s="38">
        <v>-98591.682834829611</v>
      </c>
      <c r="U882" s="38">
        <v>138442.3856019252</v>
      </c>
      <c r="V882" s="38">
        <v>-39929.417677392106</v>
      </c>
      <c r="W882" s="38">
        <v>555318.88872027572</v>
      </c>
      <c r="AA882" s="13">
        <v>817</v>
      </c>
      <c r="AB882" s="40">
        <v>2796169.7505580699</v>
      </c>
    </row>
    <row r="883" spans="3:28">
      <c r="C883" s="13">
        <v>818</v>
      </c>
      <c r="D883" s="13">
        <v>65</v>
      </c>
      <c r="E883" s="14">
        <v>229840.29008633693</v>
      </c>
      <c r="F883" s="14">
        <v>68715.213133671408</v>
      </c>
      <c r="G883" s="14">
        <v>2551.6097</v>
      </c>
      <c r="H883" s="14">
        <v>158573.46725266552</v>
      </c>
      <c r="I883" s="14">
        <v>9514.4080351599314</v>
      </c>
      <c r="J883" s="14">
        <v>3805.7632140639726</v>
      </c>
      <c r="K883" s="15">
        <v>5.9205188486933825E-2</v>
      </c>
      <c r="L883" s="14">
        <v>6953.2508228006709</v>
      </c>
      <c r="M883" s="14">
        <v>126299.40050312332</v>
      </c>
      <c r="N883" s="14">
        <v>2854.3224105479794</v>
      </c>
      <c r="O883" s="15">
        <v>-6.5920664209262458E-2</v>
      </c>
      <c r="P883" s="14">
        <v>-14094.879288854218</v>
      </c>
      <c r="Q883" s="14">
        <v>201148.07788762843</v>
      </c>
      <c r="R883" s="14">
        <v>2854.3224105479794</v>
      </c>
      <c r="S883" s="15">
        <v>0.34986210516672267</v>
      </c>
      <c r="T883" s="38">
        <v>72908.227130380779</v>
      </c>
      <c r="U883" s="38">
        <v>282726.71181333525</v>
      </c>
      <c r="V883" s="38">
        <v>65766.598664327234</v>
      </c>
      <c r="W883" s="38">
        <v>610174.19020408695</v>
      </c>
      <c r="AA883" s="13">
        <v>818</v>
      </c>
      <c r="AB883" s="40">
        <v>2167456.0609522029</v>
      </c>
    </row>
    <row r="884" spans="3:28">
      <c r="C884" s="13">
        <v>819</v>
      </c>
      <c r="D884" s="13">
        <v>65</v>
      </c>
      <c r="E884" s="14">
        <v>243172.87653602526</v>
      </c>
      <c r="F884" s="14">
        <v>73914.921849049861</v>
      </c>
      <c r="G884" s="14">
        <v>2551.6097</v>
      </c>
      <c r="H884" s="14">
        <v>166706.3449869754</v>
      </c>
      <c r="I884" s="14">
        <v>10002.380699218524</v>
      </c>
      <c r="J884" s="14">
        <v>4000.9522796874098</v>
      </c>
      <c r="K884" s="15">
        <v>4.3210644826455306E-2</v>
      </c>
      <c r="L884" s="14">
        <v>5357.263198267693</v>
      </c>
      <c r="M884" s="14">
        <v>131337.91181144046</v>
      </c>
      <c r="N884" s="14">
        <v>3000.7142097655569</v>
      </c>
      <c r="O884" s="15">
        <v>0.20656485912191644</v>
      </c>
      <c r="P884" s="14">
        <v>42236.67563817482</v>
      </c>
      <c r="Q884" s="14">
        <v>248208.77018048085</v>
      </c>
      <c r="R884" s="14">
        <v>3000.7142097655569</v>
      </c>
      <c r="S884" s="15">
        <v>-3.7352577298674486E-2</v>
      </c>
      <c r="T884" s="38">
        <v>-9993.2267057548561</v>
      </c>
      <c r="U884" s="38">
        <v>259044.93979439771</v>
      </c>
      <c r="V884" s="38">
        <v>37600.712130687651</v>
      </c>
      <c r="W884" s="38">
        <v>638591.62178631895</v>
      </c>
      <c r="AA884" s="13">
        <v>819</v>
      </c>
      <c r="AB884" s="40">
        <v>2503637.2344322931</v>
      </c>
    </row>
    <row r="885" spans="3:28">
      <c r="C885" s="13">
        <v>820</v>
      </c>
      <c r="D885" s="13">
        <v>65</v>
      </c>
      <c r="E885" s="14">
        <v>232341.38497545203</v>
      </c>
      <c r="F885" s="14">
        <v>69690.640140426287</v>
      </c>
      <c r="G885" s="14">
        <v>2551.6097</v>
      </c>
      <c r="H885" s="14">
        <v>160099.13513502575</v>
      </c>
      <c r="I885" s="14">
        <v>9605.9481081015438</v>
      </c>
      <c r="J885" s="14">
        <v>3842.3792432406176</v>
      </c>
      <c r="K885" s="15">
        <v>2.895494409610451E-2</v>
      </c>
      <c r="L885" s="14">
        <v>5223.0746939715964</v>
      </c>
      <c r="M885" s="14">
        <v>187530.54572700339</v>
      </c>
      <c r="N885" s="14">
        <v>2881.7844324304629</v>
      </c>
      <c r="O885" s="15">
        <v>0.10392038131851372</v>
      </c>
      <c r="P885" s="14">
        <v>13278.348814523548</v>
      </c>
      <c r="Q885" s="14">
        <v>142493.49133709297</v>
      </c>
      <c r="R885" s="14">
        <v>2881.7844324304629</v>
      </c>
      <c r="S885" s="15">
        <v>-3.306728416089251E-2</v>
      </c>
      <c r="T885" s="38">
        <v>-10083.838492882265</v>
      </c>
      <c r="U885" s="38">
        <v>296306.15216813539</v>
      </c>
      <c r="V885" s="38">
        <v>8417.5850156128781</v>
      </c>
      <c r="W885" s="38">
        <v>626330.18923223182</v>
      </c>
      <c r="AA885" s="13">
        <v>820</v>
      </c>
      <c r="AB885" s="40">
        <v>2968904.5448205872</v>
      </c>
    </row>
    <row r="886" spans="3:28">
      <c r="C886" s="13">
        <v>821</v>
      </c>
      <c r="D886" s="13">
        <v>65</v>
      </c>
      <c r="E886" s="14">
        <v>241718.96035650166</v>
      </c>
      <c r="F886" s="14">
        <v>73347.894539035653</v>
      </c>
      <c r="G886" s="14">
        <v>2551.6097</v>
      </c>
      <c r="H886" s="14">
        <v>165819.456117466</v>
      </c>
      <c r="I886" s="14">
        <v>9949.1673670479595</v>
      </c>
      <c r="J886" s="14">
        <v>3979.666946819184</v>
      </c>
      <c r="K886" s="15">
        <v>3.9441515386386107E-2</v>
      </c>
      <c r="L886" s="14">
        <v>6488.7714467627839</v>
      </c>
      <c r="M886" s="14">
        <v>172994.88638643903</v>
      </c>
      <c r="N886" s="14">
        <v>2984.7502101143878</v>
      </c>
      <c r="O886" s="15">
        <v>0.17743649346470425</v>
      </c>
      <c r="P886" s="14">
        <v>33188.204624426129</v>
      </c>
      <c r="Q886" s="14">
        <v>221723.3011921228</v>
      </c>
      <c r="R886" s="14">
        <v>2984.7502101143878</v>
      </c>
      <c r="S886" s="15">
        <v>-6.621681656199925E-2</v>
      </c>
      <c r="T886" s="38">
        <v>-48002.891173421616</v>
      </c>
      <c r="U886" s="38">
        <v>678424.5331494757</v>
      </c>
      <c r="V886" s="38">
        <v>-8325.915102232706</v>
      </c>
      <c r="W886" s="38">
        <v>1073142.7207280374</v>
      </c>
      <c r="AA886" s="13">
        <v>821</v>
      </c>
      <c r="AB886" s="40">
        <v>2429754.5937542622</v>
      </c>
    </row>
    <row r="887" spans="3:28">
      <c r="C887" s="13">
        <v>822</v>
      </c>
      <c r="D887" s="13">
        <v>65</v>
      </c>
      <c r="E887" s="14">
        <v>235207.74001782874</v>
      </c>
      <c r="F887" s="14">
        <v>70808.518606953206</v>
      </c>
      <c r="G887" s="14">
        <v>2551.6097</v>
      </c>
      <c r="H887" s="14">
        <v>161847.61171087553</v>
      </c>
      <c r="I887" s="14">
        <v>9710.8567026525307</v>
      </c>
      <c r="J887" s="14">
        <v>3884.3426810610126</v>
      </c>
      <c r="K887" s="15">
        <v>3.9067221062926219E-2</v>
      </c>
      <c r="L887" s="14">
        <v>6711.1732856959034</v>
      </c>
      <c r="M887" s="14">
        <v>180438.61890734575</v>
      </c>
      <c r="N887" s="14">
        <v>2913.257010795759</v>
      </c>
      <c r="O887" s="15">
        <v>0.1371281454086376</v>
      </c>
      <c r="P887" s="14">
        <v>31084.444704547681</v>
      </c>
      <c r="Q887" s="14">
        <v>259222.79935680627</v>
      </c>
      <c r="R887" s="14">
        <v>2913.257010795759</v>
      </c>
      <c r="S887" s="15">
        <v>0.18008773331288544</v>
      </c>
      <c r="T887" s="38">
        <v>179362.89081852857</v>
      </c>
      <c r="U887" s="38">
        <v>1176794.5783630807</v>
      </c>
      <c r="V887" s="38">
        <v>217158.50880877214</v>
      </c>
      <c r="W887" s="38">
        <v>1616455.9966272328</v>
      </c>
      <c r="AA887" s="13">
        <v>822</v>
      </c>
      <c r="AB887" s="40">
        <v>2670130.7018697495</v>
      </c>
    </row>
    <row r="888" spans="3:28">
      <c r="C888" s="13">
        <v>823</v>
      </c>
      <c r="D888" s="13">
        <v>65</v>
      </c>
      <c r="E888" s="14">
        <v>226501.48202064005</v>
      </c>
      <c r="F888" s="14">
        <v>67413.077988049627</v>
      </c>
      <c r="G888" s="14">
        <v>2551.6097</v>
      </c>
      <c r="H888" s="14">
        <v>156536.79433259042</v>
      </c>
      <c r="I888" s="14">
        <v>9392.2076599554257</v>
      </c>
      <c r="J888" s="14">
        <v>3756.8830639821704</v>
      </c>
      <c r="K888" s="15">
        <v>4.952289583829364E-2</v>
      </c>
      <c r="L888" s="14">
        <v>8321.5187193081765</v>
      </c>
      <c r="M888" s="14">
        <v>178233.72682424574</v>
      </c>
      <c r="N888" s="14">
        <v>2817.6622979866274</v>
      </c>
      <c r="O888" s="15">
        <v>1.2799454916149436E-2</v>
      </c>
      <c r="P888" s="14">
        <v>1380.6150567522789</v>
      </c>
      <c r="Q888" s="14">
        <v>110654.59091673774</v>
      </c>
      <c r="R888" s="14">
        <v>2817.6622979866274</v>
      </c>
      <c r="S888" s="15">
        <v>0.17130227756562483</v>
      </c>
      <c r="T888" s="38">
        <v>132813.83565539939</v>
      </c>
      <c r="U888" s="38">
        <v>909541.22965607024</v>
      </c>
      <c r="V888" s="38">
        <v>142515.96943145985</v>
      </c>
      <c r="W888" s="38">
        <v>1198429.5473970538</v>
      </c>
      <c r="AA888" s="13">
        <v>823</v>
      </c>
      <c r="AB888" s="40">
        <v>2842454.0838955697</v>
      </c>
    </row>
    <row r="889" spans="3:28">
      <c r="C889" s="13">
        <v>824</v>
      </c>
      <c r="D889" s="13">
        <v>65</v>
      </c>
      <c r="E889" s="14">
        <v>230560.91900816406</v>
      </c>
      <c r="F889" s="14">
        <v>68996.258413183983</v>
      </c>
      <c r="G889" s="14">
        <v>2551.6097</v>
      </c>
      <c r="H889" s="14">
        <v>159013.05089498006</v>
      </c>
      <c r="I889" s="14">
        <v>9540.7830536988022</v>
      </c>
      <c r="J889" s="14">
        <v>3816.313221479521</v>
      </c>
      <c r="K889" s="15">
        <v>3.4088242525155035E-2</v>
      </c>
      <c r="L889" s="14">
        <v>3914.5837003072756</v>
      </c>
      <c r="M889" s="14">
        <v>120659.51130088474</v>
      </c>
      <c r="N889" s="14">
        <v>2862.2349161096404</v>
      </c>
      <c r="O889" s="15">
        <v>3.0959830425101774E-2</v>
      </c>
      <c r="P889" s="14">
        <v>3993.6363435779326</v>
      </c>
      <c r="Q889" s="14">
        <v>134418.88228174069</v>
      </c>
      <c r="R889" s="14">
        <v>2862.2349161096404</v>
      </c>
      <c r="S889" s="15">
        <v>6.9298187918386989E-2</v>
      </c>
      <c r="T889" s="38">
        <v>15100.023855544609</v>
      </c>
      <c r="U889" s="38">
        <v>234430.40115179351</v>
      </c>
      <c r="V889" s="38">
        <v>23008.243899429817</v>
      </c>
      <c r="W889" s="38">
        <v>489508.79473441897</v>
      </c>
      <c r="AA889" s="13">
        <v>824</v>
      </c>
      <c r="AB889" s="40">
        <v>2455700.3045024867</v>
      </c>
    </row>
    <row r="890" spans="3:28">
      <c r="C890" s="13">
        <v>825</v>
      </c>
      <c r="D890" s="13">
        <v>65</v>
      </c>
      <c r="E890" s="14">
        <v>219122.01193665463</v>
      </c>
      <c r="F890" s="14">
        <v>64535.084655295308</v>
      </c>
      <c r="G890" s="14">
        <v>2551.6097</v>
      </c>
      <c r="H890" s="14">
        <v>152035.31758135933</v>
      </c>
      <c r="I890" s="14">
        <v>9122.1190548815594</v>
      </c>
      <c r="J890" s="14">
        <v>3648.8476219526237</v>
      </c>
      <c r="K890" s="15">
        <v>4.7774165278123074E-3</v>
      </c>
      <c r="L890" s="14">
        <v>534.68798242879166</v>
      </c>
      <c r="M890" s="14">
        <v>114279.012291099</v>
      </c>
      <c r="N890" s="14">
        <v>2736.6357164644678</v>
      </c>
      <c r="O890" s="15">
        <v>-0.18800116318678145</v>
      </c>
      <c r="P890" s="14">
        <v>-28469.761033043633</v>
      </c>
      <c r="Q890" s="14">
        <v>124332.51899040447</v>
      </c>
      <c r="R890" s="14">
        <v>2736.6357164644678</v>
      </c>
      <c r="S890" s="15">
        <v>-0.11518576838452281</v>
      </c>
      <c r="T890" s="38">
        <v>-19599.383524117507</v>
      </c>
      <c r="U890" s="38">
        <v>151923.49247960714</v>
      </c>
      <c r="V890" s="38">
        <v>-47534.45657473235</v>
      </c>
      <c r="W890" s="38">
        <v>390535.02376111061</v>
      </c>
      <c r="AA890" s="13">
        <v>825</v>
      </c>
      <c r="AB890" s="40">
        <v>2762962.2092845119</v>
      </c>
    </row>
    <row r="891" spans="3:28">
      <c r="C891" s="13">
        <v>826</v>
      </c>
      <c r="D891" s="13">
        <v>65</v>
      </c>
      <c r="E891" s="14">
        <v>229436.93416996766</v>
      </c>
      <c r="F891" s="14">
        <v>68557.904326287389</v>
      </c>
      <c r="G891" s="14">
        <v>2551.6097</v>
      </c>
      <c r="H891" s="14">
        <v>158327.42014368027</v>
      </c>
      <c r="I891" s="14">
        <v>9499.6452086208155</v>
      </c>
      <c r="J891" s="14">
        <v>3799.8580834483264</v>
      </c>
      <c r="K891" s="15">
        <v>0.10640366694050221</v>
      </c>
      <c r="L891" s="14">
        <v>13889.392389178642</v>
      </c>
      <c r="M891" s="14">
        <v>146324.22486562352</v>
      </c>
      <c r="N891" s="14">
        <v>2849.8935625862446</v>
      </c>
      <c r="O891" s="15">
        <v>7.4083765102146482E-2</v>
      </c>
      <c r="P891" s="14">
        <v>19815.115864269967</v>
      </c>
      <c r="Q891" s="14">
        <v>288709.13413442357</v>
      </c>
      <c r="R891" s="14">
        <v>2849.8935625862446</v>
      </c>
      <c r="S891" s="15">
        <v>-0.29912069568450744</v>
      </c>
      <c r="T891" s="38">
        <v>-18799.85646118693</v>
      </c>
      <c r="U891" s="38">
        <v>45475.493961236265</v>
      </c>
      <c r="V891" s="38">
        <v>14904.651792261677</v>
      </c>
      <c r="W891" s="38">
        <v>480508.85296128335</v>
      </c>
      <c r="AA891" s="13">
        <v>826</v>
      </c>
      <c r="AB891" s="40">
        <v>2629121.8814356532</v>
      </c>
    </row>
    <row r="892" spans="3:28">
      <c r="C892" s="13">
        <v>827</v>
      </c>
      <c r="D892" s="13">
        <v>65</v>
      </c>
      <c r="E892" s="14">
        <v>226258.64655889419</v>
      </c>
      <c r="F892" s="14">
        <v>67318.372157968741</v>
      </c>
      <c r="G892" s="14">
        <v>2551.6097</v>
      </c>
      <c r="H892" s="14">
        <v>156388.66470092544</v>
      </c>
      <c r="I892" s="14">
        <v>9383.3198820555263</v>
      </c>
      <c r="J892" s="14">
        <v>3753.3279528222106</v>
      </c>
      <c r="K892" s="15">
        <v>7.7136567542454376E-2</v>
      </c>
      <c r="L892" s="14">
        <v>10775.212920007756</v>
      </c>
      <c r="M892" s="14">
        <v>152341.95208776442</v>
      </c>
      <c r="N892" s="14">
        <v>2814.9959646166576</v>
      </c>
      <c r="O892" s="15">
        <v>9.5392797140222474E-2</v>
      </c>
      <c r="P892" s="14">
        <v>15342.934285513573</v>
      </c>
      <c r="Q892" s="14">
        <v>177589.97933509422</v>
      </c>
      <c r="R892" s="14">
        <v>2814.9959646166576</v>
      </c>
      <c r="S892" s="15">
        <v>0.14267523548939265</v>
      </c>
      <c r="T892" s="38">
        <v>52242.732760965875</v>
      </c>
      <c r="U892" s="38">
        <v>419815.61734149657</v>
      </c>
      <c r="V892" s="38">
        <v>78360.879966487206</v>
      </c>
      <c r="W892" s="38">
        <v>749747.54876435525</v>
      </c>
      <c r="AA892" s="13">
        <v>827</v>
      </c>
      <c r="AB892" s="40">
        <v>2523466.2910066079</v>
      </c>
    </row>
    <row r="893" spans="3:28">
      <c r="C893" s="13">
        <v>828</v>
      </c>
      <c r="D893" s="13">
        <v>65</v>
      </c>
      <c r="E893" s="14">
        <v>238058.47145529403</v>
      </c>
      <c r="F893" s="14">
        <v>71920.303867564668</v>
      </c>
      <c r="G893" s="14">
        <v>2551.6097</v>
      </c>
      <c r="H893" s="14">
        <v>163586.55788772934</v>
      </c>
      <c r="I893" s="14">
        <v>9815.1934732637601</v>
      </c>
      <c r="J893" s="14">
        <v>3926.0773893055043</v>
      </c>
      <c r="K893" s="15">
        <v>-1.2166780398725575E-2</v>
      </c>
      <c r="L893" s="14">
        <v>-1526.6992128039203</v>
      </c>
      <c r="M893" s="14">
        <v>125917.29358568358</v>
      </c>
      <c r="N893" s="14">
        <v>2944.5580419791281</v>
      </c>
      <c r="O893" s="15">
        <v>0.24186941960498612</v>
      </c>
      <c r="P893" s="14">
        <v>49024.365223371351</v>
      </c>
      <c r="Q893" s="14">
        <v>253186.03467427337</v>
      </c>
      <c r="R893" s="14">
        <v>2944.5580419791281</v>
      </c>
      <c r="S893" s="15">
        <v>0.13818406791852525</v>
      </c>
      <c r="T893" s="38">
        <v>106605.97371930545</v>
      </c>
      <c r="U893" s="38">
        <v>879556.29159902537</v>
      </c>
      <c r="V893" s="38">
        <v>154103.63972987287</v>
      </c>
      <c r="W893" s="38">
        <v>1258659.6198589823</v>
      </c>
      <c r="AA893" s="13">
        <v>828</v>
      </c>
      <c r="AB893" s="40">
        <v>2363905.8373596482</v>
      </c>
    </row>
    <row r="894" spans="3:28">
      <c r="C894" s="13">
        <v>829</v>
      </c>
      <c r="D894" s="13">
        <v>65</v>
      </c>
      <c r="E894" s="14">
        <v>227942.10554222841</v>
      </c>
      <c r="F894" s="14">
        <v>67974.921161469072</v>
      </c>
      <c r="G894" s="14">
        <v>2551.6097</v>
      </c>
      <c r="H894" s="14">
        <v>157415.57468075934</v>
      </c>
      <c r="I894" s="14">
        <v>9444.9344808455608</v>
      </c>
      <c r="J894" s="14">
        <v>3777.9737923382245</v>
      </c>
      <c r="K894" s="15">
        <v>0.12715998902114811</v>
      </c>
      <c r="L894" s="14">
        <v>20279.970876460171</v>
      </c>
      <c r="M894" s="14">
        <v>181652.85701303725</v>
      </c>
      <c r="N894" s="14">
        <v>2833.4803442536681</v>
      </c>
      <c r="O894" s="15">
        <v>-6.6842823839354831E-2</v>
      </c>
      <c r="P894" s="14">
        <v>-10618.469629471529</v>
      </c>
      <c r="Q894" s="14">
        <v>149655.55722747854</v>
      </c>
      <c r="R894" s="14">
        <v>2833.4803442536681</v>
      </c>
      <c r="S894" s="15">
        <v>0.38645260329108072</v>
      </c>
      <c r="T894" s="38">
        <v>39361.137461648083</v>
      </c>
      <c r="U894" s="38">
        <v>142630.30953989614</v>
      </c>
      <c r="V894" s="38">
        <v>49022.638708636725</v>
      </c>
      <c r="W894" s="38">
        <v>473938.72378041194</v>
      </c>
      <c r="AA894" s="13">
        <v>829</v>
      </c>
      <c r="AB894" s="40">
        <v>2698794.8380557327</v>
      </c>
    </row>
    <row r="895" spans="3:28">
      <c r="C895" s="13">
        <v>830</v>
      </c>
      <c r="D895" s="13">
        <v>65</v>
      </c>
      <c r="E895" s="14">
        <v>251184.41365629353</v>
      </c>
      <c r="F895" s="14">
        <v>77039.421325954478</v>
      </c>
      <c r="G895" s="14">
        <v>2551.6097</v>
      </c>
      <c r="H895" s="14">
        <v>171593.38263033904</v>
      </c>
      <c r="I895" s="14">
        <v>10295.602957820342</v>
      </c>
      <c r="J895" s="14">
        <v>4118.241183128137</v>
      </c>
      <c r="K895" s="15">
        <v>9.1933493038935526E-2</v>
      </c>
      <c r="L895" s="14">
        <v>16335.766840870858</v>
      </c>
      <c r="M895" s="14">
        <v>196086.02371888456</v>
      </c>
      <c r="N895" s="14">
        <v>3088.6808873461023</v>
      </c>
      <c r="O895" s="15">
        <v>0.12416667010300905</v>
      </c>
      <c r="P895" s="14">
        <v>41665.127223816897</v>
      </c>
      <c r="Q895" s="14">
        <v>378767.52998204972</v>
      </c>
      <c r="R895" s="14">
        <v>3088.6808873461023</v>
      </c>
      <c r="S895" s="15">
        <v>0.39729303260804855</v>
      </c>
      <c r="T895" s="38">
        <v>57064.249804801926</v>
      </c>
      <c r="U895" s="38">
        <v>202241.23698834103</v>
      </c>
      <c r="V895" s="38">
        <v>115065.14386948968</v>
      </c>
      <c r="W895" s="38">
        <v>777094.79068927537</v>
      </c>
      <c r="AA895" s="13">
        <v>830</v>
      </c>
      <c r="AB895" s="40">
        <v>2394000.2482747314</v>
      </c>
    </row>
    <row r="896" spans="3:28">
      <c r="C896" s="13">
        <v>831</v>
      </c>
      <c r="D896" s="13">
        <v>65</v>
      </c>
      <c r="E896" s="14">
        <v>228340.54091460622</v>
      </c>
      <c r="F896" s="14">
        <v>68130.310956696427</v>
      </c>
      <c r="G896" s="14">
        <v>2551.6097</v>
      </c>
      <c r="H896" s="14">
        <v>157658.62025790979</v>
      </c>
      <c r="I896" s="14">
        <v>9459.5172154745869</v>
      </c>
      <c r="J896" s="14">
        <v>3783.806886189835</v>
      </c>
      <c r="K896" s="15">
        <v>8.7781185545078091E-2</v>
      </c>
      <c r="L896" s="14">
        <v>16882.477797493022</v>
      </c>
      <c r="M896" s="14">
        <v>211098.94022963685</v>
      </c>
      <c r="N896" s="14">
        <v>2837.8551646423762</v>
      </c>
      <c r="O896" s="15">
        <v>0.25911954249151342</v>
      </c>
      <c r="P896" s="14">
        <v>53873.552437472084</v>
      </c>
      <c r="Q896" s="14">
        <v>263202.51227541338</v>
      </c>
      <c r="R896" s="14">
        <v>2837.8551646423762</v>
      </c>
      <c r="S896" s="15">
        <v>-2.6247744685314198E-2</v>
      </c>
      <c r="T896" s="38">
        <v>-8184.1369296925395</v>
      </c>
      <c r="U896" s="38">
        <v>305038.22473097156</v>
      </c>
      <c r="V896" s="38">
        <v>62571.893305272562</v>
      </c>
      <c r="W896" s="38">
        <v>779339.67723602173</v>
      </c>
      <c r="AA896" s="13">
        <v>831</v>
      </c>
      <c r="AB896" s="40">
        <v>2562219.9448394375</v>
      </c>
    </row>
    <row r="897" spans="3:28">
      <c r="C897" s="13">
        <v>832</v>
      </c>
      <c r="D897" s="13">
        <v>65</v>
      </c>
      <c r="E897" s="14">
        <v>227047.51094405292</v>
      </c>
      <c r="F897" s="14">
        <v>67626.029268180631</v>
      </c>
      <c r="G897" s="14">
        <v>2551.6097</v>
      </c>
      <c r="H897" s="14">
        <v>156869.87197587229</v>
      </c>
      <c r="I897" s="14">
        <v>9412.1923185523374</v>
      </c>
      <c r="J897" s="14">
        <v>3764.8769274209353</v>
      </c>
      <c r="K897" s="15">
        <v>7.61936712269356E-2</v>
      </c>
      <c r="L897" s="14">
        <v>12635.094540076867</v>
      </c>
      <c r="M897" s="14">
        <v>180346.19484165101</v>
      </c>
      <c r="N897" s="14">
        <v>2823.657695565701</v>
      </c>
      <c r="O897" s="15">
        <v>-4.1786367156135623E-2</v>
      </c>
      <c r="P897" s="14">
        <v>-2854.4707864751972</v>
      </c>
      <c r="Q897" s="14">
        <v>66868.412138093234</v>
      </c>
      <c r="R897" s="14">
        <v>2823.657695565701</v>
      </c>
      <c r="S897" s="15">
        <v>0.21152024909967865</v>
      </c>
      <c r="T897" s="38">
        <v>65769.284073627234</v>
      </c>
      <c r="U897" s="38">
        <v>378117.22591092129</v>
      </c>
      <c r="V897" s="38">
        <v>75549.907827228904</v>
      </c>
      <c r="W897" s="38">
        <v>625331.83289066551</v>
      </c>
      <c r="AA897" s="13">
        <v>832</v>
      </c>
      <c r="AB897" s="40">
        <v>2287720.4762236169</v>
      </c>
    </row>
    <row r="898" spans="3:28">
      <c r="C898" s="13">
        <v>833</v>
      </c>
      <c r="D898" s="13">
        <v>65</v>
      </c>
      <c r="E898" s="14">
        <v>237849.70793363522</v>
      </c>
      <c r="F898" s="14">
        <v>71838.886094117741</v>
      </c>
      <c r="G898" s="14">
        <v>2551.6097</v>
      </c>
      <c r="H898" s="14">
        <v>163459.21213951748</v>
      </c>
      <c r="I898" s="14">
        <v>9807.5527283710489</v>
      </c>
      <c r="J898" s="14">
        <v>3923.0210913484198</v>
      </c>
      <c r="K898" s="15">
        <v>1.4724021280446174E-2</v>
      </c>
      <c r="L898" s="14">
        <v>1915.5956134343651</v>
      </c>
      <c r="M898" s="14">
        <v>133977.13637152876</v>
      </c>
      <c r="N898" s="14">
        <v>2942.2658185113146</v>
      </c>
      <c r="O898" s="15">
        <v>2.3882085870288089E-2</v>
      </c>
      <c r="P898" s="14">
        <v>2709.4257989625949</v>
      </c>
      <c r="Q898" s="14">
        <v>117630.6908984477</v>
      </c>
      <c r="R898" s="14">
        <v>2942.2658185113146</v>
      </c>
      <c r="S898" s="15">
        <v>0.26374614035921884</v>
      </c>
      <c r="T898" s="38">
        <v>162248.99480791649</v>
      </c>
      <c r="U898" s="38">
        <v>778891.19557407219</v>
      </c>
      <c r="V898" s="38">
        <v>166874.01622031344</v>
      </c>
      <c r="W898" s="38">
        <v>1030499.0228440487</v>
      </c>
      <c r="AA898" s="13">
        <v>833</v>
      </c>
      <c r="AB898" s="40">
        <v>2618011.576896104</v>
      </c>
    </row>
    <row r="899" spans="3:28">
      <c r="C899" s="13">
        <v>834</v>
      </c>
      <c r="D899" s="13">
        <v>65</v>
      </c>
      <c r="E899" s="14">
        <v>228787.74538267043</v>
      </c>
      <c r="F899" s="14">
        <v>68304.720699241472</v>
      </c>
      <c r="G899" s="14">
        <v>2551.6097</v>
      </c>
      <c r="H899" s="14">
        <v>157931.41498342896</v>
      </c>
      <c r="I899" s="14">
        <v>9475.8848990057377</v>
      </c>
      <c r="J899" s="14">
        <v>3790.3539596022952</v>
      </c>
      <c r="K899" s="15">
        <v>0.14608615622632395</v>
      </c>
      <c r="L899" s="14">
        <v>21358.347485471466</v>
      </c>
      <c r="M899" s="14">
        <v>169457.2992595252</v>
      </c>
      <c r="N899" s="14">
        <v>2842.765469701721</v>
      </c>
      <c r="O899" s="15">
        <v>-0.12146116608584337</v>
      </c>
      <c r="P899" s="14">
        <v>-25971.185191000208</v>
      </c>
      <c r="Q899" s="14">
        <v>189273.1504096656</v>
      </c>
      <c r="R899" s="14">
        <v>2842.765469701721</v>
      </c>
      <c r="S899" s="15">
        <v>0.25982467003453413</v>
      </c>
      <c r="T899" s="38">
        <v>139681.90951925365</v>
      </c>
      <c r="U899" s="38">
        <v>678703.93464379013</v>
      </c>
      <c r="V899" s="38">
        <v>135069.07181372491</v>
      </c>
      <c r="W899" s="38">
        <v>1037434.3843129809</v>
      </c>
      <c r="AA899" s="13">
        <v>834</v>
      </c>
      <c r="AB899" s="40">
        <v>2785169.0913380589</v>
      </c>
    </row>
    <row r="900" spans="3:28">
      <c r="C900" s="13">
        <v>835</v>
      </c>
      <c r="D900" s="13">
        <v>65</v>
      </c>
      <c r="E900" s="14">
        <v>241131.16748631062</v>
      </c>
      <c r="F900" s="14">
        <v>73118.655319661135</v>
      </c>
      <c r="G900" s="14">
        <v>2551.6097</v>
      </c>
      <c r="H900" s="14">
        <v>165460.90246664948</v>
      </c>
      <c r="I900" s="14">
        <v>9927.6541479989683</v>
      </c>
      <c r="J900" s="14">
        <v>3971.0616591995877</v>
      </c>
      <c r="K900" s="15">
        <v>2.2920668097371647E-2</v>
      </c>
      <c r="L900" s="14">
        <v>3481.2898948314455</v>
      </c>
      <c r="M900" s="14">
        <v>157351.13230043853</v>
      </c>
      <c r="N900" s="14">
        <v>2978.2962443996903</v>
      </c>
      <c r="O900" s="15">
        <v>0.15654798872560921</v>
      </c>
      <c r="P900" s="14">
        <v>43045.917264474141</v>
      </c>
      <c r="Q900" s="14">
        <v>319504.53394959006</v>
      </c>
      <c r="R900" s="14">
        <v>2978.2962443996903</v>
      </c>
      <c r="S900" s="15">
        <v>2.1126709970351196E-2</v>
      </c>
      <c r="T900" s="38">
        <v>7986.346103608138</v>
      </c>
      <c r="U900" s="38">
        <v>387496.78172471421</v>
      </c>
      <c r="V900" s="38">
        <v>54513.553262913723</v>
      </c>
      <c r="W900" s="38">
        <v>864352.44797474286</v>
      </c>
      <c r="AA900" s="13">
        <v>835</v>
      </c>
      <c r="AB900" s="40">
        <v>2666364.9691274054</v>
      </c>
    </row>
    <row r="901" spans="3:28">
      <c r="C901" s="13">
        <v>836</v>
      </c>
      <c r="D901" s="13">
        <v>65</v>
      </c>
      <c r="E901" s="14">
        <v>223504.4113480766</v>
      </c>
      <c r="F901" s="14">
        <v>66244.220425749867</v>
      </c>
      <c r="G901" s="14">
        <v>2551.6097</v>
      </c>
      <c r="H901" s="14">
        <v>154708.58122232673</v>
      </c>
      <c r="I901" s="14">
        <v>9282.5148733396036</v>
      </c>
      <c r="J901" s="14">
        <v>3713.0059493358417</v>
      </c>
      <c r="K901" s="15">
        <v>5.3139451083456357E-2</v>
      </c>
      <c r="L901" s="14">
        <v>6692.1559581134507</v>
      </c>
      <c r="M901" s="14">
        <v>134484.39634947604</v>
      </c>
      <c r="N901" s="14">
        <v>2784.7544620018812</v>
      </c>
      <c r="O901" s="15">
        <v>0.23919733843353455</v>
      </c>
      <c r="P901" s="14">
        <v>36097.318872406031</v>
      </c>
      <c r="Q901" s="14">
        <v>188399.89898777704</v>
      </c>
      <c r="R901" s="14">
        <v>2784.7544620018812</v>
      </c>
      <c r="S901" s="15">
        <v>-0.30253400565823563</v>
      </c>
      <c r="T901" s="38">
        <v>-204017.76595558494</v>
      </c>
      <c r="U901" s="38">
        <v>471737.69820078532</v>
      </c>
      <c r="V901" s="38">
        <v>-161228.29112506547</v>
      </c>
      <c r="W901" s="38">
        <v>794621.99353803834</v>
      </c>
      <c r="AA901" s="13">
        <v>836</v>
      </c>
      <c r="AB901" s="40">
        <v>2977365.7531207125</v>
      </c>
    </row>
    <row r="902" spans="3:28">
      <c r="C902" s="13">
        <v>837</v>
      </c>
      <c r="D902" s="13">
        <v>65</v>
      </c>
      <c r="E902" s="14">
        <v>241670.10231514534</v>
      </c>
      <c r="F902" s="14">
        <v>73328.839902906679</v>
      </c>
      <c r="G902" s="14">
        <v>2551.6097</v>
      </c>
      <c r="H902" s="14">
        <v>165789.65271223866</v>
      </c>
      <c r="I902" s="14">
        <v>9947.3791627343198</v>
      </c>
      <c r="J902" s="14">
        <v>3978.951665093728</v>
      </c>
      <c r="K902" s="15">
        <v>8.2908430562636609E-2</v>
      </c>
      <c r="L902" s="14">
        <v>11413.347046833431</v>
      </c>
      <c r="M902" s="14">
        <v>151064.90343475572</v>
      </c>
      <c r="N902" s="14">
        <v>2984.2137488202957</v>
      </c>
      <c r="O902" s="15">
        <v>-0.10474941762403986</v>
      </c>
      <c r="P902" s="14">
        <v>-24710.116160385507</v>
      </c>
      <c r="Q902" s="14">
        <v>212679.39922347842</v>
      </c>
      <c r="R902" s="14">
        <v>2984.2137488202957</v>
      </c>
      <c r="S902" s="15">
        <v>-0.12588317166094481</v>
      </c>
      <c r="T902" s="38">
        <v>-74440.869920280398</v>
      </c>
      <c r="U902" s="38">
        <v>518400.09588485555</v>
      </c>
      <c r="V902" s="38">
        <v>-87737.639033832471</v>
      </c>
      <c r="W902" s="38">
        <v>882144.39854308963</v>
      </c>
      <c r="AA902" s="13">
        <v>837</v>
      </c>
      <c r="AB902" s="40">
        <v>2356780.8797756485</v>
      </c>
    </row>
    <row r="903" spans="3:28">
      <c r="C903" s="13">
        <v>838</v>
      </c>
      <c r="D903" s="13">
        <v>65</v>
      </c>
      <c r="E903" s="14">
        <v>236678.83195086184</v>
      </c>
      <c r="F903" s="14">
        <v>71382.244460836111</v>
      </c>
      <c r="G903" s="14">
        <v>2551.6097</v>
      </c>
      <c r="H903" s="14">
        <v>162744.97779002573</v>
      </c>
      <c r="I903" s="14">
        <v>9764.6986674015443</v>
      </c>
      <c r="J903" s="14">
        <v>3905.8794669606177</v>
      </c>
      <c r="K903" s="15">
        <v>6.3922796038892005E-2</v>
      </c>
      <c r="L903" s="14">
        <v>9936.3532548676776</v>
      </c>
      <c r="M903" s="14">
        <v>167332.3253741996</v>
      </c>
      <c r="N903" s="14">
        <v>2929.4096002204633</v>
      </c>
      <c r="O903" s="15">
        <v>0.21082802735843165</v>
      </c>
      <c r="P903" s="14">
        <v>34535.425956119128</v>
      </c>
      <c r="Q903" s="14">
        <v>199808.64515932137</v>
      </c>
      <c r="R903" s="14">
        <v>2929.4096002204633</v>
      </c>
      <c r="S903" s="15">
        <v>-0.12176122349724745</v>
      </c>
      <c r="T903" s="38">
        <v>-48622.368131447154</v>
      </c>
      <c r="U903" s="38">
        <v>352167.89151204325</v>
      </c>
      <c r="V903" s="38">
        <v>-4150.5889204603518</v>
      </c>
      <c r="W903" s="38">
        <v>719308.86204556422</v>
      </c>
      <c r="AA903" s="13">
        <v>838</v>
      </c>
      <c r="AB903" s="40">
        <v>2821659.72158447</v>
      </c>
    </row>
    <row r="904" spans="3:28">
      <c r="C904" s="13">
        <v>839</v>
      </c>
      <c r="D904" s="13">
        <v>65</v>
      </c>
      <c r="E904" s="14">
        <v>226465.50336158907</v>
      </c>
      <c r="F904" s="14">
        <v>67399.046311019745</v>
      </c>
      <c r="G904" s="14">
        <v>2551.6097</v>
      </c>
      <c r="H904" s="14">
        <v>156514.84735056933</v>
      </c>
      <c r="I904" s="14">
        <v>9390.8908410341592</v>
      </c>
      <c r="J904" s="14">
        <v>3756.3563364136639</v>
      </c>
      <c r="K904" s="15">
        <v>7.1865541707679531E-2</v>
      </c>
      <c r="L904" s="14">
        <v>10004.686212965486</v>
      </c>
      <c r="M904" s="14">
        <v>151096.8183183815</v>
      </c>
      <c r="N904" s="14">
        <v>2817.2672523102478</v>
      </c>
      <c r="O904" s="15">
        <v>-3.1587801403496082E-2</v>
      </c>
      <c r="P904" s="14">
        <v>-4410.8430261811764</v>
      </c>
      <c r="Q904" s="14">
        <v>136635.33516466126</v>
      </c>
      <c r="R904" s="14">
        <v>2817.2672523102478</v>
      </c>
      <c r="S904" s="15">
        <v>0.32239387405933539</v>
      </c>
      <c r="T904" s="38">
        <v>30382.378158066178</v>
      </c>
      <c r="U904" s="38">
        <v>126030.94809416003</v>
      </c>
      <c r="V904" s="38">
        <v>35976.221344850484</v>
      </c>
      <c r="W904" s="38">
        <v>413763.10157720279</v>
      </c>
      <c r="AA904" s="13">
        <v>839</v>
      </c>
      <c r="AB904" s="40">
        <v>2363125.8421533471</v>
      </c>
    </row>
    <row r="905" spans="3:28">
      <c r="C905" s="13">
        <v>840</v>
      </c>
      <c r="D905" s="13">
        <v>65</v>
      </c>
      <c r="E905" s="14">
        <v>228245.70629205325</v>
      </c>
      <c r="F905" s="14">
        <v>68093.325453900761</v>
      </c>
      <c r="G905" s="14">
        <v>2551.6097</v>
      </c>
      <c r="H905" s="14">
        <v>157600.77113815249</v>
      </c>
      <c r="I905" s="14">
        <v>9456.0462682891484</v>
      </c>
      <c r="J905" s="14">
        <v>3782.4185073156596</v>
      </c>
      <c r="K905" s="15">
        <v>8.1688049724196576E-2</v>
      </c>
      <c r="L905" s="14">
        <v>11571.157894052691</v>
      </c>
      <c r="M905" s="14">
        <v>155112.92598857402</v>
      </c>
      <c r="N905" s="14">
        <v>2836.8138804867444</v>
      </c>
      <c r="O905" s="15">
        <v>4.3591594413787516E-2</v>
      </c>
      <c r="P905" s="14">
        <v>6920.5611349205374</v>
      </c>
      <c r="Q905" s="14">
        <v>167098.04142375526</v>
      </c>
      <c r="R905" s="14">
        <v>2836.8138804867444</v>
      </c>
      <c r="S905" s="15">
        <v>0.18397340462873024</v>
      </c>
      <c r="T905" s="38">
        <v>44117.564478143868</v>
      </c>
      <c r="U905" s="38">
        <v>285340.00487189565</v>
      </c>
      <c r="V905" s="38">
        <v>62609.283507117099</v>
      </c>
      <c r="W905" s="38">
        <v>607550.97228422493</v>
      </c>
      <c r="AA905" s="13">
        <v>840</v>
      </c>
      <c r="AB905" s="40">
        <v>2555897.260324595</v>
      </c>
    </row>
    <row r="906" spans="3:28">
      <c r="C906" s="13">
        <v>841</v>
      </c>
      <c r="D906" s="13">
        <v>65</v>
      </c>
      <c r="E906" s="14">
        <v>233737.81237269039</v>
      </c>
      <c r="F906" s="14">
        <v>70235.246825349255</v>
      </c>
      <c r="G906" s="14">
        <v>2551.6097</v>
      </c>
      <c r="H906" s="14">
        <v>160950.95584734113</v>
      </c>
      <c r="I906" s="14">
        <v>9657.0573508404668</v>
      </c>
      <c r="J906" s="14">
        <v>3862.822940336187</v>
      </c>
      <c r="K906" s="15">
        <v>-5.3520810375672655E-2</v>
      </c>
      <c r="L906" s="14">
        <v>-8970.3824207845373</v>
      </c>
      <c r="M906" s="14">
        <v>160566.53348438247</v>
      </c>
      <c r="N906" s="14">
        <v>2897.1172052521401</v>
      </c>
      <c r="O906" s="15">
        <v>0.18657809281280785</v>
      </c>
      <c r="P906" s="14">
        <v>43154.284929252652</v>
      </c>
      <c r="Q906" s="14">
        <v>275896.26216784347</v>
      </c>
      <c r="R906" s="14">
        <v>2897.1172052521401</v>
      </c>
      <c r="S906" s="15">
        <v>0.25701474112940581</v>
      </c>
      <c r="T906" s="38">
        <v>59287.939672698965</v>
      </c>
      <c r="U906" s="38">
        <v>291415.63913770753</v>
      </c>
      <c r="V906" s="38">
        <v>93471.842181167071</v>
      </c>
      <c r="W906" s="38">
        <v>727878.4347899335</v>
      </c>
      <c r="AA906" s="13">
        <v>841</v>
      </c>
      <c r="AB906" s="40">
        <v>3008431.1709811534</v>
      </c>
    </row>
    <row r="907" spans="3:28">
      <c r="C907" s="13">
        <v>842</v>
      </c>
      <c r="D907" s="13">
        <v>65</v>
      </c>
      <c r="E907" s="14">
        <v>232028.7150301676</v>
      </c>
      <c r="F907" s="14">
        <v>69568.69886176537</v>
      </c>
      <c r="G907" s="14">
        <v>2551.6097</v>
      </c>
      <c r="H907" s="14">
        <v>159908.40646840222</v>
      </c>
      <c r="I907" s="14">
        <v>9594.5043881041329</v>
      </c>
      <c r="J907" s="14">
        <v>3837.8017552416532</v>
      </c>
      <c r="K907" s="15">
        <v>-5.440475292582729E-3</v>
      </c>
      <c r="L907" s="14">
        <v>-848.85636349306139</v>
      </c>
      <c r="M907" s="14">
        <v>157096.18521737654</v>
      </c>
      <c r="N907" s="14">
        <v>2878.3513164312399</v>
      </c>
      <c r="O907" s="15">
        <v>-0.10258442728650996</v>
      </c>
      <c r="P907" s="14">
        <v>-28354.286845599709</v>
      </c>
      <c r="Q907" s="14">
        <v>249484.41255717503</v>
      </c>
      <c r="R907" s="14">
        <v>2878.3513164312399</v>
      </c>
      <c r="S907" s="15">
        <v>0.47307390251272469</v>
      </c>
      <c r="T907" s="38">
        <v>195819.66024141357</v>
      </c>
      <c r="U907" s="38">
        <v>611189.21591281635</v>
      </c>
      <c r="V907" s="38">
        <v>166616.51703232079</v>
      </c>
      <c r="W907" s="38">
        <v>1017769.8136873679</v>
      </c>
      <c r="AA907" s="13">
        <v>842</v>
      </c>
      <c r="AB907" s="40">
        <v>2826197.4613271803</v>
      </c>
    </row>
    <row r="908" spans="3:28">
      <c r="C908" s="13">
        <v>843</v>
      </c>
      <c r="D908" s="13">
        <v>65</v>
      </c>
      <c r="E908" s="14">
        <v>236015.61806179027</v>
      </c>
      <c r="F908" s="14">
        <v>71123.591044098212</v>
      </c>
      <c r="G908" s="14">
        <v>2551.6097</v>
      </c>
      <c r="H908" s="14">
        <v>162340.41731769204</v>
      </c>
      <c r="I908" s="14">
        <v>9740.4250390615216</v>
      </c>
      <c r="J908" s="14">
        <v>3896.1700156246088</v>
      </c>
      <c r="K908" s="15">
        <v>2.1817063647658765E-2</v>
      </c>
      <c r="L908" s="14">
        <v>3129.9105456720868</v>
      </c>
      <c r="M908" s="14">
        <v>148539.58122878513</v>
      </c>
      <c r="N908" s="14">
        <v>2922.1275117184564</v>
      </c>
      <c r="O908" s="15">
        <v>0.18990480439456162</v>
      </c>
      <c r="P908" s="14">
        <v>43183.695283875735</v>
      </c>
      <c r="Q908" s="14">
        <v>272041.29817180341</v>
      </c>
      <c r="R908" s="14">
        <v>2922.1275117184564</v>
      </c>
      <c r="S908" s="15">
        <v>0.40873341418593784</v>
      </c>
      <c r="T908" s="38">
        <v>488017.26215431961</v>
      </c>
      <c r="U908" s="38">
        <v>1683452.7973301117</v>
      </c>
      <c r="V908" s="38">
        <v>534330.86798386741</v>
      </c>
      <c r="W908" s="38">
        <v>2104033.6767307003</v>
      </c>
      <c r="AA908" s="13">
        <v>843</v>
      </c>
      <c r="AB908" s="40">
        <v>2804776.137037239</v>
      </c>
    </row>
    <row r="909" spans="3:28">
      <c r="C909" s="13">
        <v>844</v>
      </c>
      <c r="D909" s="13">
        <v>65</v>
      </c>
      <c r="E909" s="14">
        <v>226489.64532884033</v>
      </c>
      <c r="F909" s="14">
        <v>67408.461678247724</v>
      </c>
      <c r="G909" s="14">
        <v>2551.6097</v>
      </c>
      <c r="H909" s="14">
        <v>156529.5739505926</v>
      </c>
      <c r="I909" s="14">
        <v>9391.7744370355558</v>
      </c>
      <c r="J909" s="14">
        <v>3756.7097748142223</v>
      </c>
      <c r="K909" s="15">
        <v>5.4180111022193896E-2</v>
      </c>
      <c r="L909" s="14">
        <v>7566.6667986838884</v>
      </c>
      <c r="M909" s="14">
        <v>149102.6683008117</v>
      </c>
      <c r="N909" s="14">
        <v>2817.5323311106667</v>
      </c>
      <c r="O909" s="15">
        <v>0.14265787068136632</v>
      </c>
      <c r="P909" s="14">
        <v>17185.512591900853</v>
      </c>
      <c r="Q909" s="14">
        <v>139060.90642979526</v>
      </c>
      <c r="R909" s="14">
        <v>2817.5323311106667</v>
      </c>
      <c r="S909" s="15">
        <v>-0.13125441249746528</v>
      </c>
      <c r="T909" s="38">
        <v>-9373.4712425210655</v>
      </c>
      <c r="U909" s="38">
        <v>63449.817788709974</v>
      </c>
      <c r="V909" s="38">
        <v>15378.708148063675</v>
      </c>
      <c r="W909" s="38">
        <v>351613.39251931699</v>
      </c>
      <c r="AA909" s="13">
        <v>844</v>
      </c>
      <c r="AB909" s="40">
        <v>3068202.1263318076</v>
      </c>
    </row>
    <row r="910" spans="3:28">
      <c r="C910" s="13">
        <v>845</v>
      </c>
      <c r="D910" s="13">
        <v>65</v>
      </c>
      <c r="E910" s="14">
        <v>239850.10558956192</v>
      </c>
      <c r="F910" s="14">
        <v>72619.041179929147</v>
      </c>
      <c r="G910" s="14">
        <v>2551.6097</v>
      </c>
      <c r="H910" s="14">
        <v>164679.45470963276</v>
      </c>
      <c r="I910" s="14">
        <v>9880.7672825779646</v>
      </c>
      <c r="J910" s="14">
        <v>3952.306913031186</v>
      </c>
      <c r="K910" s="15">
        <v>8.0222481276596314E-2</v>
      </c>
      <c r="L910" s="14">
        <v>11355.073290558681</v>
      </c>
      <c r="M910" s="14">
        <v>154876.00459317351</v>
      </c>
      <c r="N910" s="14">
        <v>2964.2301847733893</v>
      </c>
      <c r="O910" s="15">
        <v>0.12270318883356954</v>
      </c>
      <c r="P910" s="14">
        <v>43293.578316237261</v>
      </c>
      <c r="Q910" s="14">
        <v>397607.42278575699</v>
      </c>
      <c r="R910" s="14">
        <v>2964.2301847733893</v>
      </c>
      <c r="S910" s="15">
        <v>-9.6818799533275532E-2</v>
      </c>
      <c r="T910" s="38">
        <v>-36578.394158767427</v>
      </c>
      <c r="U910" s="38">
        <v>342706.32058469061</v>
      </c>
      <c r="V910" s="38">
        <v>18070.257448028518</v>
      </c>
      <c r="W910" s="38">
        <v>895189.74796362105</v>
      </c>
      <c r="AA910" s="13">
        <v>845</v>
      </c>
      <c r="AB910" s="40">
        <v>2670118.3016253603</v>
      </c>
    </row>
    <row r="911" spans="3:28">
      <c r="C911" s="13">
        <v>846</v>
      </c>
      <c r="D911" s="13">
        <v>65</v>
      </c>
      <c r="E911" s="14">
        <v>238697.83744753862</v>
      </c>
      <c r="F911" s="14">
        <v>72169.656604540069</v>
      </c>
      <c r="G911" s="14">
        <v>2551.6097</v>
      </c>
      <c r="H911" s="14">
        <v>163976.57114299855</v>
      </c>
      <c r="I911" s="14">
        <v>9838.5942685799128</v>
      </c>
      <c r="J911" s="14">
        <v>3935.4377074319655</v>
      </c>
      <c r="K911" s="15">
        <v>7.1068007081130799E-2</v>
      </c>
      <c r="L911" s="14">
        <v>10840.485784520526</v>
      </c>
      <c r="M911" s="14">
        <v>165344.9962235851</v>
      </c>
      <c r="N911" s="14">
        <v>2951.5782805739736</v>
      </c>
      <c r="O911" s="15">
        <v>0.10299512603397548</v>
      </c>
      <c r="P911" s="14">
        <v>33687.267468257443</v>
      </c>
      <c r="Q911" s="14">
        <v>362239.38308582717</v>
      </c>
      <c r="R911" s="14">
        <v>2951.5782805739736</v>
      </c>
      <c r="S911" s="15">
        <v>6.8664622755340105E-2</v>
      </c>
      <c r="T911" s="38">
        <v>27290.442572531294</v>
      </c>
      <c r="U911" s="38">
        <v>426211.69165177783</v>
      </c>
      <c r="V911" s="38">
        <v>71818.19582530926</v>
      </c>
      <c r="W911" s="38">
        <v>953796.07096119015</v>
      </c>
      <c r="AA911" s="13">
        <v>846</v>
      </c>
      <c r="AB911" s="40">
        <v>2598605.421517347</v>
      </c>
    </row>
    <row r="912" spans="3:28">
      <c r="C912" s="13">
        <v>847</v>
      </c>
      <c r="D912" s="13">
        <v>65</v>
      </c>
      <c r="E912" s="14">
        <v>234184.0275166528</v>
      </c>
      <c r="F912" s="14">
        <v>70409.270731494587</v>
      </c>
      <c r="G912" s="14">
        <v>2551.6097</v>
      </c>
      <c r="H912" s="14">
        <v>161223.14708515821</v>
      </c>
      <c r="I912" s="14">
        <v>9673.3888251094922</v>
      </c>
      <c r="J912" s="14">
        <v>3869.355530043797</v>
      </c>
      <c r="K912" s="15">
        <v>7.9955802303589528E-3</v>
      </c>
      <c r="L912" s="14">
        <v>1267.5147750882836</v>
      </c>
      <c r="M912" s="14">
        <v>161729.12098935171</v>
      </c>
      <c r="N912" s="14">
        <v>2902.0166475328474</v>
      </c>
      <c r="O912" s="15">
        <v>1.338076790818004E-2</v>
      </c>
      <c r="P912" s="14">
        <v>2676.4412440827177</v>
      </c>
      <c r="Q912" s="14">
        <v>204148.94776949822</v>
      </c>
      <c r="R912" s="14">
        <v>2902.0166475328474</v>
      </c>
      <c r="S912" s="15">
        <v>0.21836597274307415</v>
      </c>
      <c r="T912" s="38">
        <v>19255.340748682345</v>
      </c>
      <c r="U912" s="38">
        <v>108885.56722993098</v>
      </c>
      <c r="V912" s="38">
        <v>23199.296767853346</v>
      </c>
      <c r="W912" s="38">
        <v>474763.63598878088</v>
      </c>
      <c r="AA912" s="13">
        <v>847</v>
      </c>
      <c r="AB912" s="40">
        <v>2677471.5552420719</v>
      </c>
    </row>
    <row r="913" spans="3:28">
      <c r="C913" s="13">
        <v>848</v>
      </c>
      <c r="D913" s="13">
        <v>65</v>
      </c>
      <c r="E913" s="14">
        <v>223976.93913171452</v>
      </c>
      <c r="F913" s="14">
        <v>66428.50626136866</v>
      </c>
      <c r="G913" s="14">
        <v>2551.6097</v>
      </c>
      <c r="H913" s="14">
        <v>154996.82317034586</v>
      </c>
      <c r="I913" s="14">
        <v>9299.8093902207511</v>
      </c>
      <c r="J913" s="14">
        <v>3719.9237560883007</v>
      </c>
      <c r="K913" s="15">
        <v>4.8422725321392565E-2</v>
      </c>
      <c r="L913" s="14">
        <v>6725.1277694261053</v>
      </c>
      <c r="M913" s="14">
        <v>147468.80023562722</v>
      </c>
      <c r="N913" s="14">
        <v>2789.9428170662254</v>
      </c>
      <c r="O913" s="15">
        <v>0.22218314324534985</v>
      </c>
      <c r="P913" s="14">
        <v>51009.42529134138</v>
      </c>
      <c r="Q913" s="14">
        <v>281987.18388284848</v>
      </c>
      <c r="R913" s="14">
        <v>2789.9428170662254</v>
      </c>
      <c r="S913" s="15">
        <v>0.18470016963080677</v>
      </c>
      <c r="T913" s="38">
        <v>36991.659916993922</v>
      </c>
      <c r="U913" s="38">
        <v>238666.1437425203</v>
      </c>
      <c r="V913" s="38">
        <v>94726.212977761403</v>
      </c>
      <c r="W913" s="38">
        <v>668122.12786099594</v>
      </c>
      <c r="AA913" s="13">
        <v>848</v>
      </c>
      <c r="AB913" s="40">
        <v>2435045.5038375277</v>
      </c>
    </row>
    <row r="914" spans="3:28">
      <c r="C914" s="13">
        <v>849</v>
      </c>
      <c r="D914" s="13">
        <v>65</v>
      </c>
      <c r="E914" s="14">
        <v>214195.58598051738</v>
      </c>
      <c r="F914" s="14">
        <v>62613.778532401775</v>
      </c>
      <c r="G914" s="14">
        <v>2551.6097</v>
      </c>
      <c r="H914" s="14">
        <v>149030.19774811561</v>
      </c>
      <c r="I914" s="14">
        <v>8941.8118648869367</v>
      </c>
      <c r="J914" s="14">
        <v>3576.7247459547748</v>
      </c>
      <c r="K914" s="15">
        <v>5.1499066229322626E-2</v>
      </c>
      <c r="L914" s="14">
        <v>10109.085539080539</v>
      </c>
      <c r="M914" s="14">
        <v>208193.93014467385</v>
      </c>
      <c r="N914" s="14">
        <v>2682.5435594660808</v>
      </c>
      <c r="O914" s="15">
        <v>0.18440189008415456</v>
      </c>
      <c r="P914" s="14">
        <v>73911.787432080222</v>
      </c>
      <c r="Q914" s="14">
        <v>476072.09310755844</v>
      </c>
      <c r="R914" s="14">
        <v>2682.5435594660808</v>
      </c>
      <c r="S914" s="15">
        <v>9.6564587464029919E-2</v>
      </c>
      <c r="T914" s="38">
        <v>25394.652879217501</v>
      </c>
      <c r="U914" s="38">
        <v>289716.93608487264</v>
      </c>
      <c r="V914" s="38">
        <v>109415.52585037827</v>
      </c>
      <c r="W914" s="38">
        <v>973982.95933710481</v>
      </c>
      <c r="AA914" s="13">
        <v>849</v>
      </c>
      <c r="AB914" s="40">
        <v>2712142.1019221176</v>
      </c>
    </row>
    <row r="915" spans="3:28">
      <c r="C915" s="13">
        <v>850</v>
      </c>
      <c r="D915" s="13">
        <v>65</v>
      </c>
      <c r="E915" s="14">
        <v>255788.62183466987</v>
      </c>
      <c r="F915" s="14">
        <v>78835.062515521247</v>
      </c>
      <c r="G915" s="14">
        <v>2551.6097</v>
      </c>
      <c r="H915" s="14">
        <v>174401.94961914863</v>
      </c>
      <c r="I915" s="14">
        <v>10464.116977148917</v>
      </c>
      <c r="J915" s="14">
        <v>4185.6467908595669</v>
      </c>
      <c r="K915" s="15">
        <v>5.959538830325059E-3</v>
      </c>
      <c r="L915" s="14">
        <v>912.73799853010246</v>
      </c>
      <c r="M915" s="14">
        <v>156161.37168680393</v>
      </c>
      <c r="N915" s="14">
        <v>3139.2350931446749</v>
      </c>
      <c r="O915" s="15">
        <v>-8.1888155603050267E-2</v>
      </c>
      <c r="P915" s="14">
        <v>-12377.282595635324</v>
      </c>
      <c r="Q915" s="14">
        <v>140340.96572037006</v>
      </c>
      <c r="R915" s="14">
        <v>3139.2350931446749</v>
      </c>
      <c r="S915" s="15">
        <v>9.2600190525366138E-2</v>
      </c>
      <c r="T915" s="38">
        <v>84295.636765948628</v>
      </c>
      <c r="U915" s="38">
        <v>996183.43279248185</v>
      </c>
      <c r="V915" s="38">
        <v>72831.092168843403</v>
      </c>
      <c r="W915" s="38">
        <v>1292685.7701996558</v>
      </c>
      <c r="AA915" s="13">
        <v>850</v>
      </c>
      <c r="AB915" s="40">
        <v>2483643.1290200446</v>
      </c>
    </row>
    <row r="916" spans="3:28">
      <c r="C916" s="13">
        <v>851</v>
      </c>
      <c r="D916" s="13">
        <v>65</v>
      </c>
      <c r="E916" s="14">
        <v>232417.81174430228</v>
      </c>
      <c r="F916" s="14">
        <v>69720.446580277887</v>
      </c>
      <c r="G916" s="14">
        <v>2551.6097</v>
      </c>
      <c r="H916" s="14">
        <v>160145.75546402441</v>
      </c>
      <c r="I916" s="14">
        <v>9608.7453278414632</v>
      </c>
      <c r="J916" s="14">
        <v>3843.4981311365855</v>
      </c>
      <c r="K916" s="15">
        <v>1.3966988673996542E-2</v>
      </c>
      <c r="L916" s="14">
        <v>2257.3775994940165</v>
      </c>
      <c r="M916" s="14">
        <v>165801.48150356492</v>
      </c>
      <c r="N916" s="14">
        <v>2882.6235983524389</v>
      </c>
      <c r="O916" s="15">
        <v>0.12788609446263538</v>
      </c>
      <c r="P916" s="14">
        <v>29519.9351263758</v>
      </c>
      <c r="Q916" s="14">
        <v>261791.15263512603</v>
      </c>
      <c r="R916" s="14">
        <v>2882.6235983524389</v>
      </c>
      <c r="S916" s="15">
        <v>0.19637283227315938</v>
      </c>
      <c r="T916" s="38">
        <v>45359.002021763692</v>
      </c>
      <c r="U916" s="38">
        <v>277784.41430317063</v>
      </c>
      <c r="V916" s="38">
        <v>77136.3147476335</v>
      </c>
      <c r="W916" s="38">
        <v>705377.04844186152</v>
      </c>
      <c r="AA916" s="13">
        <v>851</v>
      </c>
      <c r="AB916" s="40">
        <v>2195288.189939545</v>
      </c>
    </row>
    <row r="917" spans="3:28">
      <c r="C917" s="13">
        <v>852</v>
      </c>
      <c r="D917" s="13">
        <v>65</v>
      </c>
      <c r="E917" s="14">
        <v>219737.56529311129</v>
      </c>
      <c r="F917" s="14">
        <v>64775.150464313403</v>
      </c>
      <c r="G917" s="14">
        <v>2551.6097</v>
      </c>
      <c r="H917" s="14">
        <v>152410.80512879789</v>
      </c>
      <c r="I917" s="14">
        <v>9144.6483077278735</v>
      </c>
      <c r="J917" s="14">
        <v>3657.8593230911497</v>
      </c>
      <c r="K917" s="15">
        <v>6.5476645401514891E-2</v>
      </c>
      <c r="L917" s="14">
        <v>9764.5562864963194</v>
      </c>
      <c r="M917" s="14">
        <v>160723.85490048677</v>
      </c>
      <c r="N917" s="14">
        <v>2743.3944923183622</v>
      </c>
      <c r="O917" s="15">
        <v>-1.0219713894066257E-2</v>
      </c>
      <c r="P917" s="14">
        <v>-2527.9141494281685</v>
      </c>
      <c r="Q917" s="14">
        <v>246200.42885331323</v>
      </c>
      <c r="R917" s="14">
        <v>2743.3944923183622</v>
      </c>
      <c r="S917" s="15">
        <v>0.12659493570792699</v>
      </c>
      <c r="T917" s="38">
        <v>23317.827505789824</v>
      </c>
      <c r="U917" s="38">
        <v>208881.94426221645</v>
      </c>
      <c r="V917" s="38">
        <v>30554.469642857977</v>
      </c>
      <c r="W917" s="38">
        <v>615806.22801601642</v>
      </c>
      <c r="AA917" s="13">
        <v>852</v>
      </c>
      <c r="AB917" s="40">
        <v>3406197.4384214394</v>
      </c>
    </row>
    <row r="918" spans="3:28">
      <c r="C918" s="13">
        <v>853</v>
      </c>
      <c r="D918" s="13">
        <v>65</v>
      </c>
      <c r="E918" s="14">
        <v>239967.22551405409</v>
      </c>
      <c r="F918" s="14">
        <v>72664.717950481107</v>
      </c>
      <c r="G918" s="14">
        <v>2551.6097</v>
      </c>
      <c r="H918" s="14">
        <v>164750.89786357299</v>
      </c>
      <c r="I918" s="14">
        <v>9885.053871814378</v>
      </c>
      <c r="J918" s="14">
        <v>3954.0215487257515</v>
      </c>
      <c r="K918" s="15">
        <v>-7.9055870640944853E-4</v>
      </c>
      <c r="L918" s="14">
        <v>-120.36762195607746</v>
      </c>
      <c r="M918" s="14">
        <v>154113.04230429509</v>
      </c>
      <c r="N918" s="14">
        <v>2965.5161615443135</v>
      </c>
      <c r="O918" s="15">
        <v>-0.10881376628617356</v>
      </c>
      <c r="P918" s="14">
        <v>-11791.425059318475</v>
      </c>
      <c r="Q918" s="14">
        <v>98054.69054285172</v>
      </c>
      <c r="R918" s="14">
        <v>2965.5161615443135</v>
      </c>
      <c r="S918" s="15">
        <v>0.4888397722982627</v>
      </c>
      <c r="T918" s="38">
        <v>209363.70725791607</v>
      </c>
      <c r="U918" s="38">
        <v>639133.44017627172</v>
      </c>
      <c r="V918" s="38">
        <v>197451.91457664152</v>
      </c>
      <c r="W918" s="38">
        <v>891301.17302341852</v>
      </c>
      <c r="AA918" s="13">
        <v>853</v>
      </c>
      <c r="AB918" s="40">
        <v>2320222.3690508306</v>
      </c>
    </row>
    <row r="919" spans="3:28">
      <c r="C919" s="13">
        <v>854</v>
      </c>
      <c r="D919" s="13">
        <v>65</v>
      </c>
      <c r="E919" s="14">
        <v>222982.99649917029</v>
      </c>
      <c r="F919" s="14">
        <v>66040.868634676415</v>
      </c>
      <c r="G919" s="14">
        <v>2551.6097</v>
      </c>
      <c r="H919" s="14">
        <v>154390.51816449387</v>
      </c>
      <c r="I919" s="14">
        <v>9263.4310898696313</v>
      </c>
      <c r="J919" s="14">
        <v>3705.3724359478529</v>
      </c>
      <c r="K919" s="15">
        <v>1.620206193321564E-2</v>
      </c>
      <c r="L919" s="14">
        <v>3170.7134161909157</v>
      </c>
      <c r="M919" s="14">
        <v>200721.54159044736</v>
      </c>
      <c r="N919" s="14">
        <v>2779.0293269608892</v>
      </c>
      <c r="O919" s="15">
        <v>-3.6725333074699121E-2</v>
      </c>
      <c r="P919" s="14">
        <v>-8347.2949104239906</v>
      </c>
      <c r="Q919" s="14">
        <v>220332.05517662197</v>
      </c>
      <c r="R919" s="14">
        <v>2779.0293269608892</v>
      </c>
      <c r="S919" s="15">
        <v>0.44977819610781916</v>
      </c>
      <c r="T919" s="38">
        <v>158387.2295129803</v>
      </c>
      <c r="U919" s="38">
        <v>511921.93681495026</v>
      </c>
      <c r="V919" s="38">
        <v>153210.64801874722</v>
      </c>
      <c r="W919" s="38">
        <v>932975.53358201962</v>
      </c>
      <c r="AA919" s="13">
        <v>854</v>
      </c>
      <c r="AB919" s="40">
        <v>2306228.5832128013</v>
      </c>
    </row>
    <row r="920" spans="3:28">
      <c r="C920" s="13">
        <v>855</v>
      </c>
      <c r="D920" s="13">
        <v>65</v>
      </c>
      <c r="E920" s="14">
        <v>224570.0554164146</v>
      </c>
      <c r="F920" s="14">
        <v>66659.821612401691</v>
      </c>
      <c r="G920" s="14">
        <v>2551.6097</v>
      </c>
      <c r="H920" s="14">
        <v>155358.62410401291</v>
      </c>
      <c r="I920" s="14">
        <v>9321.517446240774</v>
      </c>
      <c r="J920" s="14">
        <v>3728.6069784963097</v>
      </c>
      <c r="K920" s="15">
        <v>-8.1252130218477298E-2</v>
      </c>
      <c r="L920" s="14">
        <v>-11175.409765009366</v>
      </c>
      <c r="M920" s="14">
        <v>128228.79249316978</v>
      </c>
      <c r="N920" s="14">
        <v>2796.4552338722319</v>
      </c>
      <c r="O920" s="15">
        <v>-2.4066424210113888E-2</v>
      </c>
      <c r="P920" s="14">
        <v>-4043.6715942645437</v>
      </c>
      <c r="Q920" s="14">
        <v>165375.84406118272</v>
      </c>
      <c r="R920" s="14">
        <v>2796.4552338722319</v>
      </c>
      <c r="S920" s="15">
        <v>0.73824664272314322</v>
      </c>
      <c r="T920" s="38">
        <v>43000.967884564008</v>
      </c>
      <c r="U920" s="38">
        <v>102646.62311721934</v>
      </c>
      <c r="V920" s="38">
        <v>27781.886525290098</v>
      </c>
      <c r="W920" s="38">
        <v>396251.25967157178</v>
      </c>
      <c r="AA920" s="13">
        <v>855</v>
      </c>
      <c r="AB920" s="40">
        <v>2742217.7014169814</v>
      </c>
    </row>
    <row r="921" spans="3:28">
      <c r="C921" s="13">
        <v>856</v>
      </c>
      <c r="D921" s="13">
        <v>65</v>
      </c>
      <c r="E921" s="14">
        <v>209157.25452235146</v>
      </c>
      <c r="F921" s="14">
        <v>60648.829263717067</v>
      </c>
      <c r="G921" s="14">
        <v>2551.6097</v>
      </c>
      <c r="H921" s="14">
        <v>145956.81555863438</v>
      </c>
      <c r="I921" s="14">
        <v>8757.4089335180615</v>
      </c>
      <c r="J921" s="14">
        <v>3502.9635734072249</v>
      </c>
      <c r="K921" s="15">
        <v>3.9417445552147726E-2</v>
      </c>
      <c r="L921" s="14">
        <v>8018.9739542355328</v>
      </c>
      <c r="M921" s="14">
        <v>213207.63544419382</v>
      </c>
      <c r="N921" s="14">
        <v>2627.2226800554186</v>
      </c>
      <c r="O921" s="15">
        <v>0.17395065442482921</v>
      </c>
      <c r="P921" s="14">
        <v>21708.78913407123</v>
      </c>
      <c r="Q921" s="14">
        <v>147820.94869371736</v>
      </c>
      <c r="R921" s="14">
        <v>2627.2226800554186</v>
      </c>
      <c r="S921" s="15">
        <v>0.19527442820892105</v>
      </c>
      <c r="T921" s="38">
        <v>130613.71816936415</v>
      </c>
      <c r="U921" s="38">
        <v>800799.94825096393</v>
      </c>
      <c r="V921" s="38">
        <v>160341.48125767091</v>
      </c>
      <c r="W921" s="38">
        <v>1161828.5323888753</v>
      </c>
      <c r="AA921" s="13">
        <v>856</v>
      </c>
      <c r="AB921" s="40">
        <v>2545241.537724162</v>
      </c>
    </row>
    <row r="922" spans="3:28">
      <c r="C922" s="13">
        <v>857</v>
      </c>
      <c r="D922" s="13">
        <v>65</v>
      </c>
      <c r="E922" s="14">
        <v>230033.93874162284</v>
      </c>
      <c r="F922" s="14">
        <v>68790.736109232908</v>
      </c>
      <c r="G922" s="14">
        <v>2551.6097</v>
      </c>
      <c r="H922" s="14">
        <v>158691.59293238993</v>
      </c>
      <c r="I922" s="14">
        <v>9521.495575943396</v>
      </c>
      <c r="J922" s="14">
        <v>3808.5982303773585</v>
      </c>
      <c r="K922" s="15">
        <v>8.8241471196085747E-2</v>
      </c>
      <c r="L922" s="14">
        <v>15588.722368385077</v>
      </c>
      <c r="M922" s="14">
        <v>194152.84092090619</v>
      </c>
      <c r="N922" s="14">
        <v>2856.4486727830185</v>
      </c>
      <c r="O922" s="15">
        <v>3.406669542205254E-5</v>
      </c>
      <c r="P922" s="14">
        <v>8.0744781152693577</v>
      </c>
      <c r="Q922" s="14">
        <v>238456.00428445594</v>
      </c>
      <c r="R922" s="14">
        <v>2856.4486727830185</v>
      </c>
      <c r="S922" s="15">
        <v>0.20428302849159635</v>
      </c>
      <c r="T922" s="38">
        <v>48377.488889217784</v>
      </c>
      <c r="U922" s="38">
        <v>286621.70937777084</v>
      </c>
      <c r="V922" s="38">
        <v>63974.285735718135</v>
      </c>
      <c r="W922" s="38">
        <v>719230.55458313297</v>
      </c>
      <c r="AA922" s="13">
        <v>857</v>
      </c>
      <c r="AB922" s="40">
        <v>2613170.2201979989</v>
      </c>
    </row>
    <row r="923" spans="3:28">
      <c r="C923" s="13">
        <v>858</v>
      </c>
      <c r="D923" s="13">
        <v>65</v>
      </c>
      <c r="E923" s="14">
        <v>233112.61502746402</v>
      </c>
      <c r="F923" s="14">
        <v>69991.419860710972</v>
      </c>
      <c r="G923" s="14">
        <v>2551.6097</v>
      </c>
      <c r="H923" s="14">
        <v>160569.58546675305</v>
      </c>
      <c r="I923" s="14">
        <v>9634.1751280051831</v>
      </c>
      <c r="J923" s="14">
        <v>3853.6700512020734</v>
      </c>
      <c r="K923" s="15">
        <v>4.3391371805174592E-2</v>
      </c>
      <c r="L923" s="14">
        <v>7051.6326579259121</v>
      </c>
      <c r="M923" s="14">
        <v>171490.79132213976</v>
      </c>
      <c r="N923" s="14">
        <v>2890.2525384015548</v>
      </c>
      <c r="O923" s="15">
        <v>-4.0377531790568438E-3</v>
      </c>
      <c r="P923" s="14">
        <v>-786.85148232894971</v>
      </c>
      <c r="Q923" s="14">
        <v>195531.87092697716</v>
      </c>
      <c r="R923" s="14">
        <v>2890.2525384015548</v>
      </c>
      <c r="S923" s="15">
        <v>-0.16262412846972668</v>
      </c>
      <c r="T923" s="38">
        <v>-104449.14680409268</v>
      </c>
      <c r="U923" s="38">
        <v>539269.34804175457</v>
      </c>
      <c r="V923" s="38">
        <v>-98184.365628495725</v>
      </c>
      <c r="W923" s="38">
        <v>906292.01029087149</v>
      </c>
      <c r="AA923" s="13">
        <v>858</v>
      </c>
      <c r="AB923" s="40">
        <v>2666143.8061898919</v>
      </c>
    </row>
    <row r="924" spans="3:28">
      <c r="C924" s="13">
        <v>859</v>
      </c>
      <c r="D924" s="13">
        <v>65</v>
      </c>
      <c r="E924" s="14">
        <v>230412.33012769569</v>
      </c>
      <c r="F924" s="14">
        <v>68938.308749801319</v>
      </c>
      <c r="G924" s="14">
        <v>2551.6097</v>
      </c>
      <c r="H924" s="14">
        <v>158922.41167789439</v>
      </c>
      <c r="I924" s="14">
        <v>9535.3447006736624</v>
      </c>
      <c r="J924" s="14">
        <v>3814.1378802694653</v>
      </c>
      <c r="K924" s="15">
        <v>1.2946866420768512E-2</v>
      </c>
      <c r="L924" s="14">
        <v>2351.1034054002248</v>
      </c>
      <c r="M924" s="14">
        <v>185854.50067628373</v>
      </c>
      <c r="N924" s="14">
        <v>2860.6034102020985</v>
      </c>
      <c r="O924" s="15">
        <v>0.15786329485204614</v>
      </c>
      <c r="P924" s="14">
        <v>53493.529386703165</v>
      </c>
      <c r="Q924" s="14">
        <v>393783.66191466129</v>
      </c>
      <c r="R924" s="14">
        <v>2860.6034102020985</v>
      </c>
      <c r="S924" s="15">
        <v>0.24298110131112283</v>
      </c>
      <c r="T924" s="38">
        <v>31954.720168007643</v>
      </c>
      <c r="U924" s="38">
        <v>164896.15584846889</v>
      </c>
      <c r="V924" s="38">
        <v>87799.352960111035</v>
      </c>
      <c r="W924" s="38">
        <v>744534.31843941391</v>
      </c>
      <c r="AA924" s="13">
        <v>859</v>
      </c>
      <c r="AB924" s="40">
        <v>2641269.2900955402</v>
      </c>
    </row>
    <row r="925" spans="3:28">
      <c r="C925" s="13">
        <v>860</v>
      </c>
      <c r="D925" s="13">
        <v>65</v>
      </c>
      <c r="E925" s="14">
        <v>218095.88214272493</v>
      </c>
      <c r="F925" s="14">
        <v>64134.894035662728</v>
      </c>
      <c r="G925" s="14">
        <v>2551.6097</v>
      </c>
      <c r="H925" s="14">
        <v>151409.37840706221</v>
      </c>
      <c r="I925" s="14">
        <v>9084.5627044237317</v>
      </c>
      <c r="J925" s="14">
        <v>3633.825081769493</v>
      </c>
      <c r="K925" s="15">
        <v>1.2468604101170896E-2</v>
      </c>
      <c r="L925" s="14">
        <v>1391.514873268364</v>
      </c>
      <c r="M925" s="14">
        <v>114809.92361834249</v>
      </c>
      <c r="N925" s="14">
        <v>2725.3688113271196</v>
      </c>
      <c r="O925" s="15">
        <v>0.13366186403972102</v>
      </c>
      <c r="P925" s="14">
        <v>22194.736159886736</v>
      </c>
      <c r="Q925" s="14">
        <v>189608.79445100654</v>
      </c>
      <c r="R925" s="14">
        <v>2725.3688113271196</v>
      </c>
      <c r="S925" s="15">
        <v>-3.101029862049802E-2</v>
      </c>
      <c r="T925" s="38">
        <v>-18301.692231562567</v>
      </c>
      <c r="U925" s="38">
        <v>573242.09476641926</v>
      </c>
      <c r="V925" s="38">
        <v>5284.5588015925314</v>
      </c>
      <c r="W925" s="38">
        <v>877660.81283576833</v>
      </c>
      <c r="AA925" s="13">
        <v>860</v>
      </c>
      <c r="AB925" s="40">
        <v>2284826.226848782</v>
      </c>
    </row>
    <row r="926" spans="3:28">
      <c r="C926" s="13">
        <v>861</v>
      </c>
      <c r="D926" s="13">
        <v>65</v>
      </c>
      <c r="E926" s="14">
        <v>225815.54887869538</v>
      </c>
      <c r="F926" s="14">
        <v>67145.564062691206</v>
      </c>
      <c r="G926" s="14">
        <v>2551.6097</v>
      </c>
      <c r="H926" s="14">
        <v>156118.37511600417</v>
      </c>
      <c r="I926" s="14">
        <v>9367.1025069602492</v>
      </c>
      <c r="J926" s="14">
        <v>3746.8410027841001</v>
      </c>
      <c r="K926" s="15">
        <v>-0.10438150418348008</v>
      </c>
      <c r="L926" s="14">
        <v>-15061.615465230992</v>
      </c>
      <c r="M926" s="14">
        <v>131105.71594547248</v>
      </c>
      <c r="N926" s="14">
        <v>2810.1307520880746</v>
      </c>
      <c r="O926" s="15">
        <v>6.3692507581817895E-2</v>
      </c>
      <c r="P926" s="14">
        <v>13815.804229903297</v>
      </c>
      <c r="Q926" s="14">
        <v>232134.98956198516</v>
      </c>
      <c r="R926" s="14">
        <v>2810.1307520880746</v>
      </c>
      <c r="S926" s="15">
        <v>-0.17539725731368033</v>
      </c>
      <c r="T926" s="38">
        <v>-8722.2160575851394</v>
      </c>
      <c r="U926" s="38">
        <v>42411.198502313775</v>
      </c>
      <c r="V926" s="38">
        <v>-9968.027292912835</v>
      </c>
      <c r="W926" s="38">
        <v>405651.90400977136</v>
      </c>
      <c r="AA926" s="13">
        <v>861</v>
      </c>
      <c r="AB926" s="40">
        <v>2992430.2357063517</v>
      </c>
    </row>
    <row r="927" spans="3:28">
      <c r="C927" s="13">
        <v>862</v>
      </c>
      <c r="D927" s="13">
        <v>65</v>
      </c>
      <c r="E927" s="14">
        <v>232947.00856122965</v>
      </c>
      <c r="F927" s="14">
        <v>69926.833338879573</v>
      </c>
      <c r="G927" s="14">
        <v>2551.6097</v>
      </c>
      <c r="H927" s="14">
        <v>160468.56552235008</v>
      </c>
      <c r="I927" s="14">
        <v>9628.113931341004</v>
      </c>
      <c r="J927" s="14">
        <v>3851.2455725364016</v>
      </c>
      <c r="K927" s="15">
        <v>0.10680871898895597</v>
      </c>
      <c r="L927" s="14">
        <v>13761.285809454568</v>
      </c>
      <c r="M927" s="14">
        <v>144527.3809814789</v>
      </c>
      <c r="N927" s="14">
        <v>2888.4341794023012</v>
      </c>
      <c r="O927" s="15">
        <v>1.7234534749635148E-2</v>
      </c>
      <c r="P927" s="14">
        <v>4188.8061935357982</v>
      </c>
      <c r="Q927" s="14">
        <v>248680.26850257622</v>
      </c>
      <c r="R927" s="14">
        <v>2888.4341794023012</v>
      </c>
      <c r="S927" s="15">
        <v>8.6313606310414098E-2</v>
      </c>
      <c r="T927" s="38">
        <v>13768.326706285272</v>
      </c>
      <c r="U927" s="38">
        <v>174727.68045670624</v>
      </c>
      <c r="V927" s="38">
        <v>31718.418709275637</v>
      </c>
      <c r="W927" s="38">
        <v>567935.32994076132</v>
      </c>
      <c r="AA927" s="13">
        <v>862</v>
      </c>
      <c r="AB927" s="40">
        <v>2346747.6521360618</v>
      </c>
    </row>
    <row r="928" spans="3:28">
      <c r="C928" s="13">
        <v>863</v>
      </c>
      <c r="D928" s="13">
        <v>65</v>
      </c>
      <c r="E928" s="14">
        <v>226474.71523311693</v>
      </c>
      <c r="F928" s="14">
        <v>67402.638940915611</v>
      </c>
      <c r="G928" s="14">
        <v>2551.6097</v>
      </c>
      <c r="H928" s="14">
        <v>156520.46659220132</v>
      </c>
      <c r="I928" s="14">
        <v>9391.2279955320791</v>
      </c>
      <c r="J928" s="14">
        <v>3756.4911982128319</v>
      </c>
      <c r="K928" s="15">
        <v>3.7244726812830836E-2</v>
      </c>
      <c r="L928" s="14">
        <v>4754.7043874854726</v>
      </c>
      <c r="M928" s="14">
        <v>134294.09276741298</v>
      </c>
      <c r="N928" s="14">
        <v>2817.3683986596238</v>
      </c>
      <c r="O928" s="15">
        <v>0.17063777920766254</v>
      </c>
      <c r="P928" s="14">
        <v>29236.154954736132</v>
      </c>
      <c r="Q928" s="14">
        <v>201979.43510632779</v>
      </c>
      <c r="R928" s="14">
        <v>2817.3683986596238</v>
      </c>
      <c r="S928" s="15">
        <v>-0.26587993807148042</v>
      </c>
      <c r="T928" s="38">
        <v>-232406.7964159314</v>
      </c>
      <c r="U928" s="38">
        <v>643106.18501491821</v>
      </c>
      <c r="V928" s="38">
        <v>-198415.93707370979</v>
      </c>
      <c r="W928" s="38">
        <v>979379.71288865898</v>
      </c>
      <c r="AA928" s="13">
        <v>863</v>
      </c>
      <c r="AB928" s="40">
        <v>2475384.8971774825</v>
      </c>
    </row>
    <row r="929" spans="3:28">
      <c r="C929" s="13">
        <v>864</v>
      </c>
      <c r="D929" s="13">
        <v>65</v>
      </c>
      <c r="E929" s="14">
        <v>234298.4878753431</v>
      </c>
      <c r="F929" s="14">
        <v>70453.910271383807</v>
      </c>
      <c r="G929" s="14">
        <v>2551.6097</v>
      </c>
      <c r="H929" s="14">
        <v>161292.9679039593</v>
      </c>
      <c r="I929" s="14">
        <v>9677.5780742375573</v>
      </c>
      <c r="J929" s="14">
        <v>3871.0312296950233</v>
      </c>
      <c r="K929" s="15">
        <v>0.12928149281881235</v>
      </c>
      <c r="L929" s="14">
        <v>18157.035977774922</v>
      </c>
      <c r="M929" s="14">
        <v>160538.29971855067</v>
      </c>
      <c r="N929" s="14">
        <v>2903.273422271267</v>
      </c>
      <c r="O929" s="15">
        <v>5.115916019250534E-2</v>
      </c>
      <c r="P929" s="14">
        <v>7371.6700011631083</v>
      </c>
      <c r="Q929" s="14">
        <v>152916.17245568588</v>
      </c>
      <c r="R929" s="14">
        <v>2903.273422271267</v>
      </c>
      <c r="S929" s="15">
        <v>-0.41501906541879968</v>
      </c>
      <c r="T929" s="38">
        <v>-226475.79267398978</v>
      </c>
      <c r="U929" s="38">
        <v>320675.57579633838</v>
      </c>
      <c r="V929" s="38">
        <v>-200947.08669505175</v>
      </c>
      <c r="W929" s="38">
        <v>634130.04797057493</v>
      </c>
      <c r="AA929" s="13">
        <v>864</v>
      </c>
      <c r="AB929" s="40">
        <v>2010156.9556788141</v>
      </c>
    </row>
    <row r="930" spans="3:28">
      <c r="C930" s="13">
        <v>865</v>
      </c>
      <c r="D930" s="13">
        <v>65</v>
      </c>
      <c r="E930" s="14">
        <v>229208.65492653503</v>
      </c>
      <c r="F930" s="14">
        <v>68468.875421348668</v>
      </c>
      <c r="G930" s="14">
        <v>2551.6097</v>
      </c>
      <c r="H930" s="14">
        <v>158188.16980518636</v>
      </c>
      <c r="I930" s="14">
        <v>9491.2901883111808</v>
      </c>
      <c r="J930" s="14">
        <v>3796.5160753244727</v>
      </c>
      <c r="K930" s="15">
        <v>-2.799547834420759E-2</v>
      </c>
      <c r="L930" s="14">
        <v>-3245.0567235270451</v>
      </c>
      <c r="M930" s="14">
        <v>114566.80291896235</v>
      </c>
      <c r="N930" s="14">
        <v>2847.3870564933541</v>
      </c>
      <c r="O930" s="15">
        <v>1.2173420425880994E-2</v>
      </c>
      <c r="P930" s="14">
        <v>2006.2895008677026</v>
      </c>
      <c r="Q930" s="14">
        <v>168239.0038859215</v>
      </c>
      <c r="R930" s="14">
        <v>2847.3870564933541</v>
      </c>
      <c r="S930" s="15">
        <v>3.092727170051604E-2</v>
      </c>
      <c r="T930" s="38">
        <v>5652.7376781986914</v>
      </c>
      <c r="U930" s="38">
        <v>189851.6120544984</v>
      </c>
      <c r="V930" s="38">
        <v>4413.9704555393491</v>
      </c>
      <c r="W930" s="38">
        <v>472657.41885938228</v>
      </c>
      <c r="AA930" s="13">
        <v>865</v>
      </c>
      <c r="AB930" s="40">
        <v>2472477.2663494311</v>
      </c>
    </row>
    <row r="931" spans="3:28">
      <c r="C931" s="13">
        <v>866</v>
      </c>
      <c r="D931" s="13">
        <v>65</v>
      </c>
      <c r="E931" s="14">
        <v>238117.46268363914</v>
      </c>
      <c r="F931" s="14">
        <v>71943.31044661926</v>
      </c>
      <c r="G931" s="14">
        <v>2551.6097</v>
      </c>
      <c r="H931" s="14">
        <v>163622.54253701988</v>
      </c>
      <c r="I931" s="14">
        <v>9817.352552221193</v>
      </c>
      <c r="J931" s="14">
        <v>3926.9410208884774</v>
      </c>
      <c r="K931" s="15">
        <v>-6.1162157639342504E-3</v>
      </c>
      <c r="L931" s="14">
        <v>-1212.093276917662</v>
      </c>
      <c r="M931" s="14">
        <v>198928.37485762348</v>
      </c>
      <c r="N931" s="14">
        <v>2945.2057656663578</v>
      </c>
      <c r="O931" s="15">
        <v>-9.1100570163527905E-2</v>
      </c>
      <c r="P931" s="14">
        <v>-20212.823904762117</v>
      </c>
      <c r="Q931" s="14">
        <v>203133.51553624595</v>
      </c>
      <c r="R931" s="14">
        <v>2945.2057656663578</v>
      </c>
      <c r="S931" s="15">
        <v>0.19353519899677635</v>
      </c>
      <c r="T931" s="38">
        <v>47133.695550386263</v>
      </c>
      <c r="U931" s="38">
        <v>292146.98661145288</v>
      </c>
      <c r="V931" s="38">
        <v>25708.778368706484</v>
      </c>
      <c r="W931" s="38">
        <v>694208.87700532237</v>
      </c>
      <c r="AA931" s="13">
        <v>866</v>
      </c>
      <c r="AB931" s="40">
        <v>2361559.7474679258</v>
      </c>
    </row>
    <row r="932" spans="3:28">
      <c r="C932" s="13">
        <v>867</v>
      </c>
      <c r="D932" s="13">
        <v>65</v>
      </c>
      <c r="E932" s="14">
        <v>222565.72491797895</v>
      </c>
      <c r="F932" s="14">
        <v>65878.132718011795</v>
      </c>
      <c r="G932" s="14">
        <v>2551.6097</v>
      </c>
      <c r="H932" s="14">
        <v>154135.98249996715</v>
      </c>
      <c r="I932" s="14">
        <v>9248.1589499980291</v>
      </c>
      <c r="J932" s="14">
        <v>3699.2635799992117</v>
      </c>
      <c r="K932" s="15">
        <v>-1.5306760582488324E-2</v>
      </c>
      <c r="L932" s="14">
        <v>-1993.9671088816431</v>
      </c>
      <c r="M932" s="14">
        <v>130122.75144556623</v>
      </c>
      <c r="N932" s="14">
        <v>2774.4476849994085</v>
      </c>
      <c r="O932" s="15">
        <v>5.2747999522899845E-2</v>
      </c>
      <c r="P932" s="14">
        <v>6986.1640182178453</v>
      </c>
      <c r="Q932" s="14">
        <v>140817.538945251</v>
      </c>
      <c r="R932" s="14">
        <v>2774.4476849994085</v>
      </c>
      <c r="S932" s="15">
        <v>-0.21111426882388185</v>
      </c>
      <c r="T932" s="38">
        <v>-18677.358999705935</v>
      </c>
      <c r="U932" s="38">
        <v>71180.242064369333</v>
      </c>
      <c r="V932" s="38">
        <v>-13685.162090369733</v>
      </c>
      <c r="W932" s="38">
        <v>342120.53245518653</v>
      </c>
      <c r="AA932" s="13">
        <v>867</v>
      </c>
      <c r="AB932" s="40">
        <v>2951475.2880807584</v>
      </c>
    </row>
    <row r="933" spans="3:28">
      <c r="C933" s="13">
        <v>868</v>
      </c>
      <c r="D933" s="13">
        <v>65</v>
      </c>
      <c r="E933" s="14">
        <v>237877.16055864797</v>
      </c>
      <c r="F933" s="14">
        <v>71849.59261787271</v>
      </c>
      <c r="G933" s="14">
        <v>2551.6097</v>
      </c>
      <c r="H933" s="14">
        <v>163475.95824077525</v>
      </c>
      <c r="I933" s="14">
        <v>9808.5574944465152</v>
      </c>
      <c r="J933" s="14">
        <v>3923.4229977786063</v>
      </c>
      <c r="K933" s="15">
        <v>0.1269674230921907</v>
      </c>
      <c r="L933" s="14">
        <v>17820.392129206881</v>
      </c>
      <c r="M933" s="14">
        <v>160136.15425939509</v>
      </c>
      <c r="N933" s="14">
        <v>2942.5672483339545</v>
      </c>
      <c r="O933" s="15">
        <v>4.8746090491835384E-2</v>
      </c>
      <c r="P933" s="14">
        <v>9229.3546798208172</v>
      </c>
      <c r="Q933" s="14">
        <v>200035.91805050749</v>
      </c>
      <c r="R933" s="14">
        <v>2942.5672483339545</v>
      </c>
      <c r="S933" s="15">
        <v>-6.363347883387438E-3</v>
      </c>
      <c r="T933" s="38">
        <v>-2580.2335514969373</v>
      </c>
      <c r="U933" s="38">
        <v>404374.70408332994</v>
      </c>
      <c r="V933" s="38">
        <v>24469.513257530758</v>
      </c>
      <c r="W933" s="38">
        <v>764546.77639323252</v>
      </c>
      <c r="AA933" s="13">
        <v>868</v>
      </c>
      <c r="AB933" s="40">
        <v>2542323.8003840051</v>
      </c>
    </row>
    <row r="934" spans="3:28">
      <c r="C934" s="13">
        <v>869</v>
      </c>
      <c r="D934" s="13">
        <v>65</v>
      </c>
      <c r="E934" s="14">
        <v>247989.61688797775</v>
      </c>
      <c r="F934" s="14">
        <v>75793.45058631133</v>
      </c>
      <c r="G934" s="14">
        <v>2551.6097</v>
      </c>
      <c r="H934" s="14">
        <v>169644.55660166641</v>
      </c>
      <c r="I934" s="14">
        <v>10178.673396099985</v>
      </c>
      <c r="J934" s="14">
        <v>4071.4693584399938</v>
      </c>
      <c r="K934" s="15">
        <v>6.1164786364791612E-2</v>
      </c>
      <c r="L934" s="14">
        <v>7805.0932595351023</v>
      </c>
      <c r="M934" s="14">
        <v>137448.45519318397</v>
      </c>
      <c r="N934" s="14">
        <v>3053.6020188299954</v>
      </c>
      <c r="O934" s="15">
        <v>0.21180526602027328</v>
      </c>
      <c r="P934" s="14">
        <v>53282.286247330871</v>
      </c>
      <c r="Q934" s="14">
        <v>306371.70063497446</v>
      </c>
      <c r="R934" s="14">
        <v>3053.6020188299954</v>
      </c>
      <c r="S934" s="15">
        <v>3.9868799306284508E-2</v>
      </c>
      <c r="T934" s="38">
        <v>21862.591831941438</v>
      </c>
      <c r="U934" s="38">
        <v>571752.83022471506</v>
      </c>
      <c r="V934" s="38">
        <v>82949.971338807416</v>
      </c>
      <c r="W934" s="38">
        <v>1015572.9860528735</v>
      </c>
      <c r="AA934" s="13">
        <v>869</v>
      </c>
      <c r="AB934" s="40">
        <v>2537212.9003962493</v>
      </c>
    </row>
    <row r="935" spans="3:28">
      <c r="C935" s="13">
        <v>870</v>
      </c>
      <c r="D935" s="13">
        <v>65</v>
      </c>
      <c r="E935" s="14">
        <v>222941.81223072976</v>
      </c>
      <c r="F935" s="14">
        <v>66024.8067699846</v>
      </c>
      <c r="G935" s="14">
        <v>2551.6097</v>
      </c>
      <c r="H935" s="14">
        <v>154365.39576074516</v>
      </c>
      <c r="I935" s="14">
        <v>9261.9237456447099</v>
      </c>
      <c r="J935" s="14">
        <v>3704.7694982578842</v>
      </c>
      <c r="K935" s="15">
        <v>1.9614142265434259E-2</v>
      </c>
      <c r="L935" s="14">
        <v>2220.6334823942989</v>
      </c>
      <c r="M935" s="14">
        <v>117288.95458718493</v>
      </c>
      <c r="N935" s="14">
        <v>2778.5771236934129</v>
      </c>
      <c r="O935" s="15">
        <v>5.382630809997406E-2</v>
      </c>
      <c r="P935" s="14">
        <v>6583.1892398896543</v>
      </c>
      <c r="Q935" s="14">
        <v>130276.78348925253</v>
      </c>
      <c r="R935" s="14">
        <v>2778.5771236934129</v>
      </c>
      <c r="S935" s="15">
        <v>0.43571153853909256</v>
      </c>
      <c r="T935" s="38">
        <v>18290.892439432137</v>
      </c>
      <c r="U935" s="38">
        <v>61659.543082806675</v>
      </c>
      <c r="V935" s="38">
        <v>27094.715161716089</v>
      </c>
      <c r="W935" s="38">
        <v>309225.28115924413</v>
      </c>
      <c r="AA935" s="13">
        <v>870</v>
      </c>
      <c r="AB935" s="40">
        <v>2378195.0566254491</v>
      </c>
    </row>
    <row r="936" spans="3:28">
      <c r="C936" s="13">
        <v>871</v>
      </c>
      <c r="D936" s="13">
        <v>65</v>
      </c>
      <c r="E936" s="14">
        <v>228512.10478205245</v>
      </c>
      <c r="F936" s="14">
        <v>68197.220865000461</v>
      </c>
      <c r="G936" s="14">
        <v>2551.6097</v>
      </c>
      <c r="H936" s="14">
        <v>157763.27421705201</v>
      </c>
      <c r="I936" s="14">
        <v>9465.7964530231202</v>
      </c>
      <c r="J936" s="14">
        <v>3786.3185812092484</v>
      </c>
      <c r="K936" s="15">
        <v>3.6263266317968251E-2</v>
      </c>
      <c r="L936" s="14">
        <v>5887.5277365829752</v>
      </c>
      <c r="M936" s="14">
        <v>170135.82858997997</v>
      </c>
      <c r="N936" s="14">
        <v>2839.7389359069361</v>
      </c>
      <c r="O936" s="15">
        <v>0.22358220966007594</v>
      </c>
      <c r="P936" s="14">
        <v>54548.617551237869</v>
      </c>
      <c r="Q936" s="14">
        <v>299944.14874187968</v>
      </c>
      <c r="R936" s="14">
        <v>2839.7389359069361</v>
      </c>
      <c r="S936" s="15">
        <v>-0.14418441572035395</v>
      </c>
      <c r="T936" s="38">
        <v>-17403.786242473234</v>
      </c>
      <c r="U936" s="38">
        <v>104721.12721739073</v>
      </c>
      <c r="V936" s="38">
        <v>43032.359045347606</v>
      </c>
      <c r="W936" s="38">
        <v>574801.10454925033</v>
      </c>
      <c r="AA936" s="13">
        <v>871</v>
      </c>
      <c r="AB936" s="40">
        <v>2977309.0026394236</v>
      </c>
    </row>
    <row r="937" spans="3:28">
      <c r="C937" s="13">
        <v>872</v>
      </c>
      <c r="D937" s="13">
        <v>65</v>
      </c>
      <c r="E937" s="14">
        <v>222018.23899470174</v>
      </c>
      <c r="F937" s="14">
        <v>65664.613207933682</v>
      </c>
      <c r="G937" s="14">
        <v>2551.6097</v>
      </c>
      <c r="H937" s="14">
        <v>153802.01608676804</v>
      </c>
      <c r="I937" s="14">
        <v>9228.1209652060825</v>
      </c>
      <c r="J937" s="14">
        <v>3691.2483860824332</v>
      </c>
      <c r="K937" s="15">
        <v>1.3131232983023145E-2</v>
      </c>
      <c r="L937" s="14">
        <v>1954.6203732905094</v>
      </c>
      <c r="M937" s="14">
        <v>152653.01230090481</v>
      </c>
      <c r="N937" s="14">
        <v>2768.4362895618247</v>
      </c>
      <c r="O937" s="15">
        <v>-1.1477866357015989E-2</v>
      </c>
      <c r="P937" s="14">
        <v>-3203.1203430723353</v>
      </c>
      <c r="Q937" s="14">
        <v>277250.41638759611</v>
      </c>
      <c r="R937" s="14">
        <v>2768.4362895618247</v>
      </c>
      <c r="S937" s="15">
        <v>-0.34925022524960631</v>
      </c>
      <c r="T937" s="38">
        <v>-43496.885018421577</v>
      </c>
      <c r="U937" s="38">
        <v>82430.946483615466</v>
      </c>
      <c r="V937" s="38">
        <v>-44745.384988203405</v>
      </c>
      <c r="W937" s="38">
        <v>512334.37517211633</v>
      </c>
      <c r="AA937" s="13">
        <v>872</v>
      </c>
      <c r="AB937" s="40">
        <v>3276351.9586202675</v>
      </c>
    </row>
    <row r="938" spans="3:28">
      <c r="C938" s="13">
        <v>873</v>
      </c>
      <c r="D938" s="13">
        <v>65</v>
      </c>
      <c r="E938" s="14">
        <v>222531.16394750355</v>
      </c>
      <c r="F938" s="14">
        <v>65864.653939526383</v>
      </c>
      <c r="G938" s="14">
        <v>2551.6097</v>
      </c>
      <c r="H938" s="14">
        <v>154114.90030797716</v>
      </c>
      <c r="I938" s="14">
        <v>9246.8940184786297</v>
      </c>
      <c r="J938" s="14">
        <v>3698.757607391452</v>
      </c>
      <c r="K938" s="15">
        <v>2.0605021624668676E-2</v>
      </c>
      <c r="L938" s="14">
        <v>3049.8151893718059</v>
      </c>
      <c r="M938" s="14">
        <v>152912.39412096821</v>
      </c>
      <c r="N938" s="14">
        <v>2774.0682055435886</v>
      </c>
      <c r="O938" s="15">
        <v>4.1802355695289783E-2</v>
      </c>
      <c r="P938" s="14">
        <v>4578.6622224662206</v>
      </c>
      <c r="Q938" s="14">
        <v>115496.89729011894</v>
      </c>
      <c r="R938" s="14">
        <v>2774.0682055435886</v>
      </c>
      <c r="S938" s="15">
        <v>-3.2143861413260769E-2</v>
      </c>
      <c r="T938" s="38">
        <v>-5204.7021044387247</v>
      </c>
      <c r="U938" s="38">
        <v>158101.33847748474</v>
      </c>
      <c r="V938" s="38">
        <v>2423.7753073993017</v>
      </c>
      <c r="W938" s="38">
        <v>426510.62988857192</v>
      </c>
      <c r="AA938" s="13">
        <v>873</v>
      </c>
      <c r="AB938" s="40">
        <v>2062809.6210719873</v>
      </c>
    </row>
    <row r="939" spans="3:28">
      <c r="C939" s="13">
        <v>874</v>
      </c>
      <c r="D939" s="13">
        <v>65</v>
      </c>
      <c r="E939" s="14">
        <v>232411.42802817727</v>
      </c>
      <c r="F939" s="14">
        <v>69717.956930989138</v>
      </c>
      <c r="G939" s="14">
        <v>2551.6097</v>
      </c>
      <c r="H939" s="14">
        <v>160141.86139718813</v>
      </c>
      <c r="I939" s="14">
        <v>9608.5116838312879</v>
      </c>
      <c r="J939" s="14">
        <v>3843.4046735325155</v>
      </c>
      <c r="K939" s="15">
        <v>5.8010887539224253E-2</v>
      </c>
      <c r="L939" s="14">
        <v>10215.717616503585</v>
      </c>
      <c r="M939" s="14">
        <v>188237.42548406258</v>
      </c>
      <c r="N939" s="14">
        <v>2882.5535051493862</v>
      </c>
      <c r="O939" s="15">
        <v>9.8569417960036196E-2</v>
      </c>
      <c r="P939" s="14">
        <v>16610.320327217749</v>
      </c>
      <c r="Q939" s="14">
        <v>186565.53041713047</v>
      </c>
      <c r="R939" s="14">
        <v>2882.5535051493862</v>
      </c>
      <c r="S939" s="15">
        <v>-6.0091138650182632E-2</v>
      </c>
      <c r="T939" s="38">
        <v>-14116.85196378402</v>
      </c>
      <c r="U939" s="38">
        <v>222248.44654788103</v>
      </c>
      <c r="V939" s="38">
        <v>12709.185979937314</v>
      </c>
      <c r="W939" s="38">
        <v>597051.40244907408</v>
      </c>
      <c r="AA939" s="13">
        <v>874</v>
      </c>
      <c r="AB939" s="40">
        <v>2704433.5423617247</v>
      </c>
    </row>
    <row r="940" spans="3:28">
      <c r="C940" s="13">
        <v>875</v>
      </c>
      <c r="D940" s="13">
        <v>65</v>
      </c>
      <c r="E940" s="14">
        <v>228147.17974706556</v>
      </c>
      <c r="F940" s="14">
        <v>68054.900101355568</v>
      </c>
      <c r="G940" s="14">
        <v>2551.6097</v>
      </c>
      <c r="H940" s="14">
        <v>157540.66994570999</v>
      </c>
      <c r="I940" s="14">
        <v>9452.4401967425983</v>
      </c>
      <c r="J940" s="14">
        <v>3780.9760786970396</v>
      </c>
      <c r="K940" s="15">
        <v>-1.9214368866339551E-2</v>
      </c>
      <c r="L940" s="14">
        <v>-2919.1544649125572</v>
      </c>
      <c r="M940" s="14">
        <v>150896.93077822658</v>
      </c>
      <c r="N940" s="14">
        <v>2835.7320590227796</v>
      </c>
      <c r="O940" s="15">
        <v>7.0132064016010132E-2</v>
      </c>
      <c r="P940" s="14">
        <v>11149.765716952339</v>
      </c>
      <c r="Q940" s="14">
        <v>171550.05830683146</v>
      </c>
      <c r="R940" s="14">
        <v>2835.7320590227796</v>
      </c>
      <c r="S940" s="15">
        <v>0.22496247009677195</v>
      </c>
      <c r="T940" s="38">
        <v>39381.269964572079</v>
      </c>
      <c r="U940" s="38">
        <v>215856.20194660197</v>
      </c>
      <c r="V940" s="38">
        <v>47611.881216611859</v>
      </c>
      <c r="W940" s="38">
        <v>538303.19103165995</v>
      </c>
      <c r="AA940" s="13">
        <v>875</v>
      </c>
      <c r="AB940" s="40">
        <v>2590271.2685352708</v>
      </c>
    </row>
    <row r="941" spans="3:28">
      <c r="C941" s="13">
        <v>876</v>
      </c>
      <c r="D941" s="13">
        <v>65</v>
      </c>
      <c r="E941" s="14">
        <v>243162.07744172896</v>
      </c>
      <c r="F941" s="14">
        <v>73910.710202274291</v>
      </c>
      <c r="G941" s="14">
        <v>2551.6097</v>
      </c>
      <c r="H941" s="14">
        <v>166699.75753945467</v>
      </c>
      <c r="I941" s="14">
        <v>10001.98545236728</v>
      </c>
      <c r="J941" s="14">
        <v>4000.7941809469121</v>
      </c>
      <c r="K941" s="15">
        <v>3.0265559174495568E-2</v>
      </c>
      <c r="L941" s="14">
        <v>5226.0147646056512</v>
      </c>
      <c r="M941" s="14">
        <v>179898.4161777203</v>
      </c>
      <c r="N941" s="14">
        <v>3000.5956357101841</v>
      </c>
      <c r="O941" s="15">
        <v>-3.413580730556226E-3</v>
      </c>
      <c r="P941" s="14">
        <v>-782.40318825084921</v>
      </c>
      <c r="Q941" s="14">
        <v>229920.96612789002</v>
      </c>
      <c r="R941" s="14">
        <v>3000.5956357101841</v>
      </c>
      <c r="S941" s="15">
        <v>-0.12181213503353032</v>
      </c>
      <c r="T941" s="38">
        <v>-53489.947281084053</v>
      </c>
      <c r="U941" s="38">
        <v>387128.72955837077</v>
      </c>
      <c r="V941" s="38">
        <v>-49046.335704729252</v>
      </c>
      <c r="W941" s="38">
        <v>796948.11186398112</v>
      </c>
      <c r="AA941" s="13">
        <v>876</v>
      </c>
      <c r="AB941" s="40">
        <v>2611575.6329824636</v>
      </c>
    </row>
    <row r="942" spans="3:28">
      <c r="C942" s="13">
        <v>877</v>
      </c>
      <c r="D942" s="13">
        <v>65</v>
      </c>
      <c r="E942" s="14">
        <v>206706.3020655119</v>
      </c>
      <c r="F942" s="14">
        <v>59692.957805549639</v>
      </c>
      <c r="G942" s="14">
        <v>2551.6097</v>
      </c>
      <c r="H942" s="14">
        <v>144461.73455996226</v>
      </c>
      <c r="I942" s="14">
        <v>8667.7040735977353</v>
      </c>
      <c r="J942" s="14">
        <v>3467.0816294390943</v>
      </c>
      <c r="K942" s="15">
        <v>2.633388588610891E-2</v>
      </c>
      <c r="L942" s="14">
        <v>4804.0546916555768</v>
      </c>
      <c r="M942" s="14">
        <v>188966.224248543</v>
      </c>
      <c r="N942" s="14">
        <v>2600.3112220793205</v>
      </c>
      <c r="O942" s="15">
        <v>0.23243572941809942</v>
      </c>
      <c r="P942" s="14">
        <v>59066.545300397556</v>
      </c>
      <c r="Q942" s="14">
        <v>314486.60514591128</v>
      </c>
      <c r="R942" s="14">
        <v>2600.3112220793205</v>
      </c>
      <c r="S942" s="15">
        <v>6.2561588831893999E-2</v>
      </c>
      <c r="T942" s="38">
        <v>9284.0033018098329</v>
      </c>
      <c r="U942" s="38">
        <v>158981.97736909744</v>
      </c>
      <c r="V942" s="38">
        <v>73154.603293862965</v>
      </c>
      <c r="W942" s="38">
        <v>662434.80676355166</v>
      </c>
      <c r="AA942" s="13">
        <v>877</v>
      </c>
      <c r="AB942" s="40">
        <v>2866156.5711360262</v>
      </c>
    </row>
    <row r="943" spans="3:28">
      <c r="C943" s="13">
        <v>878</v>
      </c>
      <c r="D943" s="13">
        <v>65</v>
      </c>
      <c r="E943" s="14">
        <v>230343.96569956874</v>
      </c>
      <c r="F943" s="14">
        <v>68911.646622831817</v>
      </c>
      <c r="G943" s="14">
        <v>2551.6097</v>
      </c>
      <c r="H943" s="14">
        <v>158880.70937673692</v>
      </c>
      <c r="I943" s="14">
        <v>9532.8425626042153</v>
      </c>
      <c r="J943" s="14">
        <v>3813.1370250416862</v>
      </c>
      <c r="K943" s="15">
        <v>5.4591127555800673E-2</v>
      </c>
      <c r="L943" s="14">
        <v>7299.0195146937858</v>
      </c>
      <c r="M943" s="14">
        <v>142908.99078681227</v>
      </c>
      <c r="N943" s="14">
        <v>2859.8527687812643</v>
      </c>
      <c r="O943" s="15">
        <v>0.12922685001938683</v>
      </c>
      <c r="P943" s="14">
        <v>17612.105011240055</v>
      </c>
      <c r="Q943" s="14">
        <v>155330.31056205669</v>
      </c>
      <c r="R943" s="14">
        <v>2859.8527687812643</v>
      </c>
      <c r="S943" s="15">
        <v>0.33394690756309053</v>
      </c>
      <c r="T943" s="38">
        <v>80621.654452676317</v>
      </c>
      <c r="U943" s="38">
        <v>323472.15586498502</v>
      </c>
      <c r="V943" s="38">
        <v>105532.77897861015</v>
      </c>
      <c r="W943" s="38">
        <v>621711.45721385395</v>
      </c>
      <c r="AA943" s="13">
        <v>878</v>
      </c>
      <c r="AB943" s="40">
        <v>2503465.7960937792</v>
      </c>
    </row>
    <row r="944" spans="3:28">
      <c r="C944" s="13">
        <v>879</v>
      </c>
      <c r="D944" s="13">
        <v>65</v>
      </c>
      <c r="E944" s="14">
        <v>221250.37939582203</v>
      </c>
      <c r="F944" s="14">
        <v>65365.147964370597</v>
      </c>
      <c r="G944" s="14">
        <v>2551.6097</v>
      </c>
      <c r="H944" s="14">
        <v>153333.62173145145</v>
      </c>
      <c r="I944" s="14">
        <v>9200.0173038870871</v>
      </c>
      <c r="J944" s="14">
        <v>3680.0069215548351</v>
      </c>
      <c r="K944" s="15">
        <v>-6.596365120029532E-2</v>
      </c>
      <c r="L944" s="14">
        <v>-7900.0902009708716</v>
      </c>
      <c r="M944" s="14">
        <v>113704.20855302256</v>
      </c>
      <c r="N944" s="14">
        <v>2760.0051911661262</v>
      </c>
      <c r="O944" s="15">
        <v>4.789653620161969E-2</v>
      </c>
      <c r="P944" s="14">
        <v>13450.831291749982</v>
      </c>
      <c r="Q944" s="14">
        <v>295661.81580069993</v>
      </c>
      <c r="R944" s="14">
        <v>2760.0051911661262</v>
      </c>
      <c r="S944" s="15">
        <v>0.25871343786435974</v>
      </c>
      <c r="T944" s="38">
        <v>274981.3705095278</v>
      </c>
      <c r="U944" s="38">
        <v>1339241.4955272679</v>
      </c>
      <c r="V944" s="38">
        <v>280532.11160030693</v>
      </c>
      <c r="W944" s="38">
        <v>1748607.5198809905</v>
      </c>
      <c r="AA944" s="13">
        <v>879</v>
      </c>
      <c r="AB944" s="40">
        <v>2875046.5102069504</v>
      </c>
    </row>
    <row r="945" spans="3:28">
      <c r="C945" s="13">
        <v>880</v>
      </c>
      <c r="D945" s="13">
        <v>65</v>
      </c>
      <c r="E945" s="14">
        <v>232612.94962673914</v>
      </c>
      <c r="F945" s="14">
        <v>69796.550354428269</v>
      </c>
      <c r="G945" s="14">
        <v>2551.6097</v>
      </c>
      <c r="H945" s="14">
        <v>160264.78957231087</v>
      </c>
      <c r="I945" s="14">
        <v>9615.8873743386521</v>
      </c>
      <c r="J945" s="14">
        <v>3846.3549497354611</v>
      </c>
      <c r="K945" s="15">
        <v>-1.5739470819187841E-2</v>
      </c>
      <c r="L945" s="14">
        <v>-2663.9528104708202</v>
      </c>
      <c r="M945" s="14">
        <v>168512.23457011877</v>
      </c>
      <c r="N945" s="14">
        <v>2884.7662123015957</v>
      </c>
      <c r="O945" s="15">
        <v>-5.3327798145907657E-2</v>
      </c>
      <c r="P945" s="14">
        <v>-17049.194611359668</v>
      </c>
      <c r="Q945" s="14">
        <v>304098.76802597998</v>
      </c>
      <c r="R945" s="14">
        <v>2884.7662123015957</v>
      </c>
      <c r="S945" s="15">
        <v>-0.32725992314617725</v>
      </c>
      <c r="T945" s="38">
        <v>-79639.948983657465</v>
      </c>
      <c r="U945" s="38">
        <v>165156.24358997482</v>
      </c>
      <c r="V945" s="38">
        <v>-99353.096405487944</v>
      </c>
      <c r="W945" s="38">
        <v>637767.24618607364</v>
      </c>
      <c r="AA945" s="13">
        <v>880</v>
      </c>
      <c r="AB945" s="40">
        <v>1978221.2358937373</v>
      </c>
    </row>
    <row r="946" spans="3:28">
      <c r="C946" s="13">
        <v>881</v>
      </c>
      <c r="D946" s="13">
        <v>65</v>
      </c>
      <c r="E946" s="14">
        <v>220899.68999398887</v>
      </c>
      <c r="F946" s="14">
        <v>65228.379097655663</v>
      </c>
      <c r="G946" s="14">
        <v>2551.6097</v>
      </c>
      <c r="H946" s="14">
        <v>153119.70119633319</v>
      </c>
      <c r="I946" s="14">
        <v>9187.182071779991</v>
      </c>
      <c r="J946" s="14">
        <v>3674.8728287119966</v>
      </c>
      <c r="K946" s="15">
        <v>2.5666985167855351E-2</v>
      </c>
      <c r="L946" s="14">
        <v>3053.3441920831583</v>
      </c>
      <c r="M946" s="14">
        <v>123850.76644486499</v>
      </c>
      <c r="N946" s="14">
        <v>2756.1546215339972</v>
      </c>
      <c r="O946" s="15">
        <v>9.5030502292288044E-2</v>
      </c>
      <c r="P946" s="14">
        <v>16653.353109297208</v>
      </c>
      <c r="Q946" s="14">
        <v>193273.61800817159</v>
      </c>
      <c r="R946" s="14">
        <v>2756.1546215339972</v>
      </c>
      <c r="S946" s="15">
        <v>0.20248947624983177</v>
      </c>
      <c r="T946" s="38">
        <v>31832.56440038302</v>
      </c>
      <c r="U946" s="38">
        <v>190416.66046299844</v>
      </c>
      <c r="V946" s="38">
        <v>51539.261701763389</v>
      </c>
      <c r="W946" s="38">
        <v>507541.04491603503</v>
      </c>
      <c r="AA946" s="13">
        <v>881</v>
      </c>
      <c r="AB946" s="40">
        <v>1992857.2172651784</v>
      </c>
    </row>
    <row r="947" spans="3:28">
      <c r="C947" s="13">
        <v>882</v>
      </c>
      <c r="D947" s="13">
        <v>65</v>
      </c>
      <c r="E947" s="14">
        <v>241789.66885787237</v>
      </c>
      <c r="F947" s="14">
        <v>73375.470854570216</v>
      </c>
      <c r="G947" s="14">
        <v>2551.6097</v>
      </c>
      <c r="H947" s="14">
        <v>165862.58830330215</v>
      </c>
      <c r="I947" s="14">
        <v>9951.755298198128</v>
      </c>
      <c r="J947" s="14">
        <v>3980.7021192792513</v>
      </c>
      <c r="K947" s="15">
        <v>-1.9256286032822978E-3</v>
      </c>
      <c r="L947" s="14">
        <v>-292.7509005599909</v>
      </c>
      <c r="M947" s="14">
        <v>153726.34550539785</v>
      </c>
      <c r="N947" s="14">
        <v>2985.5265894594381</v>
      </c>
      <c r="O947" s="15">
        <v>0.16236470617170567</v>
      </c>
      <c r="P947" s="14">
        <v>31523.067998756938</v>
      </c>
      <c r="Q947" s="14">
        <v>227165.58675462933</v>
      </c>
      <c r="R947" s="14">
        <v>2985.5265894594381</v>
      </c>
      <c r="S947" s="15">
        <v>0.35461230503135743</v>
      </c>
      <c r="T947" s="38">
        <v>44174.288089131747</v>
      </c>
      <c r="U947" s="38">
        <v>170237.70914833338</v>
      </c>
      <c r="V947" s="38">
        <v>75404.605187328692</v>
      </c>
      <c r="W947" s="38">
        <v>551129.64140836056</v>
      </c>
      <c r="AA947" s="13">
        <v>882</v>
      </c>
      <c r="AB947" s="40">
        <v>2608469.9129833137</v>
      </c>
    </row>
    <row r="948" spans="3:28">
      <c r="C948" s="13">
        <v>883</v>
      </c>
      <c r="D948" s="13">
        <v>65</v>
      </c>
      <c r="E948" s="14">
        <v>220897.51668876203</v>
      </c>
      <c r="F948" s="14">
        <v>65227.53150861719</v>
      </c>
      <c r="G948" s="14">
        <v>2551.6097</v>
      </c>
      <c r="H948" s="14">
        <v>153118.37548014484</v>
      </c>
      <c r="I948" s="14">
        <v>9187.1025288086894</v>
      </c>
      <c r="J948" s="14">
        <v>3674.841011523476</v>
      </c>
      <c r="K948" s="15">
        <v>8.5135927419117373E-3</v>
      </c>
      <c r="L948" s="14">
        <v>1082.4391004468841</v>
      </c>
      <c r="M948" s="14">
        <v>130062.3167639398</v>
      </c>
      <c r="N948" s="14">
        <v>2756.1307586426069</v>
      </c>
      <c r="O948" s="15">
        <v>-5.8540862063683391E-2</v>
      </c>
      <c r="P948" s="14">
        <v>-7891.6953003742037</v>
      </c>
      <c r="Q948" s="14">
        <v>128292.98245491898</v>
      </c>
      <c r="R948" s="14">
        <v>2756.1307586426069</v>
      </c>
      <c r="S948" s="15">
        <v>-0.1587662016220705</v>
      </c>
      <c r="T948" s="38">
        <v>-38877.43118042362</v>
      </c>
      <c r="U948" s="38">
        <v>207372.84744846608</v>
      </c>
      <c r="V948" s="38">
        <v>-45686.687380350937</v>
      </c>
      <c r="W948" s="38">
        <v>465728.14666732482</v>
      </c>
      <c r="AA948" s="13">
        <v>883</v>
      </c>
      <c r="AB948" s="40">
        <v>2590703.519912065</v>
      </c>
    </row>
    <row r="949" spans="3:28">
      <c r="C949" s="13">
        <v>884</v>
      </c>
      <c r="D949" s="13">
        <v>65</v>
      </c>
      <c r="E949" s="14">
        <v>236122.4679680331</v>
      </c>
      <c r="F949" s="14">
        <v>71165.262507532912</v>
      </c>
      <c r="G949" s="14">
        <v>2551.6097</v>
      </c>
      <c r="H949" s="14">
        <v>162405.5957605002</v>
      </c>
      <c r="I949" s="14">
        <v>9744.3357456300128</v>
      </c>
      <c r="J949" s="14">
        <v>3897.7342982520054</v>
      </c>
      <c r="K949" s="15">
        <v>2.9409890482675633E-2</v>
      </c>
      <c r="L949" s="14">
        <v>4508.8457265322695</v>
      </c>
      <c r="M949" s="14">
        <v>159768.23707459326</v>
      </c>
      <c r="N949" s="14">
        <v>2923.3007236890039</v>
      </c>
      <c r="O949" s="15">
        <v>0.10057044496017266</v>
      </c>
      <c r="P949" s="14">
        <v>21298.964553059621</v>
      </c>
      <c r="Q949" s="14">
        <v>234542.16327629716</v>
      </c>
      <c r="R949" s="14">
        <v>2923.3007236890039</v>
      </c>
      <c r="S949" s="15">
        <v>0.11623075466926958</v>
      </c>
      <c r="T949" s="38">
        <v>57797.799215112973</v>
      </c>
      <c r="U949" s="38">
        <v>556527.14244856045</v>
      </c>
      <c r="V949" s="38">
        <v>83605.60949470487</v>
      </c>
      <c r="W949" s="38">
        <v>950837.54279945092</v>
      </c>
      <c r="AA949" s="13">
        <v>884</v>
      </c>
      <c r="AB949" s="40">
        <v>3120088.1378913396</v>
      </c>
    </row>
    <row r="950" spans="3:28">
      <c r="C950" s="13">
        <v>885</v>
      </c>
      <c r="D950" s="13">
        <v>65</v>
      </c>
      <c r="E950" s="14">
        <v>230465.10979129036</v>
      </c>
      <c r="F950" s="14">
        <v>68958.892818603243</v>
      </c>
      <c r="G950" s="14">
        <v>2551.6097</v>
      </c>
      <c r="H950" s="14">
        <v>158954.60727268711</v>
      </c>
      <c r="I950" s="14">
        <v>9537.2764363612259</v>
      </c>
      <c r="J950" s="14">
        <v>3814.9105745444904</v>
      </c>
      <c r="K950" s="15">
        <v>4.5730078925953141E-2</v>
      </c>
      <c r="L950" s="14">
        <v>6681.7284339702692</v>
      </c>
      <c r="M950" s="14">
        <v>154701.51483681807</v>
      </c>
      <c r="N950" s="14">
        <v>2861.1829309083678</v>
      </c>
      <c r="O950" s="15">
        <v>0.19653754081704261</v>
      </c>
      <c r="P950" s="14">
        <v>19800.167908517662</v>
      </c>
      <c r="Q950" s="14">
        <v>121975.72558350481</v>
      </c>
      <c r="R950" s="14">
        <v>2861.1829309083678</v>
      </c>
      <c r="S950" s="15">
        <v>0.21390403837738237</v>
      </c>
      <c r="T950" s="38">
        <v>72809.297740571812</v>
      </c>
      <c r="U950" s="38">
        <v>414622.88661403785</v>
      </c>
      <c r="V950" s="38">
        <v>99291.194083059745</v>
      </c>
      <c r="W950" s="38">
        <v>691300.12703436078</v>
      </c>
      <c r="AA950" s="13">
        <v>885</v>
      </c>
      <c r="AB950" s="40">
        <v>3002849.2257016078</v>
      </c>
    </row>
    <row r="951" spans="3:28">
      <c r="C951" s="13">
        <v>886</v>
      </c>
      <c r="D951" s="13">
        <v>65</v>
      </c>
      <c r="E951" s="14">
        <v>226925.99908291121</v>
      </c>
      <c r="F951" s="14">
        <v>67578.639642335373</v>
      </c>
      <c r="G951" s="14">
        <v>2551.6097</v>
      </c>
      <c r="H951" s="14">
        <v>156795.74974057582</v>
      </c>
      <c r="I951" s="14">
        <v>9407.7449844345483</v>
      </c>
      <c r="J951" s="14">
        <v>3763.0979937738193</v>
      </c>
      <c r="K951" s="15">
        <v>1.570905480594504E-2</v>
      </c>
      <c r="L951" s="14">
        <v>2122.9124159229045</v>
      </c>
      <c r="M951" s="14">
        <v>139143.8725452667</v>
      </c>
      <c r="N951" s="14">
        <v>2822.3234953303645</v>
      </c>
      <c r="O951" s="15">
        <v>0.18852862601647169</v>
      </c>
      <c r="P951" s="14">
        <v>25892.359690189653</v>
      </c>
      <c r="Q951" s="14">
        <v>164642.66317608321</v>
      </c>
      <c r="R951" s="14">
        <v>2822.3234953303645</v>
      </c>
      <c r="S951" s="15">
        <v>9.9998528933858591E-2</v>
      </c>
      <c r="T951" s="38">
        <v>6893.1440959352985</v>
      </c>
      <c r="U951" s="38">
        <v>77236.760844959441</v>
      </c>
      <c r="V951" s="38">
        <v>34908.416202047854</v>
      </c>
      <c r="W951" s="38">
        <v>381023.29656630929</v>
      </c>
      <c r="AA951" s="13">
        <v>886</v>
      </c>
      <c r="AB951" s="40">
        <v>2476048.6873216704</v>
      </c>
    </row>
    <row r="952" spans="3:28">
      <c r="C952" s="13">
        <v>887</v>
      </c>
      <c r="D952" s="13">
        <v>65</v>
      </c>
      <c r="E952" s="14">
        <v>232267.1524282071</v>
      </c>
      <c r="F952" s="14">
        <v>69661.689447000768</v>
      </c>
      <c r="G952" s="14">
        <v>2551.6097</v>
      </c>
      <c r="H952" s="14">
        <v>160053.85328120633</v>
      </c>
      <c r="I952" s="14">
        <v>9603.2311968723789</v>
      </c>
      <c r="J952" s="14">
        <v>3841.2924787489519</v>
      </c>
      <c r="K952" s="15">
        <v>-2.0068127180150559E-2</v>
      </c>
      <c r="L952" s="14">
        <v>-3218.6203626925721</v>
      </c>
      <c r="M952" s="14">
        <v>159086.71617683698</v>
      </c>
      <c r="N952" s="14">
        <v>2880.9693590617135</v>
      </c>
      <c r="O952" s="15">
        <v>-2.7726795361679019E-2</v>
      </c>
      <c r="P952" s="14">
        <v>-7435.4894083065101</v>
      </c>
      <c r="Q952" s="14">
        <v>262174.80398208025</v>
      </c>
      <c r="R952" s="14">
        <v>2880.9693590617135</v>
      </c>
      <c r="S952" s="15">
        <v>-0.10327951947658208</v>
      </c>
      <c r="T952" s="38">
        <v>-21148.655261067237</v>
      </c>
      <c r="U952" s="38">
        <v>185062.87568444229</v>
      </c>
      <c r="V952" s="38">
        <v>-31802.76503206632</v>
      </c>
      <c r="W952" s="38">
        <v>606324.39584335953</v>
      </c>
      <c r="AA952" s="13">
        <v>887</v>
      </c>
      <c r="AB952" s="40">
        <v>2696399.9148712051</v>
      </c>
    </row>
    <row r="953" spans="3:28">
      <c r="C953" s="13">
        <v>888</v>
      </c>
      <c r="D953" s="13">
        <v>65</v>
      </c>
      <c r="E953" s="14">
        <v>232654.75947400433</v>
      </c>
      <c r="F953" s="14">
        <v>69812.856194861684</v>
      </c>
      <c r="G953" s="14">
        <v>2551.6097</v>
      </c>
      <c r="H953" s="14">
        <v>160290.29357914263</v>
      </c>
      <c r="I953" s="14">
        <v>9617.4176147485578</v>
      </c>
      <c r="J953" s="14">
        <v>3846.9670458994233</v>
      </c>
      <c r="K953" s="15">
        <v>5.9367184829076124E-2</v>
      </c>
      <c r="L953" s="14">
        <v>9102.4441377397779</v>
      </c>
      <c r="M953" s="14">
        <v>164350.43115443937</v>
      </c>
      <c r="N953" s="14">
        <v>2885.2252844245672</v>
      </c>
      <c r="O953" s="15">
        <v>6.2831508963096874E-2</v>
      </c>
      <c r="P953" s="14">
        <v>9084.9676149092975</v>
      </c>
      <c r="Q953" s="14">
        <v>155120.12251558006</v>
      </c>
      <c r="R953" s="14">
        <v>2885.2252844245672</v>
      </c>
      <c r="S953" s="15">
        <v>1.530455641835185E-2</v>
      </c>
      <c r="T953" s="38">
        <v>759.23429985860344</v>
      </c>
      <c r="U953" s="38">
        <v>51810.230165004272</v>
      </c>
      <c r="V953" s="38">
        <v>18946.646052507676</v>
      </c>
      <c r="W953" s="38">
        <v>371280.7838350237</v>
      </c>
      <c r="AA953" s="13">
        <v>888</v>
      </c>
      <c r="AB953" s="40">
        <v>2709868.6225328664</v>
      </c>
    </row>
    <row r="954" spans="3:28">
      <c r="C954" s="13">
        <v>889</v>
      </c>
      <c r="D954" s="13">
        <v>65</v>
      </c>
      <c r="E954" s="14">
        <v>244568.53672611769</v>
      </c>
      <c r="F954" s="14">
        <v>74459.229323185893</v>
      </c>
      <c r="G954" s="14">
        <v>2551.6097</v>
      </c>
      <c r="H954" s="14">
        <v>167557.69770293179</v>
      </c>
      <c r="I954" s="14">
        <v>10053.461862175907</v>
      </c>
      <c r="J954" s="14">
        <v>4021.3847448703632</v>
      </c>
      <c r="K954" s="15">
        <v>-0.13489977455555055</v>
      </c>
      <c r="L954" s="14">
        <v>-16219.076441507677</v>
      </c>
      <c r="M954" s="14">
        <v>106022.18336474337</v>
      </c>
      <c r="N954" s="14">
        <v>3016.0385586527723</v>
      </c>
      <c r="O954" s="15">
        <v>0.17138724083487433</v>
      </c>
      <c r="P954" s="14">
        <v>38623.323016276598</v>
      </c>
      <c r="Q954" s="14">
        <v>265488.39237781317</v>
      </c>
      <c r="R954" s="14">
        <v>3016.0385586527723</v>
      </c>
      <c r="S954" s="15">
        <v>3.4410167217426568E-3</v>
      </c>
      <c r="T954" s="38">
        <v>669.89584649062715</v>
      </c>
      <c r="U954" s="38">
        <v>196857.54055680518</v>
      </c>
      <c r="V954" s="38">
        <v>23074.142421259548</v>
      </c>
      <c r="W954" s="38">
        <v>568368.11629936169</v>
      </c>
      <c r="AA954" s="13">
        <v>889</v>
      </c>
      <c r="AB954" s="40">
        <v>2334996.2378188777</v>
      </c>
    </row>
    <row r="955" spans="3:28">
      <c r="C955" s="13">
        <v>890</v>
      </c>
      <c r="D955" s="13">
        <v>65</v>
      </c>
      <c r="E955" s="14">
        <v>232880.73401002563</v>
      </c>
      <c r="F955" s="14">
        <v>69900.986263909988</v>
      </c>
      <c r="G955" s="14">
        <v>2551.6097</v>
      </c>
      <c r="H955" s="14">
        <v>160428.13804611564</v>
      </c>
      <c r="I955" s="14">
        <v>9625.6882827669378</v>
      </c>
      <c r="J955" s="14">
        <v>3850.2753131067752</v>
      </c>
      <c r="K955" s="15">
        <v>5.2417045840127692E-2</v>
      </c>
      <c r="L955" s="14">
        <v>5931.7989852667242</v>
      </c>
      <c r="M955" s="14">
        <v>121022.3943701848</v>
      </c>
      <c r="N955" s="14">
        <v>2887.7064848300811</v>
      </c>
      <c r="O955" s="15">
        <v>0.23580915282431072</v>
      </c>
      <c r="P955" s="14">
        <v>103046.91273370662</v>
      </c>
      <c r="Q955" s="14">
        <v>541483.61167147756</v>
      </c>
      <c r="R955" s="14">
        <v>2887.7064848300811</v>
      </c>
      <c r="S955" s="15">
        <v>2.3987692241452183E-2</v>
      </c>
      <c r="T955" s="38">
        <v>4429.2342961976537</v>
      </c>
      <c r="U955" s="38">
        <v>190519.20737433701</v>
      </c>
      <c r="V955" s="38">
        <v>113407.94601517099</v>
      </c>
      <c r="W955" s="38">
        <v>853025.21341599931</v>
      </c>
      <c r="AA955" s="13">
        <v>890</v>
      </c>
      <c r="AB955" s="40">
        <v>2729548.3015844324</v>
      </c>
    </row>
    <row r="956" spans="3:28">
      <c r="C956" s="13">
        <v>891</v>
      </c>
      <c r="D956" s="13">
        <v>65</v>
      </c>
      <c r="E956" s="14">
        <v>230824.97107359173</v>
      </c>
      <c r="F956" s="14">
        <v>69099.23871870077</v>
      </c>
      <c r="G956" s="14">
        <v>2551.6097</v>
      </c>
      <c r="H956" s="14">
        <v>159174.12265489096</v>
      </c>
      <c r="I956" s="14">
        <v>9550.4473592934573</v>
      </c>
      <c r="J956" s="14">
        <v>3820.1789437173829</v>
      </c>
      <c r="K956" s="15">
        <v>2.742592698599907E-2</v>
      </c>
      <c r="L956" s="14">
        <v>4224.6283382092961</v>
      </c>
      <c r="M956" s="14">
        <v>160172.47705758468</v>
      </c>
      <c r="N956" s="14">
        <v>2865.1342077880372</v>
      </c>
      <c r="O956" s="15">
        <v>5.7990385641193826E-2</v>
      </c>
      <c r="P956" s="14">
        <v>9516.3565308280413</v>
      </c>
      <c r="Q956" s="14">
        <v>175051.23862377845</v>
      </c>
      <c r="R956" s="14">
        <v>2865.1342077880372</v>
      </c>
      <c r="S956" s="15">
        <v>-9.3965168068316229E-3</v>
      </c>
      <c r="T956" s="38">
        <v>-2055.8594189026567</v>
      </c>
      <c r="U956" s="38">
        <v>218166.22950098696</v>
      </c>
      <c r="V956" s="38">
        <v>11685.125450134679</v>
      </c>
      <c r="W956" s="38">
        <v>553389.94518235011</v>
      </c>
      <c r="AA956" s="13">
        <v>891</v>
      </c>
      <c r="AB956" s="40">
        <v>2789808.3908539391</v>
      </c>
    </row>
    <row r="957" spans="3:28">
      <c r="C957" s="13">
        <v>892</v>
      </c>
      <c r="D957" s="13">
        <v>65</v>
      </c>
      <c r="E957" s="14">
        <v>222676.2977481689</v>
      </c>
      <c r="F957" s="14">
        <v>65921.256121785875</v>
      </c>
      <c r="G957" s="14">
        <v>2551.6097</v>
      </c>
      <c r="H957" s="14">
        <v>154203.43192638303</v>
      </c>
      <c r="I957" s="14">
        <v>9252.2059155829811</v>
      </c>
      <c r="J957" s="14">
        <v>3700.8823662331924</v>
      </c>
      <c r="K957" s="15">
        <v>9.5248194697370864E-3</v>
      </c>
      <c r="L957" s="14">
        <v>1379.35445881122</v>
      </c>
      <c r="M957" s="14">
        <v>148046.65681119199</v>
      </c>
      <c r="N957" s="14">
        <v>2775.6617746748943</v>
      </c>
      <c r="O957" s="15">
        <v>1.3563111989309852E-2</v>
      </c>
      <c r="P957" s="14">
        <v>1741.3649449743837</v>
      </c>
      <c r="Q957" s="14">
        <v>131518.97439838792</v>
      </c>
      <c r="R957" s="14">
        <v>2775.6617746748943</v>
      </c>
      <c r="S957" s="15">
        <v>-0.16508588732967588</v>
      </c>
      <c r="T957" s="38">
        <v>-68383.448113328763</v>
      </c>
      <c r="U957" s="38">
        <v>347233.90426403936</v>
      </c>
      <c r="V957" s="38">
        <v>-65262.72870954316</v>
      </c>
      <c r="W957" s="38">
        <v>626799.53547361924</v>
      </c>
      <c r="AA957" s="13">
        <v>892</v>
      </c>
      <c r="AB957" s="40">
        <v>2959951.056939132</v>
      </c>
    </row>
    <row r="958" spans="3:28">
      <c r="C958" s="13">
        <v>893</v>
      </c>
      <c r="D958" s="13">
        <v>65</v>
      </c>
      <c r="E958" s="14">
        <v>241763.8580789183</v>
      </c>
      <c r="F958" s="14">
        <v>73365.404650778131</v>
      </c>
      <c r="G958" s="14">
        <v>2551.6097</v>
      </c>
      <c r="H958" s="14">
        <v>165846.84372814017</v>
      </c>
      <c r="I958" s="14">
        <v>9950.8106236884105</v>
      </c>
      <c r="J958" s="14">
        <v>3980.3242494753645</v>
      </c>
      <c r="K958" s="15">
        <v>5.4375092494913221E-2</v>
      </c>
      <c r="L958" s="14">
        <v>7840.5184498274621</v>
      </c>
      <c r="M958" s="14">
        <v>154023.87804932697</v>
      </c>
      <c r="N958" s="14">
        <v>2985.2431871065232</v>
      </c>
      <c r="O958" s="15">
        <v>8.4230557694920521E-2</v>
      </c>
      <c r="P958" s="14">
        <v>9560.1713026511443</v>
      </c>
      <c r="Q958" s="14">
        <v>124552.8285635174</v>
      </c>
      <c r="R958" s="14">
        <v>2985.2431871065232</v>
      </c>
      <c r="S958" s="15">
        <v>7.2552419014204617E-2</v>
      </c>
      <c r="T958" s="38">
        <v>19722.762021909977</v>
      </c>
      <c r="U958" s="38">
        <v>293056.9333513662</v>
      </c>
      <c r="V958" s="38">
        <v>37123.451774388581</v>
      </c>
      <c r="W958" s="38">
        <v>571633.63996421057</v>
      </c>
      <c r="AA958" s="13">
        <v>893</v>
      </c>
      <c r="AB958" s="40">
        <v>3001086.9165715305</v>
      </c>
    </row>
    <row r="959" spans="3:28">
      <c r="C959" s="13">
        <v>894</v>
      </c>
      <c r="D959" s="13">
        <v>65</v>
      </c>
      <c r="E959" s="14">
        <v>237310.25692273842</v>
      </c>
      <c r="F959" s="14">
        <v>71628.500199867995</v>
      </c>
      <c r="G959" s="14">
        <v>2551.6097</v>
      </c>
      <c r="H959" s="14">
        <v>163130.14702287043</v>
      </c>
      <c r="I959" s="14">
        <v>9787.8088213722258</v>
      </c>
      <c r="J959" s="14">
        <v>3915.1235285488906</v>
      </c>
      <c r="K959" s="15">
        <v>4.4971819505978644E-2</v>
      </c>
      <c r="L959" s="14">
        <v>6052.1094982960003</v>
      </c>
      <c r="M959" s="14">
        <v>142585.26915429952</v>
      </c>
      <c r="N959" s="14">
        <v>2936.3426464116678</v>
      </c>
      <c r="O959" s="15">
        <v>-0.13601823046471034</v>
      </c>
      <c r="P959" s="14">
        <v>-22252.375799379133</v>
      </c>
      <c r="Q959" s="14">
        <v>142814.27584042269</v>
      </c>
      <c r="R959" s="14">
        <v>2936.3426464116678</v>
      </c>
      <c r="S959" s="15">
        <v>-7.9721467738419358E-2</v>
      </c>
      <c r="T959" s="38">
        <v>-23196.549705963105</v>
      </c>
      <c r="U959" s="38">
        <v>269241.54934204585</v>
      </c>
      <c r="V959" s="38">
        <v>-39396.81600704624</v>
      </c>
      <c r="W959" s="38">
        <v>554641.09433676815</v>
      </c>
      <c r="AA959" s="13">
        <v>894</v>
      </c>
      <c r="AB959" s="40">
        <v>2710705.8424955336</v>
      </c>
    </row>
    <row r="960" spans="3:28">
      <c r="C960" s="13">
        <v>895</v>
      </c>
      <c r="D960" s="13">
        <v>65</v>
      </c>
      <c r="E960" s="14">
        <v>239867.47463922339</v>
      </c>
      <c r="F960" s="14">
        <v>72625.815109297124</v>
      </c>
      <c r="G960" s="14">
        <v>2551.6097</v>
      </c>
      <c r="H960" s="14">
        <v>164690.04982992625</v>
      </c>
      <c r="I960" s="14">
        <v>9881.4029897955752</v>
      </c>
      <c r="J960" s="14">
        <v>3952.5611959182302</v>
      </c>
      <c r="K960" s="15">
        <v>0.1194771572185282</v>
      </c>
      <c r="L960" s="14">
        <v>17458.617962605236</v>
      </c>
      <c r="M960" s="14">
        <v>165560.05226398542</v>
      </c>
      <c r="N960" s="14">
        <v>2964.4208969386723</v>
      </c>
      <c r="O960" s="15">
        <v>-7.9517758235454622E-3</v>
      </c>
      <c r="P960" s="14">
        <v>-1384.3892469120658</v>
      </c>
      <c r="Q960" s="14">
        <v>174195.94439220923</v>
      </c>
      <c r="R960" s="14">
        <v>2964.4208969386723</v>
      </c>
      <c r="S960" s="15">
        <v>4.3764913543383771E-2</v>
      </c>
      <c r="T960" s="38">
        <v>3699.7608337203533</v>
      </c>
      <c r="U960" s="38">
        <v>89719.116090046169</v>
      </c>
      <c r="V960" s="38">
        <v>19773.989549413523</v>
      </c>
      <c r="W960" s="38">
        <v>429475.11274624086</v>
      </c>
      <c r="AA960" s="13">
        <v>895</v>
      </c>
      <c r="AB960" s="40">
        <v>3101973.7213779893</v>
      </c>
    </row>
    <row r="961" spans="3:28">
      <c r="C961" s="13">
        <v>896</v>
      </c>
      <c r="D961" s="13">
        <v>65</v>
      </c>
      <c r="E961" s="14">
        <v>233170.795401729</v>
      </c>
      <c r="F961" s="14">
        <v>70014.110206674319</v>
      </c>
      <c r="G961" s="14">
        <v>2551.6097</v>
      </c>
      <c r="H961" s="14">
        <v>160605.07549505468</v>
      </c>
      <c r="I961" s="14">
        <v>9636.3045297032804</v>
      </c>
      <c r="J961" s="14">
        <v>3854.5218118813123</v>
      </c>
      <c r="K961" s="15">
        <v>0.12130018077840229</v>
      </c>
      <c r="L961" s="14">
        <v>14218.860647082591</v>
      </c>
      <c r="M961" s="14">
        <v>133366.56224682875</v>
      </c>
      <c r="N961" s="14">
        <v>2890.8913589109839</v>
      </c>
      <c r="O961" s="15">
        <v>0.10602504315442794</v>
      </c>
      <c r="P961" s="14">
        <v>26375.707650018798</v>
      </c>
      <c r="Q961" s="14">
        <v>276589.81085882767</v>
      </c>
      <c r="R961" s="14">
        <v>2890.8913589109839</v>
      </c>
      <c r="S961" s="15">
        <v>0.33384415371918696</v>
      </c>
      <c r="T961" s="38">
        <v>714660.26773622434</v>
      </c>
      <c r="U961" s="38">
        <v>2856805.9766210103</v>
      </c>
      <c r="V961" s="38">
        <v>755254.83603332576</v>
      </c>
      <c r="W961" s="38">
        <v>3266762.3497266667</v>
      </c>
      <c r="AA961" s="13">
        <v>896</v>
      </c>
      <c r="AB961" s="40">
        <v>2559048.1850683354</v>
      </c>
    </row>
    <row r="962" spans="3:28">
      <c r="C962" s="13">
        <v>897</v>
      </c>
      <c r="D962" s="13">
        <v>65</v>
      </c>
      <c r="E962" s="14">
        <v>238673.24252713955</v>
      </c>
      <c r="F962" s="14">
        <v>72160.06458558442</v>
      </c>
      <c r="G962" s="14">
        <v>2551.6097</v>
      </c>
      <c r="H962" s="14">
        <v>163961.56824155513</v>
      </c>
      <c r="I962" s="14">
        <v>9837.6940944933067</v>
      </c>
      <c r="J962" s="14">
        <v>3935.077637797323</v>
      </c>
      <c r="K962" s="15">
        <v>0.14187222843467756</v>
      </c>
      <c r="L962" s="14">
        <v>18932.003394211311</v>
      </c>
      <c r="M962" s="14">
        <v>154343.58269301406</v>
      </c>
      <c r="N962" s="14">
        <v>2951.3082283479921</v>
      </c>
      <c r="O962" s="15">
        <v>-8.9220796343024017E-2</v>
      </c>
      <c r="P962" s="14">
        <v>-28761.264362531405</v>
      </c>
      <c r="Q962" s="14">
        <v>295074.93282451539</v>
      </c>
      <c r="R962" s="14">
        <v>2951.3082283479921</v>
      </c>
      <c r="S962" s="15">
        <v>0.10101083323406122</v>
      </c>
      <c r="T962" s="38">
        <v>18104.437592696355</v>
      </c>
      <c r="U962" s="38">
        <v>198812.72461412442</v>
      </c>
      <c r="V962" s="38">
        <v>8275.1766243762613</v>
      </c>
      <c r="W962" s="38">
        <v>648231.24013165385</v>
      </c>
      <c r="AA962" s="13">
        <v>897</v>
      </c>
      <c r="AB962" s="40">
        <v>2458866.8536986406</v>
      </c>
    </row>
    <row r="963" spans="3:28">
      <c r="C963" s="13">
        <v>898</v>
      </c>
      <c r="D963" s="13">
        <v>65</v>
      </c>
      <c r="E963" s="14">
        <v>225992.01883669416</v>
      </c>
      <c r="F963" s="14">
        <v>67214.387346310716</v>
      </c>
      <c r="G963" s="14">
        <v>2551.6097</v>
      </c>
      <c r="H963" s="14">
        <v>156226.02179038344</v>
      </c>
      <c r="I963" s="14">
        <v>9373.5613074230059</v>
      </c>
      <c r="J963" s="14">
        <v>3749.4245229692024</v>
      </c>
      <c r="K963" s="15">
        <v>1.6292687157468153E-2</v>
      </c>
      <c r="L963" s="14">
        <v>2182.2174365583423</v>
      </c>
      <c r="M963" s="14">
        <v>137995.39027654054</v>
      </c>
      <c r="N963" s="14">
        <v>2812.0683922269018</v>
      </c>
      <c r="O963" s="15">
        <v>1.0110931786708417E-2</v>
      </c>
      <c r="P963" s="14">
        <v>1608.7895651590404</v>
      </c>
      <c r="Q963" s="14">
        <v>162128.70160128677</v>
      </c>
      <c r="R963" s="14">
        <v>2812.0683922269018</v>
      </c>
      <c r="S963" s="15">
        <v>-3.8659764059552529E-2</v>
      </c>
      <c r="T963" s="38">
        <v>-7809.5974792904908</v>
      </c>
      <c r="U963" s="38">
        <v>195604.84699217742</v>
      </c>
      <c r="V963" s="38">
        <v>-4018.5904775731078</v>
      </c>
      <c r="W963" s="38">
        <v>495728.93887000473</v>
      </c>
      <c r="AA963" s="13">
        <v>898</v>
      </c>
      <c r="AB963" s="40">
        <v>2762486.8391124522</v>
      </c>
    </row>
    <row r="964" spans="3:28">
      <c r="C964" s="13">
        <v>899</v>
      </c>
      <c r="D964" s="13">
        <v>65</v>
      </c>
      <c r="E964" s="14">
        <v>233053.42871017713</v>
      </c>
      <c r="F964" s="14">
        <v>69968.337196969078</v>
      </c>
      <c r="G964" s="14">
        <v>2551.6097</v>
      </c>
      <c r="H964" s="14">
        <v>160533.48181320805</v>
      </c>
      <c r="I964" s="14">
        <v>9632.0089087924825</v>
      </c>
      <c r="J964" s="14">
        <v>3852.8035635169931</v>
      </c>
      <c r="K964" s="15">
        <v>-5.0508170128854009E-2</v>
      </c>
      <c r="L964" s="14">
        <v>-9005.9044458091066</v>
      </c>
      <c r="M964" s="14">
        <v>171226.39166618703</v>
      </c>
      <c r="N964" s="14">
        <v>2889.6026726377445</v>
      </c>
      <c r="O964" s="15">
        <v>-3.4540083398158325E-2</v>
      </c>
      <c r="P964" s="14">
        <v>-5289.2464495595823</v>
      </c>
      <c r="Q964" s="14">
        <v>149289.12982889751</v>
      </c>
      <c r="R964" s="14">
        <v>2889.6026726377445</v>
      </c>
      <c r="S964" s="15">
        <v>0.42274469293804101</v>
      </c>
      <c r="T964" s="38">
        <v>108578.86629047642</v>
      </c>
      <c r="U964" s="38">
        <v>366866.31545724394</v>
      </c>
      <c r="V964" s="38">
        <v>94283.715395107734</v>
      </c>
      <c r="W964" s="38">
        <v>687381.83695232845</v>
      </c>
      <c r="AA964" s="13">
        <v>899</v>
      </c>
      <c r="AB964" s="40">
        <v>2971039.3661361597</v>
      </c>
    </row>
    <row r="965" spans="3:28">
      <c r="C965" s="13">
        <v>900</v>
      </c>
      <c r="D965" s="13">
        <v>65</v>
      </c>
      <c r="E965" s="14">
        <v>232397.2257694861</v>
      </c>
      <c r="F965" s="14">
        <v>69712.418050099586</v>
      </c>
      <c r="G965" s="14">
        <v>2551.6097</v>
      </c>
      <c r="H965" s="14">
        <v>160133.19801938653</v>
      </c>
      <c r="I965" s="14">
        <v>9607.9918811631924</v>
      </c>
      <c r="J965" s="14">
        <v>3843.1967524652773</v>
      </c>
      <c r="K965" s="15">
        <v>6.2836854804244058E-2</v>
      </c>
      <c r="L965" s="14">
        <v>9067.3613900758082</v>
      </c>
      <c r="M965" s="14">
        <v>155289.01135742327</v>
      </c>
      <c r="N965" s="14">
        <v>2882.3975643489575</v>
      </c>
      <c r="O965" s="15">
        <v>6.1345051206671858E-2</v>
      </c>
      <c r="P965" s="14">
        <v>16226.672489754917</v>
      </c>
      <c r="Q965" s="14">
        <v>282182.64745309448</v>
      </c>
      <c r="R965" s="14">
        <v>2882.3975643489575</v>
      </c>
      <c r="S965" s="15">
        <v>1.9085658733084598E-2</v>
      </c>
      <c r="T965" s="38">
        <v>1720.1404978019093</v>
      </c>
      <c r="U965" s="38">
        <v>93288.723503821966</v>
      </c>
      <c r="V965" s="38">
        <v>27014.174377632637</v>
      </c>
      <c r="W965" s="38">
        <v>530760.38231433975</v>
      </c>
      <c r="AA965" s="13">
        <v>900</v>
      </c>
      <c r="AB965" s="40">
        <v>2862398.4315852174</v>
      </c>
    </row>
    <row r="966" spans="3:28">
      <c r="C966" s="13">
        <v>901</v>
      </c>
      <c r="D966" s="13">
        <v>65</v>
      </c>
      <c r="E966" s="14">
        <v>237085.94581639869</v>
      </c>
      <c r="F966" s="14">
        <v>71541.018868395491</v>
      </c>
      <c r="G966" s="14">
        <v>2551.6097</v>
      </c>
      <c r="H966" s="14">
        <v>162993.31724800318</v>
      </c>
      <c r="I966" s="14">
        <v>9779.5990348801897</v>
      </c>
      <c r="J966" s="14">
        <v>3911.839613952076</v>
      </c>
      <c r="K966" s="15">
        <v>1.8141735570252122E-2</v>
      </c>
      <c r="L966" s="14">
        <v>2793.5958515043935</v>
      </c>
      <c r="M966" s="14">
        <v>158736.759088772</v>
      </c>
      <c r="N966" s="14">
        <v>2933.8797104640566</v>
      </c>
      <c r="O966" s="15">
        <v>-0.11625424247059174</v>
      </c>
      <c r="P966" s="14">
        <v>-14119.555881380196</v>
      </c>
      <c r="Q966" s="14">
        <v>108801.49679861133</v>
      </c>
      <c r="R966" s="14">
        <v>2933.8797104640566</v>
      </c>
      <c r="S966" s="15">
        <v>-6.0500502942291215E-2</v>
      </c>
      <c r="T966" s="38">
        <v>-7552.2656653156355</v>
      </c>
      <c r="U966" s="38">
        <v>118744.47391107593</v>
      </c>
      <c r="V966" s="38">
        <v>-18878.225695191439</v>
      </c>
      <c r="W966" s="38">
        <v>386282.72979845927</v>
      </c>
      <c r="AA966" s="13">
        <v>901</v>
      </c>
      <c r="AB966" s="40">
        <v>3116754.2986440817</v>
      </c>
    </row>
    <row r="967" spans="3:28">
      <c r="C967" s="13">
        <v>902</v>
      </c>
      <c r="D967" s="13">
        <v>65</v>
      </c>
      <c r="E967" s="14">
        <v>220623.50567732321</v>
      </c>
      <c r="F967" s="14">
        <v>65120.667214156048</v>
      </c>
      <c r="G967" s="14">
        <v>2551.6097</v>
      </c>
      <c r="H967" s="14">
        <v>152951.22876316716</v>
      </c>
      <c r="I967" s="14">
        <v>9177.0737257900291</v>
      </c>
      <c r="J967" s="14">
        <v>3670.8294903160117</v>
      </c>
      <c r="K967" s="15">
        <v>-7.4374404379491735E-3</v>
      </c>
      <c r="L967" s="14">
        <v>-765.13581826319989</v>
      </c>
      <c r="M967" s="14">
        <v>103946.50693124051</v>
      </c>
      <c r="N967" s="14">
        <v>2753.1221177370085</v>
      </c>
      <c r="O967" s="15">
        <v>0.11615085592665736</v>
      </c>
      <c r="P967" s="14">
        <v>24057.742515852678</v>
      </c>
      <c r="Q967" s="14">
        <v>232559.27328690112</v>
      </c>
      <c r="R967" s="14">
        <v>2753.1221177370085</v>
      </c>
      <c r="S967" s="15">
        <v>0.14363845100777684</v>
      </c>
      <c r="T967" s="38">
        <v>20250.430263615533</v>
      </c>
      <c r="U967" s="38">
        <v>162608.95069016854</v>
      </c>
      <c r="V967" s="38">
        <v>43543.036961205013</v>
      </c>
      <c r="W967" s="38">
        <v>499114.73090831016</v>
      </c>
      <c r="AA967" s="13">
        <v>902</v>
      </c>
      <c r="AB967" s="40">
        <v>3240475.1955387481</v>
      </c>
    </row>
    <row r="968" spans="3:28">
      <c r="C968" s="13">
        <v>903</v>
      </c>
      <c r="D968" s="13">
        <v>65</v>
      </c>
      <c r="E968" s="14">
        <v>238891.06985038758</v>
      </c>
      <c r="F968" s="14">
        <v>72245.017241651163</v>
      </c>
      <c r="G968" s="14">
        <v>2551.6097</v>
      </c>
      <c r="H968" s="14">
        <v>164094.44290873641</v>
      </c>
      <c r="I968" s="14">
        <v>9845.6665745241844</v>
      </c>
      <c r="J968" s="14">
        <v>3938.2666298096738</v>
      </c>
      <c r="K968" s="15">
        <v>9.3129050744042791E-2</v>
      </c>
      <c r="L968" s="14">
        <v>20598.547140478862</v>
      </c>
      <c r="M968" s="14">
        <v>243750.5119769054</v>
      </c>
      <c r="N968" s="14">
        <v>2953.6999723572553</v>
      </c>
      <c r="O968" s="15">
        <v>-2.7422179769208119E-2</v>
      </c>
      <c r="P968" s="14">
        <v>-2676.4534752320724</v>
      </c>
      <c r="Q968" s="14">
        <v>96402.173530781234</v>
      </c>
      <c r="R968" s="14">
        <v>2953.6999723572553</v>
      </c>
      <c r="S968" s="15">
        <v>0.21769857347579896</v>
      </c>
      <c r="T968" s="38">
        <v>42827.070577813647</v>
      </c>
      <c r="U968" s="38">
        <v>241030.38456433918</v>
      </c>
      <c r="V968" s="38">
        <v>60749.164243060441</v>
      </c>
      <c r="W968" s="38">
        <v>581183.07007202576</v>
      </c>
      <c r="AA968" s="13">
        <v>903</v>
      </c>
      <c r="AB968" s="40">
        <v>2614609.3658579667</v>
      </c>
    </row>
    <row r="969" spans="3:28">
      <c r="C969" s="13">
        <v>904</v>
      </c>
      <c r="D969" s="13">
        <v>65</v>
      </c>
      <c r="E969" s="14">
        <v>239437.05192900976</v>
      </c>
      <c r="F969" s="14">
        <v>72457.950252313807</v>
      </c>
      <c r="G969" s="14">
        <v>2551.6097</v>
      </c>
      <c r="H969" s="14">
        <v>164427.49197669595</v>
      </c>
      <c r="I969" s="14">
        <v>9865.6495186017564</v>
      </c>
      <c r="J969" s="14">
        <v>3946.2598074407028</v>
      </c>
      <c r="K969" s="15">
        <v>-4.9911097266008765E-2</v>
      </c>
      <c r="L969" s="14">
        <v>-8187.1571817814465</v>
      </c>
      <c r="M969" s="14">
        <v>157820.77921290323</v>
      </c>
      <c r="N969" s="14">
        <v>2959.694855580527</v>
      </c>
      <c r="O969" s="15">
        <v>4.1591223999319665E-2</v>
      </c>
      <c r="P969" s="14">
        <v>7244.1739114097572</v>
      </c>
      <c r="Q969" s="14">
        <v>182899.56162934043</v>
      </c>
      <c r="R969" s="14">
        <v>2959.694855580527</v>
      </c>
      <c r="S969" s="15">
        <v>-5.5478922850344073E-2</v>
      </c>
      <c r="T969" s="38">
        <v>-46914.15749680232</v>
      </c>
      <c r="U969" s="38">
        <v>800186.96529991587</v>
      </c>
      <c r="V969" s="38">
        <v>-47857.140767174009</v>
      </c>
      <c r="W969" s="38">
        <v>1140907.3061421595</v>
      </c>
      <c r="AA969" s="13">
        <v>904</v>
      </c>
      <c r="AB969" s="40">
        <v>2097219.4183885949</v>
      </c>
    </row>
    <row r="970" spans="3:28">
      <c r="C970" s="13">
        <v>905</v>
      </c>
      <c r="D970" s="13">
        <v>65</v>
      </c>
      <c r="E970" s="14">
        <v>232343.82839356444</v>
      </c>
      <c r="F970" s="14">
        <v>69691.593073490134</v>
      </c>
      <c r="G970" s="14">
        <v>2551.6097</v>
      </c>
      <c r="H970" s="14">
        <v>160100.62562007431</v>
      </c>
      <c r="I970" s="14">
        <v>9606.0375372044582</v>
      </c>
      <c r="J970" s="14">
        <v>3842.4150148817835</v>
      </c>
      <c r="K970" s="15">
        <v>4.938079726497157E-2</v>
      </c>
      <c r="L970" s="14">
        <v>6927.2479856065665</v>
      </c>
      <c r="M970" s="14">
        <v>149130.67792124694</v>
      </c>
      <c r="N970" s="14">
        <v>2881.8112611613374</v>
      </c>
      <c r="O970" s="15">
        <v>0.14778476368817794</v>
      </c>
      <c r="P970" s="14">
        <v>16655.708587000488</v>
      </c>
      <c r="Q970" s="14">
        <v>130799.08889314113</v>
      </c>
      <c r="R970" s="14">
        <v>2881.8112611613374</v>
      </c>
      <c r="S970" s="15">
        <v>-9.5113419349543246E-2</v>
      </c>
      <c r="T970" s="38">
        <v>-27321.707758839333</v>
      </c>
      <c r="U970" s="38">
        <v>261373.17260722682</v>
      </c>
      <c r="V970" s="38">
        <v>-3738.751186232279</v>
      </c>
      <c r="W970" s="38">
        <v>541302.93942161486</v>
      </c>
      <c r="AA970" s="13">
        <v>905</v>
      </c>
      <c r="AB970" s="40">
        <v>2894357.4849867788</v>
      </c>
    </row>
    <row r="971" spans="3:28">
      <c r="C971" s="13">
        <v>906</v>
      </c>
      <c r="D971" s="13">
        <v>65</v>
      </c>
      <c r="E971" s="14">
        <v>249605.7058434294</v>
      </c>
      <c r="F971" s="14">
        <v>76423.725278937462</v>
      </c>
      <c r="G971" s="14">
        <v>2551.6097</v>
      </c>
      <c r="H971" s="14">
        <v>170630.37086449194</v>
      </c>
      <c r="I971" s="14">
        <v>10237.822251869517</v>
      </c>
      <c r="J971" s="14">
        <v>4095.1289007478067</v>
      </c>
      <c r="K971" s="15">
        <v>3.5231438992171363E-2</v>
      </c>
      <c r="L971" s="14">
        <v>8084.0034191976238</v>
      </c>
      <c r="M971" s="14">
        <v>239585.81812014853</v>
      </c>
      <c r="N971" s="14">
        <v>3071.3466755608547</v>
      </c>
      <c r="O971" s="15">
        <v>6.7132680413139537E-3</v>
      </c>
      <c r="P971" s="14">
        <v>2278.641341141119</v>
      </c>
      <c r="Q971" s="14">
        <v>343237.87517407682</v>
      </c>
      <c r="R971" s="14">
        <v>3071.3466755608547</v>
      </c>
      <c r="S971" s="15">
        <v>-0.19235406699933089</v>
      </c>
      <c r="T971" s="38">
        <v>-177162.41714958052</v>
      </c>
      <c r="U971" s="38">
        <v>745395.72227516235</v>
      </c>
      <c r="V971" s="38">
        <v>-166799.77238924179</v>
      </c>
      <c r="W971" s="38">
        <v>1328219.4155693878</v>
      </c>
      <c r="AA971" s="13">
        <v>906</v>
      </c>
      <c r="AB971" s="40">
        <v>2670198.234435013</v>
      </c>
    </row>
    <row r="972" spans="3:28">
      <c r="C972" s="13">
        <v>907</v>
      </c>
      <c r="D972" s="13">
        <v>65</v>
      </c>
      <c r="E972" s="14">
        <v>231638.64236549972</v>
      </c>
      <c r="F972" s="14">
        <v>69416.570522544891</v>
      </c>
      <c r="G972" s="14">
        <v>2551.6097</v>
      </c>
      <c r="H972" s="14">
        <v>159670.46214295484</v>
      </c>
      <c r="I972" s="14">
        <v>9580.2277285772907</v>
      </c>
      <c r="J972" s="14">
        <v>3832.0910914309165</v>
      </c>
      <c r="K972" s="15">
        <v>4.5702525821739282E-2</v>
      </c>
      <c r="L972" s="14">
        <v>5933.184227658392</v>
      </c>
      <c r="M972" s="14">
        <v>137671.03110664192</v>
      </c>
      <c r="N972" s="14">
        <v>2874.0683185731873</v>
      </c>
      <c r="O972" s="15">
        <v>0.21118060509233272</v>
      </c>
      <c r="P972" s="14">
        <v>39753.743993044518</v>
      </c>
      <c r="Q972" s="14">
        <v>229436.01959229819</v>
      </c>
      <c r="R972" s="14">
        <v>2874.0683185731873</v>
      </c>
      <c r="S972" s="15">
        <v>0.42539606308657046</v>
      </c>
      <c r="T972" s="38">
        <v>130979.94340083109</v>
      </c>
      <c r="U972" s="38">
        <v>440318.14253675728</v>
      </c>
      <c r="V972" s="38">
        <v>176666.871621534</v>
      </c>
      <c r="W972" s="38">
        <v>807425.19323569746</v>
      </c>
      <c r="AA972" s="13">
        <v>907</v>
      </c>
      <c r="AB972" s="40">
        <v>2797658.5159571837</v>
      </c>
    </row>
    <row r="973" spans="3:28">
      <c r="C973" s="13">
        <v>908</v>
      </c>
      <c r="D973" s="13">
        <v>65</v>
      </c>
      <c r="E973" s="14">
        <v>234017.99658950037</v>
      </c>
      <c r="F973" s="14">
        <v>70344.518669905141</v>
      </c>
      <c r="G973" s="14">
        <v>2551.6097</v>
      </c>
      <c r="H973" s="14">
        <v>161121.86821959523</v>
      </c>
      <c r="I973" s="14">
        <v>9667.312093175713</v>
      </c>
      <c r="J973" s="14">
        <v>3866.9248372702855</v>
      </c>
      <c r="K973" s="15">
        <v>2.0365908173431903E-2</v>
      </c>
      <c r="L973" s="14">
        <v>3431.33637515889</v>
      </c>
      <c r="M973" s="14">
        <v>173849.12789605316</v>
      </c>
      <c r="N973" s="14">
        <v>2900.193627952714</v>
      </c>
      <c r="O973" s="15">
        <v>-4.1049439628601136E-2</v>
      </c>
      <c r="P973" s="14">
        <v>-5337.2994908908486</v>
      </c>
      <c r="Q973" s="14">
        <v>126134.04826294228</v>
      </c>
      <c r="R973" s="14">
        <v>2900.193627952714</v>
      </c>
      <c r="S973" s="15">
        <v>0.51704363101708439</v>
      </c>
      <c r="T973" s="38">
        <v>102127.576700801</v>
      </c>
      <c r="U973" s="38">
        <v>301099.8371664295</v>
      </c>
      <c r="V973" s="38">
        <v>100221.61358506905</v>
      </c>
      <c r="W973" s="38">
        <v>601083.01332542486</v>
      </c>
      <c r="AA973" s="13">
        <v>908</v>
      </c>
      <c r="AB973" s="40">
        <v>2488209.4799429146</v>
      </c>
    </row>
    <row r="974" spans="3:28">
      <c r="C974" s="13">
        <v>909</v>
      </c>
      <c r="D974" s="13">
        <v>65</v>
      </c>
      <c r="E974" s="14">
        <v>235932.96453653867</v>
      </c>
      <c r="F974" s="14">
        <v>71091.356169250081</v>
      </c>
      <c r="G974" s="14">
        <v>2551.6097</v>
      </c>
      <c r="H974" s="14">
        <v>162289.9986672886</v>
      </c>
      <c r="I974" s="14">
        <v>9737.3999200373164</v>
      </c>
      <c r="J974" s="14">
        <v>3894.9599680149267</v>
      </c>
      <c r="K974" s="15">
        <v>-1.0072875231747512E-2</v>
      </c>
      <c r="L974" s="14">
        <v>-1290.822363962774</v>
      </c>
      <c r="M974" s="14">
        <v>128805.00992906393</v>
      </c>
      <c r="N974" s="14">
        <v>2921.2199760111948</v>
      </c>
      <c r="O974" s="15">
        <v>-4.4506329179990686E-2</v>
      </c>
      <c r="P974" s="14">
        <v>-6880.1132605485818</v>
      </c>
      <c r="Q974" s="14">
        <v>149167.79672077499</v>
      </c>
      <c r="R974" s="14">
        <v>2921.2199760111948</v>
      </c>
      <c r="S974" s="15">
        <v>-0.20248412348936007</v>
      </c>
      <c r="T974" s="38">
        <v>-108382.34931299157</v>
      </c>
      <c r="U974" s="38">
        <v>428341.70476764056</v>
      </c>
      <c r="V974" s="38">
        <v>-116553.28493750293</v>
      </c>
      <c r="W974" s="38">
        <v>706314.51141747949</v>
      </c>
      <c r="AA974" s="13">
        <v>909</v>
      </c>
      <c r="AB974" s="40">
        <v>3207073.4945139443</v>
      </c>
    </row>
    <row r="975" spans="3:28">
      <c r="C975" s="13">
        <v>910</v>
      </c>
      <c r="D975" s="13">
        <v>65</v>
      </c>
      <c r="E975" s="14">
        <v>234021.97173299183</v>
      </c>
      <c r="F975" s="14">
        <v>70346.068975866816</v>
      </c>
      <c r="G975" s="14">
        <v>2551.6097</v>
      </c>
      <c r="H975" s="14">
        <v>161124.29305712503</v>
      </c>
      <c r="I975" s="14">
        <v>9667.457583427502</v>
      </c>
      <c r="J975" s="14">
        <v>3866.9830333710011</v>
      </c>
      <c r="K975" s="15">
        <v>4.59522986617329E-2</v>
      </c>
      <c r="L975" s="14">
        <v>6912.3617787788071</v>
      </c>
      <c r="M975" s="14">
        <v>159270.57589013889</v>
      </c>
      <c r="N975" s="14">
        <v>2900.2372750282507</v>
      </c>
      <c r="O975" s="15">
        <v>-0.20384104735708264</v>
      </c>
      <c r="P975" s="14">
        <v>-30895.291436364547</v>
      </c>
      <c r="Q975" s="14">
        <v>122120.43107210644</v>
      </c>
      <c r="R975" s="14">
        <v>2900.2372750282507</v>
      </c>
      <c r="S975" s="15">
        <v>-5.2076076353825967E-3</v>
      </c>
      <c r="T975" s="38">
        <v>-1857.2659753376954</v>
      </c>
      <c r="U975" s="38">
        <v>356237.6126703379</v>
      </c>
      <c r="V975" s="38">
        <v>-25840.195632923434</v>
      </c>
      <c r="W975" s="38">
        <v>637628.61963258323</v>
      </c>
      <c r="AA975" s="13">
        <v>910</v>
      </c>
      <c r="AB975" s="40">
        <v>2699242.3650568943</v>
      </c>
    </row>
    <row r="976" spans="3:28">
      <c r="C976" s="13">
        <v>911</v>
      </c>
      <c r="D976" s="13">
        <v>65</v>
      </c>
      <c r="E976" s="14">
        <v>236752.50064490314</v>
      </c>
      <c r="F976" s="14">
        <v>71410.975251512224</v>
      </c>
      <c r="G976" s="14">
        <v>2551.6097</v>
      </c>
      <c r="H976" s="14">
        <v>162789.91569339091</v>
      </c>
      <c r="I976" s="14">
        <v>9767.3949416034538</v>
      </c>
      <c r="J976" s="14">
        <v>3906.9579766413817</v>
      </c>
      <c r="K976" s="15">
        <v>2.9781407182746286E-2</v>
      </c>
      <c r="L976" s="14">
        <v>5732.3910562126202</v>
      </c>
      <c r="M976" s="14">
        <v>200168.07953306459</v>
      </c>
      <c r="N976" s="14">
        <v>2930.2184824810361</v>
      </c>
      <c r="O976" s="15">
        <v>0.2193680624679272</v>
      </c>
      <c r="P976" s="14">
        <v>121235.36170148206</v>
      </c>
      <c r="Q976" s="14">
        <v>675357.77364013472</v>
      </c>
      <c r="R976" s="14">
        <v>2930.2184824810361</v>
      </c>
      <c r="S976" s="15">
        <v>0.14396589476358895</v>
      </c>
      <c r="T976" s="38">
        <v>58542.488798729617</v>
      </c>
      <c r="U976" s="38">
        <v>466648.96886508208</v>
      </c>
      <c r="V976" s="38">
        <v>185510.2415564243</v>
      </c>
      <c r="W976" s="38">
        <v>1342174.8220382815</v>
      </c>
      <c r="AA976" s="13">
        <v>911</v>
      </c>
      <c r="AB976" s="40">
        <v>2422397.3282491802</v>
      </c>
    </row>
    <row r="977" spans="3:28">
      <c r="C977" s="13">
        <v>912</v>
      </c>
      <c r="D977" s="13">
        <v>65</v>
      </c>
      <c r="E977" s="14">
        <v>236031.17213816597</v>
      </c>
      <c r="F977" s="14">
        <v>71129.657133884728</v>
      </c>
      <c r="G977" s="14">
        <v>2551.6097</v>
      </c>
      <c r="H977" s="14">
        <v>162349.90530428124</v>
      </c>
      <c r="I977" s="14">
        <v>9740.994318256875</v>
      </c>
      <c r="J977" s="14">
        <v>3896.3977273027504</v>
      </c>
      <c r="K977" s="15">
        <v>5.1114335465071652E-2</v>
      </c>
      <c r="L977" s="14">
        <v>5833.1098120582101</v>
      </c>
      <c r="M977" s="14">
        <v>121900.17100630162</v>
      </c>
      <c r="N977" s="14">
        <v>2922.2982954770623</v>
      </c>
      <c r="O977" s="15">
        <v>0.16874957852762487</v>
      </c>
      <c r="P977" s="14">
        <v>20585.277683077635</v>
      </c>
      <c r="Q977" s="14">
        <v>144033.56222213659</v>
      </c>
      <c r="R977" s="14">
        <v>2922.2982954770623</v>
      </c>
      <c r="S977" s="15">
        <v>-0.21774068961802273</v>
      </c>
      <c r="T977" s="38">
        <v>-114145.04139387469</v>
      </c>
      <c r="U977" s="38">
        <v>411540.77882529568</v>
      </c>
      <c r="V977" s="38">
        <v>-87726.653898738849</v>
      </c>
      <c r="W977" s="38">
        <v>677474.51205373392</v>
      </c>
      <c r="AA977" s="13">
        <v>912</v>
      </c>
      <c r="AB977" s="40">
        <v>2663518.8339058952</v>
      </c>
    </row>
    <row r="978" spans="3:28">
      <c r="C978" s="13">
        <v>913</v>
      </c>
      <c r="D978" s="13">
        <v>65</v>
      </c>
      <c r="E978" s="14">
        <v>223355.02710520386</v>
      </c>
      <c r="F978" s="14">
        <v>66185.960571029515</v>
      </c>
      <c r="G978" s="14">
        <v>2551.6097</v>
      </c>
      <c r="H978" s="14">
        <v>154617.45683417434</v>
      </c>
      <c r="I978" s="14">
        <v>9277.0474100504598</v>
      </c>
      <c r="J978" s="14">
        <v>3710.818964020184</v>
      </c>
      <c r="K978" s="15">
        <v>5.6566143285045237E-2</v>
      </c>
      <c r="L978" s="14">
        <v>7524.1905258616071</v>
      </c>
      <c r="M978" s="14">
        <v>142395.39512662476</v>
      </c>
      <c r="N978" s="14">
        <v>2783.1142230151377</v>
      </c>
      <c r="O978" s="15">
        <v>-2.7098783011933275E-2</v>
      </c>
      <c r="P978" s="14">
        <v>-7989.5504384075684</v>
      </c>
      <c r="Q978" s="14">
        <v>288232.60607268463</v>
      </c>
      <c r="R978" s="14">
        <v>2783.1142230151377</v>
      </c>
      <c r="S978" s="15">
        <v>0.53931415846853414</v>
      </c>
      <c r="T978" s="38">
        <v>43806.546867971309</v>
      </c>
      <c r="U978" s="38">
        <v>126424.50269366574</v>
      </c>
      <c r="V978" s="38">
        <v>43341.18695542535</v>
      </c>
      <c r="W978" s="38">
        <v>557052.50389297516</v>
      </c>
      <c r="AA978" s="13">
        <v>913</v>
      </c>
      <c r="AB978" s="40">
        <v>2585462.5389811932</v>
      </c>
    </row>
    <row r="979" spans="3:28">
      <c r="C979" s="13">
        <v>914</v>
      </c>
      <c r="D979" s="13">
        <v>65</v>
      </c>
      <c r="E979" s="14">
        <v>237077.2844022832</v>
      </c>
      <c r="F979" s="14">
        <v>71537.64091689045</v>
      </c>
      <c r="G979" s="14">
        <v>2551.6097</v>
      </c>
      <c r="H979" s="14">
        <v>162988.03378539273</v>
      </c>
      <c r="I979" s="14">
        <v>9779.2820271235632</v>
      </c>
      <c r="J979" s="14">
        <v>3911.7128108494253</v>
      </c>
      <c r="K979" s="15">
        <v>4.9164547064958312E-2</v>
      </c>
      <c r="L979" s="14">
        <v>8173.3608500205182</v>
      </c>
      <c r="M979" s="14">
        <v>176374.2319653646</v>
      </c>
      <c r="N979" s="14">
        <v>2933.784608137069</v>
      </c>
      <c r="O979" s="15">
        <v>-1.9957856368023899E-2</v>
      </c>
      <c r="P979" s="14">
        <v>-3834.1439004416675</v>
      </c>
      <c r="Q979" s="14">
        <v>189744.75831791107</v>
      </c>
      <c r="R979" s="14">
        <v>2933.784608137069</v>
      </c>
      <c r="S979" s="15">
        <v>0.16406814882913512</v>
      </c>
      <c r="T979" s="38">
        <v>24443.286512262675</v>
      </c>
      <c r="U979" s="38">
        <v>174892.70032767317</v>
      </c>
      <c r="V979" s="38">
        <v>28782.503461841527</v>
      </c>
      <c r="W979" s="38">
        <v>541011.69061094883</v>
      </c>
      <c r="AA979" s="13">
        <v>914</v>
      </c>
      <c r="AB979" s="40">
        <v>2363764.9474808741</v>
      </c>
    </row>
    <row r="980" spans="3:28">
      <c r="C980" s="13">
        <v>915</v>
      </c>
      <c r="D980" s="13">
        <v>65</v>
      </c>
      <c r="E980" s="14">
        <v>235557.16818234461</v>
      </c>
      <c r="F980" s="14">
        <v>70944.795591114394</v>
      </c>
      <c r="G980" s="14">
        <v>2551.6097</v>
      </c>
      <c r="H980" s="14">
        <v>162060.7628912302</v>
      </c>
      <c r="I980" s="14">
        <v>9723.6457734738124</v>
      </c>
      <c r="J980" s="14">
        <v>3889.4583093895253</v>
      </c>
      <c r="K980" s="15">
        <v>5.1664721562220177E-2</v>
      </c>
      <c r="L980" s="14">
        <v>8075.9492301438167</v>
      </c>
      <c r="M980" s="14">
        <v>166335.25796537299</v>
      </c>
      <c r="N980" s="14">
        <v>2917.0937320421435</v>
      </c>
      <c r="O980" s="15">
        <v>-0.14603785148473639</v>
      </c>
      <c r="P980" s="14">
        <v>-39733.065236486953</v>
      </c>
      <c r="Q980" s="14">
        <v>233799.22711763301</v>
      </c>
      <c r="R980" s="14">
        <v>2917.0937320421435</v>
      </c>
      <c r="S980" s="15">
        <v>6.2691925624991568E-2</v>
      </c>
      <c r="T980" s="38">
        <v>26404.73125648218</v>
      </c>
      <c r="U980" s="38">
        <v>449045.60731795826</v>
      </c>
      <c r="V980" s="38">
        <v>-5252.3847498609575</v>
      </c>
      <c r="W980" s="38">
        <v>849180.09240096423</v>
      </c>
      <c r="AA980" s="13">
        <v>915</v>
      </c>
      <c r="AB980" s="40">
        <v>2785550.0735473712</v>
      </c>
    </row>
    <row r="981" spans="3:28">
      <c r="C981" s="13">
        <v>916</v>
      </c>
      <c r="D981" s="13">
        <v>65</v>
      </c>
      <c r="E981" s="14">
        <v>250070.09782790495</v>
      </c>
      <c r="F981" s="14">
        <v>76604.838152882934</v>
      </c>
      <c r="G981" s="14">
        <v>2551.6097</v>
      </c>
      <c r="H981" s="14">
        <v>170913.64997502201</v>
      </c>
      <c r="I981" s="14">
        <v>10254.81899850132</v>
      </c>
      <c r="J981" s="14">
        <v>4101.9275994005284</v>
      </c>
      <c r="K981" s="15">
        <v>3.9815771463078069E-2</v>
      </c>
      <c r="L981" s="14">
        <v>7321.6186673777411</v>
      </c>
      <c r="M981" s="14">
        <v>193259.9818150278</v>
      </c>
      <c r="N981" s="14">
        <v>3076.4456995503956</v>
      </c>
      <c r="O981" s="15">
        <v>2.3916937993059259E-2</v>
      </c>
      <c r="P981" s="14">
        <v>2079.4757999767994</v>
      </c>
      <c r="Q981" s="14">
        <v>90563.43562412</v>
      </c>
      <c r="R981" s="14">
        <v>3076.4456995503956</v>
      </c>
      <c r="S981" s="15">
        <v>-7.2587715527033761E-2</v>
      </c>
      <c r="T981" s="38">
        <v>-17610.001578252526</v>
      </c>
      <c r="U981" s="38">
        <v>226531.2767664163</v>
      </c>
      <c r="V981" s="38">
        <v>-8208.9071108979861</v>
      </c>
      <c r="W981" s="38">
        <v>510354.6942055641</v>
      </c>
      <c r="AA981" s="13">
        <v>916</v>
      </c>
      <c r="AB981" s="40">
        <v>2540842.6834888048</v>
      </c>
    </row>
    <row r="982" spans="3:28">
      <c r="C982" s="13">
        <v>917</v>
      </c>
      <c r="D982" s="13">
        <v>65</v>
      </c>
      <c r="E982" s="14">
        <v>239697.15590151239</v>
      </c>
      <c r="F982" s="14">
        <v>72559.390801589834</v>
      </c>
      <c r="G982" s="14">
        <v>2551.6097</v>
      </c>
      <c r="H982" s="14">
        <v>164586.15539992254</v>
      </c>
      <c r="I982" s="14">
        <v>9875.1693239953529</v>
      </c>
      <c r="J982" s="14">
        <v>3950.0677295981413</v>
      </c>
      <c r="K982" s="15">
        <v>6.1740122331026236E-2</v>
      </c>
      <c r="L982" s="14">
        <v>8919.3484663237905</v>
      </c>
      <c r="M982" s="14">
        <v>155360.38158039149</v>
      </c>
      <c r="N982" s="14">
        <v>2962.5507971986058</v>
      </c>
      <c r="O982" s="15">
        <v>6.456355537181753E-2</v>
      </c>
      <c r="P982" s="14">
        <v>13700.768842527927</v>
      </c>
      <c r="Q982" s="14">
        <v>227387.96697301592</v>
      </c>
      <c r="R982" s="14">
        <v>2962.5507971986058</v>
      </c>
      <c r="S982" s="15">
        <v>-1.1617689425970162E-2</v>
      </c>
      <c r="T982" s="38">
        <v>-704.79128914978583</v>
      </c>
      <c r="U982" s="38">
        <v>61441.842194706689</v>
      </c>
      <c r="V982" s="38">
        <v>21915.32601970193</v>
      </c>
      <c r="W982" s="38">
        <v>444190.19074811408</v>
      </c>
      <c r="AA982" s="13">
        <v>917</v>
      </c>
      <c r="AB982" s="40">
        <v>2937011.1288750805</v>
      </c>
    </row>
    <row r="983" spans="3:28">
      <c r="C983" s="13">
        <v>918</v>
      </c>
      <c r="D983" s="13">
        <v>65</v>
      </c>
      <c r="E983" s="14">
        <v>234622.68650795502</v>
      </c>
      <c r="F983" s="14">
        <v>70580.347738102457</v>
      </c>
      <c r="G983" s="14">
        <v>2551.6097</v>
      </c>
      <c r="H983" s="14">
        <v>161490.72906985256</v>
      </c>
      <c r="I983" s="14">
        <v>9689.4437441911541</v>
      </c>
      <c r="J983" s="14">
        <v>3875.7774976764617</v>
      </c>
      <c r="K983" s="15">
        <v>-5.2844757977777469E-2</v>
      </c>
      <c r="L983" s="14">
        <v>-9534.6565421490177</v>
      </c>
      <c r="M983" s="14">
        <v>172830.9019891599</v>
      </c>
      <c r="N983" s="14">
        <v>2906.833123257346</v>
      </c>
      <c r="O983" s="15">
        <v>-0.16685018169352803</v>
      </c>
      <c r="P983" s="14">
        <v>-29456.083467418524</v>
      </c>
      <c r="Q983" s="14">
        <v>148539.4451161421</v>
      </c>
      <c r="R983" s="14">
        <v>2906.833123257346</v>
      </c>
      <c r="S983" s="15">
        <v>-0.10316894418301271</v>
      </c>
      <c r="T983" s="38">
        <v>-7894.1520551891635</v>
      </c>
      <c r="U983" s="38">
        <v>70076.012038386965</v>
      </c>
      <c r="V983" s="38">
        <v>-46884.892064756707</v>
      </c>
      <c r="W983" s="38">
        <v>391446.35914368898</v>
      </c>
      <c r="AA983" s="13">
        <v>918</v>
      </c>
      <c r="AB983" s="40">
        <v>2448774.0701050302</v>
      </c>
    </row>
    <row r="984" spans="3:28">
      <c r="C984" s="13">
        <v>919</v>
      </c>
      <c r="D984" s="13">
        <v>65</v>
      </c>
      <c r="E984" s="14">
        <v>232929.77605654291</v>
      </c>
      <c r="F984" s="14">
        <v>69920.112662051732</v>
      </c>
      <c r="G984" s="14">
        <v>2551.6097</v>
      </c>
      <c r="H984" s="14">
        <v>160458.05369449119</v>
      </c>
      <c r="I984" s="14">
        <v>9627.4832216694704</v>
      </c>
      <c r="J984" s="14">
        <v>3850.9932886677884</v>
      </c>
      <c r="K984" s="15">
        <v>-6.6204025850613094E-3</v>
      </c>
      <c r="L984" s="14">
        <v>-1063.1789770893813</v>
      </c>
      <c r="M984" s="14">
        <v>161453.6054974446</v>
      </c>
      <c r="N984" s="14">
        <v>2888.2449665008412</v>
      </c>
      <c r="O984" s="15">
        <v>-3.0919648869666208E-2</v>
      </c>
      <c r="P984" s="14">
        <v>-4079.9142836423653</v>
      </c>
      <c r="Q984" s="14">
        <v>129316.36266423958</v>
      </c>
      <c r="R984" s="14">
        <v>2888.2449665008412</v>
      </c>
      <c r="S984" s="15">
        <v>0.17113606018890781</v>
      </c>
      <c r="T984" s="38">
        <v>60210.794345158691</v>
      </c>
      <c r="U984" s="38">
        <v>413484.88345668872</v>
      </c>
      <c r="V984" s="38">
        <v>55067.701084426946</v>
      </c>
      <c r="W984" s="38">
        <v>704254.85161837284</v>
      </c>
      <c r="AA984" s="13">
        <v>919</v>
      </c>
      <c r="AB984" s="40">
        <v>3247033.9832900269</v>
      </c>
    </row>
    <row r="985" spans="3:28">
      <c r="C985" s="13">
        <v>920</v>
      </c>
      <c r="D985" s="13">
        <v>65</v>
      </c>
      <c r="E985" s="14">
        <v>224366.93104859651</v>
      </c>
      <c r="F985" s="14">
        <v>66580.603108952637</v>
      </c>
      <c r="G985" s="14">
        <v>2551.6097</v>
      </c>
      <c r="H985" s="14">
        <v>155234.71823964387</v>
      </c>
      <c r="I985" s="14">
        <v>9314.0830943786314</v>
      </c>
      <c r="J985" s="14">
        <v>3725.6332377514527</v>
      </c>
      <c r="K985" s="15">
        <v>-2.4338436220500165E-2</v>
      </c>
      <c r="L985" s="14">
        <v>-2526.1400425865745</v>
      </c>
      <c r="M985" s="14">
        <v>103128.88490472797</v>
      </c>
      <c r="N985" s="14">
        <v>2794.2249283135893</v>
      </c>
      <c r="O985" s="15">
        <v>-5.2490161488887632E-2</v>
      </c>
      <c r="P985" s="14">
        <v>-12334.423777386446</v>
      </c>
      <c r="Q985" s="14">
        <v>224048.13029181649</v>
      </c>
      <c r="R985" s="14">
        <v>2794.2249283135893</v>
      </c>
      <c r="S985" s="15">
        <v>0.42256809861558486</v>
      </c>
      <c r="T985" s="38">
        <v>232679.0354791478</v>
      </c>
      <c r="U985" s="38">
        <v>784707.00777737517</v>
      </c>
      <c r="V985" s="38">
        <v>217818.47165917477</v>
      </c>
      <c r="W985" s="38">
        <v>1111884.0229739198</v>
      </c>
      <c r="AA985" s="13">
        <v>920</v>
      </c>
      <c r="AB985" s="40">
        <v>3056383.0408424153</v>
      </c>
    </row>
    <row r="986" spans="3:28">
      <c r="C986" s="13">
        <v>921</v>
      </c>
      <c r="D986" s="13">
        <v>65</v>
      </c>
      <c r="E986" s="14">
        <v>248662.8957049521</v>
      </c>
      <c r="F986" s="14">
        <v>76056.029324931325</v>
      </c>
      <c r="G986" s="14">
        <v>2551.6097</v>
      </c>
      <c r="H986" s="14">
        <v>170055.25668002077</v>
      </c>
      <c r="I986" s="14">
        <v>10203.315400801246</v>
      </c>
      <c r="J986" s="14">
        <v>4081.3261603204987</v>
      </c>
      <c r="K986" s="15">
        <v>4.8240564063880026E-2</v>
      </c>
      <c r="L986" s="14">
        <v>7594.7279486868274</v>
      </c>
      <c r="M986" s="14">
        <v>167069.86751278513</v>
      </c>
      <c r="N986" s="14">
        <v>3060.9946202403739</v>
      </c>
      <c r="O986" s="15">
        <v>2.0199348870173009E-2</v>
      </c>
      <c r="P986" s="14">
        <v>3270.9260709936316</v>
      </c>
      <c r="Q986" s="14">
        <v>166733.67634712814</v>
      </c>
      <c r="R986" s="14">
        <v>3060.9946202403739</v>
      </c>
      <c r="S986" s="15">
        <v>0.43389538966221564</v>
      </c>
      <c r="T986" s="38">
        <v>69224.748802009926</v>
      </c>
      <c r="U986" s="38">
        <v>230297.73135471565</v>
      </c>
      <c r="V986" s="38">
        <v>80090.402821690383</v>
      </c>
      <c r="W986" s="38">
        <v>564101.2752146289</v>
      </c>
      <c r="AA986" s="13">
        <v>921</v>
      </c>
      <c r="AB986" s="40">
        <v>2721420.8950676396</v>
      </c>
    </row>
    <row r="987" spans="3:28">
      <c r="C987" s="13">
        <v>922</v>
      </c>
      <c r="D987" s="13">
        <v>65</v>
      </c>
      <c r="E987" s="14">
        <v>234405.45699964496</v>
      </c>
      <c r="F987" s="14">
        <v>70495.628229861526</v>
      </c>
      <c r="G987" s="14">
        <v>2551.6097</v>
      </c>
      <c r="H987" s="14">
        <v>161358.21906978343</v>
      </c>
      <c r="I987" s="14">
        <v>9681.4931441870049</v>
      </c>
      <c r="J987" s="14">
        <v>3872.5972576748022</v>
      </c>
      <c r="K987" s="15">
        <v>-9.4745019429529759E-4</v>
      </c>
      <c r="L987" s="14">
        <v>-129.64940989091596</v>
      </c>
      <c r="M987" s="14">
        <v>138646.99256527689</v>
      </c>
      <c r="N987" s="14">
        <v>2904.4479432561016</v>
      </c>
      <c r="O987" s="15">
        <v>3.1564892587742567E-2</v>
      </c>
      <c r="P987" s="14">
        <v>4077.6527945225284</v>
      </c>
      <c r="Q987" s="14">
        <v>134713.04389360605</v>
      </c>
      <c r="R987" s="14">
        <v>2904.4479432561016</v>
      </c>
      <c r="S987" s="15">
        <v>-0.18467378176778537</v>
      </c>
      <c r="T987" s="38">
        <v>-39278.424567464834</v>
      </c>
      <c r="U987" s="38">
        <v>174864.65455140205</v>
      </c>
      <c r="V987" s="38">
        <v>-35330.421182833219</v>
      </c>
      <c r="W987" s="38">
        <v>448224.69101028505</v>
      </c>
      <c r="AA987" s="13">
        <v>922</v>
      </c>
      <c r="AB987" s="40">
        <v>3016492.9718499635</v>
      </c>
    </row>
    <row r="988" spans="3:28">
      <c r="C988" s="13">
        <v>923</v>
      </c>
      <c r="D988" s="13">
        <v>65</v>
      </c>
      <c r="E988" s="14">
        <v>256605.75531384035</v>
      </c>
      <c r="F988" s="14">
        <v>79153.744572397729</v>
      </c>
      <c r="G988" s="14">
        <v>2551.6097</v>
      </c>
      <c r="H988" s="14">
        <v>174900.40104144262</v>
      </c>
      <c r="I988" s="14">
        <v>10494.024062486556</v>
      </c>
      <c r="J988" s="14">
        <v>4197.6096249946231</v>
      </c>
      <c r="K988" s="15">
        <v>9.9313384063284743E-2</v>
      </c>
      <c r="L988" s="14">
        <v>13668.57327829821</v>
      </c>
      <c r="M988" s="14">
        <v>153398.10538117046</v>
      </c>
      <c r="N988" s="14">
        <v>3148.2072187459667</v>
      </c>
      <c r="O988" s="15">
        <v>0.11501580888258739</v>
      </c>
      <c r="P988" s="14">
        <v>14758.707453987567</v>
      </c>
      <c r="Q988" s="14">
        <v>144651.75780096796</v>
      </c>
      <c r="R988" s="14">
        <v>3148.2072187459667</v>
      </c>
      <c r="S988" s="15">
        <v>-1.7657624740765765E-2</v>
      </c>
      <c r="T988" s="38">
        <v>-6816.4704144616117</v>
      </c>
      <c r="U988" s="38">
        <v>380793.15691541374</v>
      </c>
      <c r="V988" s="38">
        <v>21610.810317824165</v>
      </c>
      <c r="W988" s="38">
        <v>678843.0200975521</v>
      </c>
      <c r="AA988" s="13">
        <v>923</v>
      </c>
      <c r="AB988" s="40">
        <v>2601901.5368300551</v>
      </c>
    </row>
    <row r="989" spans="3:28">
      <c r="C989" s="13">
        <v>924</v>
      </c>
      <c r="D989" s="13">
        <v>65</v>
      </c>
      <c r="E989" s="14">
        <v>228454.31619745493</v>
      </c>
      <c r="F989" s="14">
        <v>68174.683317007424</v>
      </c>
      <c r="G989" s="14">
        <v>2551.6097</v>
      </c>
      <c r="H989" s="14">
        <v>157728.02318044749</v>
      </c>
      <c r="I989" s="14">
        <v>9463.6813908268487</v>
      </c>
      <c r="J989" s="14">
        <v>3785.4725563307397</v>
      </c>
      <c r="K989" s="15">
        <v>-6.0681450343055485E-3</v>
      </c>
      <c r="L989" s="14">
        <v>-687.28789253468449</v>
      </c>
      <c r="M989" s="14">
        <v>114467.06106119839</v>
      </c>
      <c r="N989" s="14">
        <v>2839.1044172480547</v>
      </c>
      <c r="O989" s="15">
        <v>0.10989315741686986</v>
      </c>
      <c r="P989" s="14">
        <v>34676.908288033577</v>
      </c>
      <c r="Q989" s="14">
        <v>351647.5748985291</v>
      </c>
      <c r="R989" s="14">
        <v>2839.1044172480547</v>
      </c>
      <c r="S989" s="15">
        <v>6.71716483204082E-2</v>
      </c>
      <c r="T989" s="38">
        <v>52479.043528669921</v>
      </c>
      <c r="U989" s="38">
        <v>835166.36035050289</v>
      </c>
      <c r="V989" s="38">
        <v>86468.663924168824</v>
      </c>
      <c r="W989" s="38">
        <v>1301280.9963102303</v>
      </c>
      <c r="AA989" s="13">
        <v>924</v>
      </c>
      <c r="AB989" s="40">
        <v>3114337.1871161861</v>
      </c>
    </row>
    <row r="990" spans="3:28">
      <c r="C990" s="13">
        <v>925</v>
      </c>
      <c r="D990" s="13">
        <v>65</v>
      </c>
      <c r="E990" s="14">
        <v>230416.39330784691</v>
      </c>
      <c r="F990" s="14">
        <v>68939.893390060301</v>
      </c>
      <c r="G990" s="14">
        <v>2551.6097</v>
      </c>
      <c r="H990" s="14">
        <v>158924.89021778663</v>
      </c>
      <c r="I990" s="14">
        <v>9535.4934130671973</v>
      </c>
      <c r="J990" s="14">
        <v>3814.1973652268789</v>
      </c>
      <c r="K990" s="15">
        <v>8.1316314800280787E-2</v>
      </c>
      <c r="L990" s="14">
        <v>11887.357226924609</v>
      </c>
      <c r="M990" s="14">
        <v>159981.07609911362</v>
      </c>
      <c r="N990" s="14">
        <v>2860.6480239201592</v>
      </c>
      <c r="O990" s="15">
        <v>-3.6528724367360779E-2</v>
      </c>
      <c r="P990" s="14">
        <v>-8614.7296445383145</v>
      </c>
      <c r="Q990" s="14">
        <v>228649.99027739133</v>
      </c>
      <c r="R990" s="14">
        <v>2860.6480239201592</v>
      </c>
      <c r="S990" s="15">
        <v>-0.2235998339469864</v>
      </c>
      <c r="T990" s="38">
        <v>-226162.12769555266</v>
      </c>
      <c r="U990" s="38">
        <v>786727.47919393296</v>
      </c>
      <c r="V990" s="38">
        <v>-222889.50011316637</v>
      </c>
      <c r="W990" s="38">
        <v>1175358.5455704378</v>
      </c>
      <c r="AA990" s="13">
        <v>925</v>
      </c>
      <c r="AB990" s="40">
        <v>2506945.6922965054</v>
      </c>
    </row>
    <row r="991" spans="3:28">
      <c r="C991" s="13">
        <v>926</v>
      </c>
      <c r="D991" s="13">
        <v>65</v>
      </c>
      <c r="E991" s="14">
        <v>238829.09568149241</v>
      </c>
      <c r="F991" s="14">
        <v>72220.847315782041</v>
      </c>
      <c r="G991" s="14">
        <v>2551.6097</v>
      </c>
      <c r="H991" s="14">
        <v>164056.63866571037</v>
      </c>
      <c r="I991" s="14">
        <v>9843.398319942622</v>
      </c>
      <c r="J991" s="14">
        <v>3937.3593279770489</v>
      </c>
      <c r="K991" s="15">
        <v>9.1814250747010398E-2</v>
      </c>
      <c r="L991" s="14">
        <v>12886.011039659095</v>
      </c>
      <c r="M991" s="14">
        <v>155203.39403474441</v>
      </c>
      <c r="N991" s="14">
        <v>2953.0194959827863</v>
      </c>
      <c r="O991" s="15">
        <v>0.2118509594740601</v>
      </c>
      <c r="P991" s="14">
        <v>49907.478126726361</v>
      </c>
      <c r="Q991" s="14">
        <v>286962.23708645772</v>
      </c>
      <c r="R991" s="14">
        <v>2953.0194959827863</v>
      </c>
      <c r="S991" s="15">
        <v>7.6314813903191933E-2</v>
      </c>
      <c r="T991" s="38">
        <v>87209.381645282556</v>
      </c>
      <c r="U991" s="38">
        <v>1231444.1212162646</v>
      </c>
      <c r="V991" s="38">
        <v>150002.87081166802</v>
      </c>
      <c r="W991" s="38">
        <v>1673609.7523374667</v>
      </c>
      <c r="AA991" s="13">
        <v>926</v>
      </c>
      <c r="AB991" s="40">
        <v>2600843.3000574089</v>
      </c>
    </row>
    <row r="992" spans="3:28">
      <c r="C992" s="13">
        <v>927</v>
      </c>
      <c r="D992" s="13">
        <v>65</v>
      </c>
      <c r="E992" s="14">
        <v>244510.67277113142</v>
      </c>
      <c r="F992" s="14">
        <v>74436.662380741254</v>
      </c>
      <c r="G992" s="14">
        <v>2551.6097</v>
      </c>
      <c r="H992" s="14">
        <v>167522.40069039018</v>
      </c>
      <c r="I992" s="14">
        <v>10051.34404142341</v>
      </c>
      <c r="J992" s="14">
        <v>4020.5376165693642</v>
      </c>
      <c r="K992" s="15">
        <v>-3.3500994687623784E-3</v>
      </c>
      <c r="L992" s="14">
        <v>-585.62283765314282</v>
      </c>
      <c r="M992" s="14">
        <v>176232.24291326455</v>
      </c>
      <c r="N992" s="14">
        <v>3015.4032124270229</v>
      </c>
      <c r="O992" s="15">
        <v>1.9967775195704987E-2</v>
      </c>
      <c r="P992" s="14">
        <v>2002.783963557381</v>
      </c>
      <c r="Q992" s="14">
        <v>103811.29244124319</v>
      </c>
      <c r="R992" s="14">
        <v>3015.4032124270229</v>
      </c>
      <c r="S992" s="15">
        <v>5.9992783766582479E-2</v>
      </c>
      <c r="T992" s="38">
        <v>59354.846241091931</v>
      </c>
      <c r="U992" s="38">
        <v>1050228.9768502901</v>
      </c>
      <c r="V992" s="38">
        <v>60772.007366996171</v>
      </c>
      <c r="W992" s="38">
        <v>1330272.5122047979</v>
      </c>
      <c r="AA992" s="13">
        <v>927</v>
      </c>
      <c r="AB992" s="40">
        <v>2557346.3934494881</v>
      </c>
    </row>
    <row r="993" spans="3:28">
      <c r="C993" s="13">
        <v>928</v>
      </c>
      <c r="D993" s="13">
        <v>65</v>
      </c>
      <c r="E993" s="14">
        <v>218207.58586000995</v>
      </c>
      <c r="F993" s="14">
        <v>64178.458485403877</v>
      </c>
      <c r="G993" s="14">
        <v>2551.6097</v>
      </c>
      <c r="H993" s="14">
        <v>151477.51767460606</v>
      </c>
      <c r="I993" s="14">
        <v>9088.6510604763625</v>
      </c>
      <c r="J993" s="14">
        <v>3635.4604241905454</v>
      </c>
      <c r="K993" s="15">
        <v>9.0702916837825276E-2</v>
      </c>
      <c r="L993" s="14">
        <v>11628.106576438673</v>
      </c>
      <c r="M993" s="14">
        <v>141645.75562057615</v>
      </c>
      <c r="N993" s="14">
        <v>2726.5953181429086</v>
      </c>
      <c r="O993" s="15">
        <v>0.20884963428824799</v>
      </c>
      <c r="P993" s="14">
        <v>39989.874978391868</v>
      </c>
      <c r="Q993" s="14">
        <v>232830.0460094274</v>
      </c>
      <c r="R993" s="14">
        <v>2726.5953181429086</v>
      </c>
      <c r="S993" s="15">
        <v>-0.15720881124061148</v>
      </c>
      <c r="T993" s="38">
        <v>-31044.536548360069</v>
      </c>
      <c r="U993" s="38">
        <v>167792.02169561418</v>
      </c>
      <c r="V993" s="38">
        <v>20573.445006470472</v>
      </c>
      <c r="W993" s="38">
        <v>542267.8233256177</v>
      </c>
      <c r="AA993" s="13">
        <v>928</v>
      </c>
      <c r="AB993" s="40">
        <v>3162137.6929933373</v>
      </c>
    </row>
    <row r="994" spans="3:28">
      <c r="C994" s="13">
        <v>929</v>
      </c>
      <c r="D994" s="13">
        <v>65</v>
      </c>
      <c r="E994" s="14">
        <v>248857.8226701621</v>
      </c>
      <c r="F994" s="14">
        <v>76132.05084136322</v>
      </c>
      <c r="G994" s="14">
        <v>2551.6097</v>
      </c>
      <c r="H994" s="14">
        <v>170174.16212879887</v>
      </c>
      <c r="I994" s="14">
        <v>10210.449727727932</v>
      </c>
      <c r="J994" s="14">
        <v>4084.179891091173</v>
      </c>
      <c r="K994" s="15">
        <v>2.4389918325476746E-2</v>
      </c>
      <c r="L994" s="14">
        <v>3014.7422996297742</v>
      </c>
      <c r="M994" s="14">
        <v>128662.91650502683</v>
      </c>
      <c r="N994" s="14">
        <v>3063.1349183183793</v>
      </c>
      <c r="O994" s="15">
        <v>-7.582071196770454E-2</v>
      </c>
      <c r="P994" s="14">
        <v>-19111.342834386473</v>
      </c>
      <c r="Q994" s="14">
        <v>234479.88402927498</v>
      </c>
      <c r="R994" s="14">
        <v>3063.1349183183793</v>
      </c>
      <c r="S994" s="15">
        <v>-0.10781429158945625</v>
      </c>
      <c r="T994" s="38">
        <v>-21707.28168458457</v>
      </c>
      <c r="U994" s="38">
        <v>181163.84256768756</v>
      </c>
      <c r="V994" s="38">
        <v>-37803.882219341271</v>
      </c>
      <c r="W994" s="38">
        <v>544306.64310198929</v>
      </c>
      <c r="AA994" s="13">
        <v>929</v>
      </c>
      <c r="AB994" s="40">
        <v>3107523.0398517079</v>
      </c>
    </row>
    <row r="995" spans="3:28">
      <c r="C995" s="13">
        <v>930</v>
      </c>
      <c r="D995" s="13">
        <v>65</v>
      </c>
      <c r="E995" s="14">
        <v>228810.33792739327</v>
      </c>
      <c r="F995" s="14">
        <v>68313.531791683374</v>
      </c>
      <c r="G995" s="14">
        <v>2551.6097</v>
      </c>
      <c r="H995" s="14">
        <v>157945.19643570989</v>
      </c>
      <c r="I995" s="14">
        <v>9476.7117861425922</v>
      </c>
      <c r="J995" s="14">
        <v>3790.684714457037</v>
      </c>
      <c r="K995" s="15">
        <v>-1.751162347554569E-3</v>
      </c>
      <c r="L995" s="14">
        <v>-327.10692817792642</v>
      </c>
      <c r="M995" s="14">
        <v>188362.41167131544</v>
      </c>
      <c r="N995" s="14">
        <v>2843.0135358427774</v>
      </c>
      <c r="O995" s="15">
        <v>-7.3144243288079613E-2</v>
      </c>
      <c r="P995" s="14">
        <v>-24284.897685966542</v>
      </c>
      <c r="Q995" s="14">
        <v>309150.40257107659</v>
      </c>
      <c r="R995" s="14">
        <v>2843.0135358427774</v>
      </c>
      <c r="S995" s="15">
        <v>-0.30146980080177505</v>
      </c>
      <c r="T995" s="38">
        <v>-96077.727689891166</v>
      </c>
      <c r="U995" s="38">
        <v>224041.46433329399</v>
      </c>
      <c r="V995" s="38">
        <v>-120689.73230403563</v>
      </c>
      <c r="W995" s="38">
        <v>721554.27857568604</v>
      </c>
      <c r="AA995" s="13">
        <v>930</v>
      </c>
      <c r="AB995" s="40">
        <v>2771336.1660089851</v>
      </c>
    </row>
    <row r="996" spans="3:28">
      <c r="C996" s="13">
        <v>931</v>
      </c>
      <c r="D996" s="13">
        <v>65</v>
      </c>
      <c r="E996" s="14">
        <v>242699.08267822943</v>
      </c>
      <c r="F996" s="14">
        <v>73730.142244509479</v>
      </c>
      <c r="G996" s="14">
        <v>2551.6097</v>
      </c>
      <c r="H996" s="14">
        <v>166417.33073371995</v>
      </c>
      <c r="I996" s="14">
        <v>9985.0398440231966</v>
      </c>
      <c r="J996" s="14">
        <v>3994.0159376092788</v>
      </c>
      <c r="K996" s="15">
        <v>9.6581486046544776E-3</v>
      </c>
      <c r="L996" s="14">
        <v>1721.2140547176921</v>
      </c>
      <c r="M996" s="14">
        <v>181931.88648176027</v>
      </c>
      <c r="N996" s="14">
        <v>2995.5119532069589</v>
      </c>
      <c r="O996" s="15">
        <v>4.57079977018542E-2</v>
      </c>
      <c r="P996" s="14">
        <v>11138.872644158175</v>
      </c>
      <c r="Q996" s="14">
        <v>256332.98821225419</v>
      </c>
      <c r="R996" s="14">
        <v>2995.5119532069589</v>
      </c>
      <c r="S996" s="15">
        <v>-0.1920807528136545</v>
      </c>
      <c r="T996" s="38">
        <v>-29819.449840608479</v>
      </c>
      <c r="U996" s="38">
        <v>126922.64688229331</v>
      </c>
      <c r="V996" s="38">
        <v>-16959.363141732611</v>
      </c>
      <c r="W996" s="38">
        <v>565187.52157630771</v>
      </c>
      <c r="AA996" s="13">
        <v>931</v>
      </c>
      <c r="AB996" s="40">
        <v>2366228.8862367989</v>
      </c>
    </row>
    <row r="997" spans="3:28">
      <c r="C997" s="13">
        <v>932</v>
      </c>
      <c r="D997" s="13">
        <v>65</v>
      </c>
      <c r="E997" s="14">
        <v>240390.31033004852</v>
      </c>
      <c r="F997" s="14">
        <v>72829.721028718923</v>
      </c>
      <c r="G997" s="14">
        <v>2551.6097</v>
      </c>
      <c r="H997" s="14">
        <v>165008.9796013296</v>
      </c>
      <c r="I997" s="14">
        <v>9900.5387760797748</v>
      </c>
      <c r="J997" s="14">
        <v>3960.2155104319099</v>
      </c>
      <c r="K997" s="15">
        <v>-1.8770718413870652E-4</v>
      </c>
      <c r="L997" s="14">
        <v>-32.358540049177513</v>
      </c>
      <c r="M997" s="14">
        <v>174336.1433922704</v>
      </c>
      <c r="N997" s="14">
        <v>2970.1616328239325</v>
      </c>
      <c r="O997" s="15">
        <v>0.11729559266862483</v>
      </c>
      <c r="P997" s="14">
        <v>30509.853628735134</v>
      </c>
      <c r="Q997" s="14">
        <v>292105.76158363477</v>
      </c>
      <c r="R997" s="14">
        <v>2970.1616328239325</v>
      </c>
      <c r="S997" s="15">
        <v>0.17732551035386768</v>
      </c>
      <c r="T997" s="38">
        <v>51697.885209682761</v>
      </c>
      <c r="U997" s="38">
        <v>344725.25515592931</v>
      </c>
      <c r="V997" s="38">
        <v>82175.38029836872</v>
      </c>
      <c r="W997" s="38">
        <v>811167.16013183445</v>
      </c>
      <c r="AA997" s="13">
        <v>932</v>
      </c>
      <c r="AB997" s="40">
        <v>2395131.2184996679</v>
      </c>
    </row>
    <row r="998" spans="3:28">
      <c r="C998" s="13">
        <v>933</v>
      </c>
      <c r="D998" s="13">
        <v>65</v>
      </c>
      <c r="E998" s="14">
        <v>229107.85840589483</v>
      </c>
      <c r="F998" s="14">
        <v>68429.564778298984</v>
      </c>
      <c r="G998" s="14">
        <v>2551.6097</v>
      </c>
      <c r="H998" s="14">
        <v>158126.68392759585</v>
      </c>
      <c r="I998" s="14">
        <v>9487.6010356557508</v>
      </c>
      <c r="J998" s="14">
        <v>3795.0404142623006</v>
      </c>
      <c r="K998" s="15">
        <v>2.03704581443226E-2</v>
      </c>
      <c r="L998" s="14">
        <v>2693.7470892766796</v>
      </c>
      <c r="M998" s="14">
        <v>136829.19096958978</v>
      </c>
      <c r="N998" s="14">
        <v>2846.2803106967253</v>
      </c>
      <c r="O998" s="15">
        <v>-6.0270156329469582E-2</v>
      </c>
      <c r="P998" s="14">
        <v>-15672.663533049634</v>
      </c>
      <c r="Q998" s="14">
        <v>245790.67707199222</v>
      </c>
      <c r="R998" s="14">
        <v>2846.2803106967253</v>
      </c>
      <c r="S998" s="15">
        <v>0.3213550063600582</v>
      </c>
      <c r="T998" s="38">
        <v>34709.56385359788</v>
      </c>
      <c r="U998" s="38">
        <v>144142.73393425564</v>
      </c>
      <c r="V998" s="38">
        <v>21730.647409824924</v>
      </c>
      <c r="W998" s="38">
        <v>526762.60197583761</v>
      </c>
      <c r="AA998" s="13">
        <v>933</v>
      </c>
      <c r="AB998" s="40">
        <v>3046035.4627550971</v>
      </c>
    </row>
    <row r="999" spans="3:28">
      <c r="C999" s="13">
        <v>934</v>
      </c>
      <c r="D999" s="13">
        <v>65</v>
      </c>
      <c r="E999" s="14">
        <v>221533.91990398316</v>
      </c>
      <c r="F999" s="14">
        <v>65475.72876255343</v>
      </c>
      <c r="G999" s="14">
        <v>2551.6097</v>
      </c>
      <c r="H999" s="14">
        <v>153506.58144142973</v>
      </c>
      <c r="I999" s="14">
        <v>9210.394886485783</v>
      </c>
      <c r="J999" s="14">
        <v>3684.1579545943132</v>
      </c>
      <c r="K999" s="15">
        <v>6.1649863500291981E-2</v>
      </c>
      <c r="L999" s="14">
        <v>10602.177799705978</v>
      </c>
      <c r="M999" s="14">
        <v>184418.32448366992</v>
      </c>
      <c r="N999" s="14">
        <v>2763.1184659457349</v>
      </c>
      <c r="O999" s="15">
        <v>5.5095904503656035E-2</v>
      </c>
      <c r="P999" s="14">
        <v>5564.2220892152391</v>
      </c>
      <c r="Q999" s="14">
        <v>107937.35482192093</v>
      </c>
      <c r="R999" s="14">
        <v>2763.1184659457349</v>
      </c>
      <c r="S999" s="15">
        <v>0.43127419296265768</v>
      </c>
      <c r="T999" s="38">
        <v>88069.739313699029</v>
      </c>
      <c r="U999" s="38">
        <v>293659.52790697734</v>
      </c>
      <c r="V999" s="38">
        <v>104236.13920262025</v>
      </c>
      <c r="W999" s="38">
        <v>586015.20721256826</v>
      </c>
      <c r="AA999" s="13">
        <v>934</v>
      </c>
      <c r="AB999" s="40">
        <v>2962768.4526345604</v>
      </c>
    </row>
    <row r="1000" spans="3:28">
      <c r="C1000" s="13">
        <v>935</v>
      </c>
      <c r="D1000" s="13">
        <v>65</v>
      </c>
      <c r="E1000" s="14">
        <v>231810.26163413041</v>
      </c>
      <c r="F1000" s="14">
        <v>69483.502037310856</v>
      </c>
      <c r="G1000" s="14">
        <v>2551.6097</v>
      </c>
      <c r="H1000" s="14">
        <v>159775.14989681955</v>
      </c>
      <c r="I1000" s="14">
        <v>9586.5089938091733</v>
      </c>
      <c r="J1000" s="14">
        <v>3834.6035975236696</v>
      </c>
      <c r="K1000" s="15">
        <v>4.3532727563448372E-2</v>
      </c>
      <c r="L1000" s="14">
        <v>6060.9704787232549</v>
      </c>
      <c r="M1000" s="14">
        <v>147206.1777628345</v>
      </c>
      <c r="N1000" s="14">
        <v>2875.9526981427521</v>
      </c>
      <c r="O1000" s="15">
        <v>-2.8230986293927549E-2</v>
      </c>
      <c r="P1000" s="14">
        <v>-3661.7430509684259</v>
      </c>
      <c r="Q1000" s="14">
        <v>127482.75551606962</v>
      </c>
      <c r="R1000" s="14">
        <v>2875.9526981427521</v>
      </c>
      <c r="S1000" s="15">
        <v>9.5997809842131812E-2</v>
      </c>
      <c r="T1000" s="38">
        <v>9081.2499960818041</v>
      </c>
      <c r="U1000" s="38">
        <v>105117.73865513089</v>
      </c>
      <c r="V1000" s="38">
        <v>11480.477423836634</v>
      </c>
      <c r="W1000" s="38">
        <v>379806.67193403502</v>
      </c>
      <c r="AA1000" s="13">
        <v>935</v>
      </c>
      <c r="AB1000" s="40">
        <v>2728623.4161888077</v>
      </c>
    </row>
    <row r="1001" spans="3:28">
      <c r="C1001" s="13">
        <v>936</v>
      </c>
      <c r="D1001" s="13">
        <v>65</v>
      </c>
      <c r="E1001" s="14">
        <v>231128.8211401063</v>
      </c>
      <c r="F1001" s="14">
        <v>69217.740244641464</v>
      </c>
      <c r="G1001" s="14">
        <v>2551.6097</v>
      </c>
      <c r="H1001" s="14">
        <v>159359.47119546484</v>
      </c>
      <c r="I1001" s="14">
        <v>9561.5682717278905</v>
      </c>
      <c r="J1001" s="14">
        <v>3824.6273086911565</v>
      </c>
      <c r="K1001" s="15">
        <v>8.9874410625187112E-2</v>
      </c>
      <c r="L1001" s="14">
        <v>12569.128748165998</v>
      </c>
      <c r="M1001" s="14">
        <v>154333.5834149782</v>
      </c>
      <c r="N1001" s="14">
        <v>2868.4704815183673</v>
      </c>
      <c r="O1001" s="15">
        <v>0.1114120632814532</v>
      </c>
      <c r="P1001" s="14">
        <v>21909.697163723435</v>
      </c>
      <c r="Q1001" s="14">
        <v>219998.55416096479</v>
      </c>
      <c r="R1001" s="14">
        <v>2868.4704815183673</v>
      </c>
      <c r="S1001" s="15">
        <v>-0.32600235494514451</v>
      </c>
      <c r="T1001" s="38">
        <v>-50256.854243195048</v>
      </c>
      <c r="U1001" s="38">
        <v>105338.39695602744</v>
      </c>
      <c r="V1001" s="38">
        <v>-15778.028331305613</v>
      </c>
      <c r="W1001" s="38">
        <v>479670.53453197045</v>
      </c>
      <c r="AA1001" s="13">
        <v>936</v>
      </c>
      <c r="AB1001" s="40">
        <v>2634847.8594461624</v>
      </c>
    </row>
    <row r="1002" spans="3:28">
      <c r="C1002" s="13">
        <v>937</v>
      </c>
      <c r="D1002" s="13">
        <v>65</v>
      </c>
      <c r="E1002" s="14">
        <v>234450.53000280203</v>
      </c>
      <c r="F1002" s="14">
        <v>70513.2067010928</v>
      </c>
      <c r="G1002" s="14">
        <v>2551.6097</v>
      </c>
      <c r="H1002" s="14">
        <v>161385.71360170923</v>
      </c>
      <c r="I1002" s="14">
        <v>9683.1428161025524</v>
      </c>
      <c r="J1002" s="14">
        <v>3873.2571264410212</v>
      </c>
      <c r="K1002" s="15">
        <v>4.6103836871872479E-2</v>
      </c>
      <c r="L1002" s="14">
        <v>7321.7904420100404</v>
      </c>
      <c r="M1002" s="14">
        <v>168069.28896293242</v>
      </c>
      <c r="N1002" s="14">
        <v>2904.9428448307658</v>
      </c>
      <c r="O1002" s="15">
        <v>0.11634731464499634</v>
      </c>
      <c r="P1002" s="14">
        <v>15088.234242562985</v>
      </c>
      <c r="Q1002" s="14">
        <v>146223.40860144765</v>
      </c>
      <c r="R1002" s="14">
        <v>2904.9428448307658</v>
      </c>
      <c r="S1002" s="15">
        <v>-0.23951644791405485</v>
      </c>
      <c r="T1002" s="38">
        <v>-338954.51385619858</v>
      </c>
      <c r="U1002" s="38">
        <v>1077659.7003531875</v>
      </c>
      <c r="V1002" s="38">
        <v>-316544.48917162558</v>
      </c>
      <c r="W1002" s="38">
        <v>1391952.3979175675</v>
      </c>
      <c r="AA1002" s="13">
        <v>937</v>
      </c>
      <c r="AB1002" s="40">
        <v>2994933.4894440966</v>
      </c>
    </row>
    <row r="1003" spans="3:28">
      <c r="C1003" s="13">
        <v>938</v>
      </c>
      <c r="D1003" s="13">
        <v>65</v>
      </c>
      <c r="E1003" s="14">
        <v>231611.68385923252</v>
      </c>
      <c r="F1003" s="14">
        <v>69406.05670510068</v>
      </c>
      <c r="G1003" s="14">
        <v>2551.6097</v>
      </c>
      <c r="H1003" s="14">
        <v>159654.01745413183</v>
      </c>
      <c r="I1003" s="14">
        <v>9579.2410472479096</v>
      </c>
      <c r="J1003" s="14">
        <v>3831.6964188991642</v>
      </c>
      <c r="K1003" s="15">
        <v>6.4687160198167143E-2</v>
      </c>
      <c r="L1003" s="14">
        <v>11026.526737057411</v>
      </c>
      <c r="M1003" s="14">
        <v>183401.65470585928</v>
      </c>
      <c r="N1003" s="14">
        <v>2873.7723141743727</v>
      </c>
      <c r="O1003" s="15">
        <v>0.23802318583311632</v>
      </c>
      <c r="P1003" s="14">
        <v>38227.158821432007</v>
      </c>
      <c r="Q1003" s="14">
        <v>200266.71352793509</v>
      </c>
      <c r="R1003" s="14">
        <v>2873.7723141743727</v>
      </c>
      <c r="S1003" s="15">
        <v>-0.18761175720611584</v>
      </c>
      <c r="T1003" s="38">
        <v>-145905.6103546544</v>
      </c>
      <c r="U1003" s="38">
        <v>633230.99210730265</v>
      </c>
      <c r="V1003" s="38">
        <v>-96651.924796164982</v>
      </c>
      <c r="W1003" s="38">
        <v>1016899.360341097</v>
      </c>
      <c r="AA1003" s="13">
        <v>938</v>
      </c>
      <c r="AB1003" s="40">
        <v>2666156.5141222551</v>
      </c>
    </row>
    <row r="1004" spans="3:28">
      <c r="C1004" s="13">
        <v>939</v>
      </c>
      <c r="D1004" s="13">
        <v>65</v>
      </c>
      <c r="E1004" s="14">
        <v>216940.44964209045</v>
      </c>
      <c r="F1004" s="14">
        <v>63684.275360415275</v>
      </c>
      <c r="G1004" s="14">
        <v>2551.6097</v>
      </c>
      <c r="H1004" s="14">
        <v>150704.56458167516</v>
      </c>
      <c r="I1004" s="14">
        <v>9042.2738749005093</v>
      </c>
      <c r="J1004" s="14">
        <v>3616.909549960204</v>
      </c>
      <c r="K1004" s="15">
        <v>2.6097342399148071E-2</v>
      </c>
      <c r="L1004" s="14">
        <v>3608.3171238364193</v>
      </c>
      <c r="M1004" s="14">
        <v>143680.54867151237</v>
      </c>
      <c r="N1004" s="14">
        <v>2712.6821624701529</v>
      </c>
      <c r="O1004" s="15">
        <v>0.10402611517038624</v>
      </c>
      <c r="P1004" s="14">
        <v>11303.805879779247</v>
      </c>
      <c r="Q1004" s="14">
        <v>121323.30198958135</v>
      </c>
      <c r="R1004" s="14">
        <v>2712.6821624701529</v>
      </c>
      <c r="S1004" s="15">
        <v>-4.352967000585628E-3</v>
      </c>
      <c r="T1004" s="38">
        <v>-657.92137469473005</v>
      </c>
      <c r="U1004" s="38">
        <v>151841.62263139972</v>
      </c>
      <c r="V1004" s="38">
        <v>14254.201628920937</v>
      </c>
      <c r="W1004" s="38">
        <v>416845.47329249344</v>
      </c>
      <c r="AA1004" s="13">
        <v>939</v>
      </c>
      <c r="AB1004" s="40">
        <v>2533829.8263131869</v>
      </c>
    </row>
    <row r="1005" spans="3:28">
      <c r="C1005" s="13">
        <v>940</v>
      </c>
      <c r="D1005" s="13">
        <v>65</v>
      </c>
      <c r="E1005" s="14">
        <v>226954.69207074787</v>
      </c>
      <c r="F1005" s="14">
        <v>67589.829907591673</v>
      </c>
      <c r="G1005" s="14">
        <v>2551.6097</v>
      </c>
      <c r="H1005" s="14">
        <v>156813.25246315621</v>
      </c>
      <c r="I1005" s="14">
        <v>9408.795147789373</v>
      </c>
      <c r="J1005" s="14">
        <v>3763.5180591157496</v>
      </c>
      <c r="K1005" s="15">
        <v>-3.1516899000754182E-2</v>
      </c>
      <c r="L1005" s="14">
        <v>-5043.3714071257864</v>
      </c>
      <c r="M1005" s="14">
        <v>156859.56886253762</v>
      </c>
      <c r="N1005" s="14">
        <v>2822.6385443368117</v>
      </c>
      <c r="O1005" s="15">
        <v>0.10614123947618621</v>
      </c>
      <c r="P1005" s="14">
        <v>21016.18439880673</v>
      </c>
      <c r="Q1005" s="14">
        <v>220429.56679481786</v>
      </c>
      <c r="R1005" s="14">
        <v>2822.6385443368117</v>
      </c>
      <c r="S1005" s="15">
        <v>0.28674810160638958</v>
      </c>
      <c r="T1005" s="38">
        <v>78932.330016030246</v>
      </c>
      <c r="U1005" s="38">
        <v>355610.78993828135</v>
      </c>
      <c r="V1005" s="38">
        <v>94905.143007711187</v>
      </c>
      <c r="W1005" s="38">
        <v>732899.92559563683</v>
      </c>
      <c r="AA1005" s="13">
        <v>940</v>
      </c>
      <c r="AB1005" s="40">
        <v>2928356.7841948834</v>
      </c>
    </row>
    <row r="1006" spans="3:28">
      <c r="C1006" s="13">
        <v>941</v>
      </c>
      <c r="D1006" s="13">
        <v>65</v>
      </c>
      <c r="E1006" s="14">
        <v>253607.93797141939</v>
      </c>
      <c r="F1006" s="14">
        <v>77984.59580885357</v>
      </c>
      <c r="G1006" s="14">
        <v>2551.6097</v>
      </c>
      <c r="H1006" s="14">
        <v>173071.73246256582</v>
      </c>
      <c r="I1006" s="14">
        <v>10384.30394775395</v>
      </c>
      <c r="J1006" s="14">
        <v>4153.7215791015797</v>
      </c>
      <c r="K1006" s="15">
        <v>3.598079331719152E-2</v>
      </c>
      <c r="L1006" s="14">
        <v>5071.7233790442842</v>
      </c>
      <c r="M1006" s="14">
        <v>148104.99205916346</v>
      </c>
      <c r="N1006" s="14">
        <v>3115.291184326185</v>
      </c>
      <c r="O1006" s="15">
        <v>8.399356118399727E-2</v>
      </c>
      <c r="P1006" s="14">
        <v>16661.856251868805</v>
      </c>
      <c r="Q1006" s="14">
        <v>216590.13903334158</v>
      </c>
      <c r="R1006" s="14">
        <v>3115.291184326185</v>
      </c>
      <c r="S1006" s="15">
        <v>0.35723064504317559</v>
      </c>
      <c r="T1006" s="38">
        <v>162881.40526398248</v>
      </c>
      <c r="U1006" s="38">
        <v>620394.90885454405</v>
      </c>
      <c r="V1006" s="38">
        <v>184614.98489489558</v>
      </c>
      <c r="W1006" s="38">
        <v>985090.03994704911</v>
      </c>
      <c r="AA1006" s="13">
        <v>941</v>
      </c>
      <c r="AB1006" s="40">
        <v>2444834.3467768817</v>
      </c>
    </row>
    <row r="1007" spans="3:28">
      <c r="C1007" s="13">
        <v>942</v>
      </c>
      <c r="D1007" s="13">
        <v>65</v>
      </c>
      <c r="E1007" s="14">
        <v>233350.56772483853</v>
      </c>
      <c r="F1007" s="14">
        <v>70084.221412687024</v>
      </c>
      <c r="G1007" s="14">
        <v>2551.6097</v>
      </c>
      <c r="H1007" s="14">
        <v>160714.73661215152</v>
      </c>
      <c r="I1007" s="14">
        <v>9642.8841967290919</v>
      </c>
      <c r="J1007" s="14">
        <v>3857.1536786916367</v>
      </c>
      <c r="K1007" s="15">
        <v>5.8762808788763013E-2</v>
      </c>
      <c r="L1007" s="14">
        <v>9281.1492004173087</v>
      </c>
      <c r="M1007" s="14">
        <v>169152.29876089733</v>
      </c>
      <c r="N1007" s="14">
        <v>2892.8652590187276</v>
      </c>
      <c r="O1007" s="15">
        <v>-0.11541779494765167</v>
      </c>
      <c r="P1007" s="14">
        <v>-36279.339825179188</v>
      </c>
      <c r="Q1007" s="14">
        <v>279497.6502511595</v>
      </c>
      <c r="R1007" s="14">
        <v>2892.8652590187276</v>
      </c>
      <c r="S1007" s="15">
        <v>0.27268254420157706</v>
      </c>
      <c r="T1007" s="38">
        <v>85502.880018442069</v>
      </c>
      <c r="U1007" s="38">
        <v>400511.29832179478</v>
      </c>
      <c r="V1007" s="38">
        <v>58504.689393680193</v>
      </c>
      <c r="W1007" s="38">
        <v>849161.24733385164</v>
      </c>
      <c r="AA1007" s="13">
        <v>942</v>
      </c>
      <c r="AB1007" s="40">
        <v>2929520.9132833998</v>
      </c>
    </row>
    <row r="1008" spans="3:28">
      <c r="C1008" s="13">
        <v>943</v>
      </c>
      <c r="D1008" s="13">
        <v>65</v>
      </c>
      <c r="E1008" s="14">
        <v>233521.33442331309</v>
      </c>
      <c r="F1008" s="14">
        <v>70150.820425092112</v>
      </c>
      <c r="G1008" s="14">
        <v>2551.6097</v>
      </c>
      <c r="H1008" s="14">
        <v>160818.90429822096</v>
      </c>
      <c r="I1008" s="14">
        <v>9649.1342578932581</v>
      </c>
      <c r="J1008" s="14">
        <v>3859.6537031573034</v>
      </c>
      <c r="K1008" s="15">
        <v>7.2514499288959672E-2</v>
      </c>
      <c r="L1008" s="14">
        <v>9379.8237473471727</v>
      </c>
      <c r="M1008" s="14">
        <v>140660.66093921577</v>
      </c>
      <c r="N1008" s="14">
        <v>2894.7402773679773</v>
      </c>
      <c r="O1008" s="15">
        <v>-0.14145568111970622</v>
      </c>
      <c r="P1008" s="14">
        <v>-30229.345678899426</v>
      </c>
      <c r="Q1008" s="14">
        <v>184919.90931598897</v>
      </c>
      <c r="R1008" s="14">
        <v>2894.7402773679773</v>
      </c>
      <c r="S1008" s="15">
        <v>4.1464858526314784E-2</v>
      </c>
      <c r="T1008" s="38">
        <v>23176.367669791638</v>
      </c>
      <c r="U1008" s="38">
        <v>583563.72924925806</v>
      </c>
      <c r="V1008" s="38">
        <v>2326.8457382393826</v>
      </c>
      <c r="W1008" s="38">
        <v>909144.29950446286</v>
      </c>
      <c r="AA1008" s="13">
        <v>943</v>
      </c>
      <c r="AB1008" s="40">
        <v>2469391.5262547466</v>
      </c>
    </row>
    <row r="1009" spans="3:28">
      <c r="C1009" s="13">
        <v>944</v>
      </c>
      <c r="D1009" s="13">
        <v>65</v>
      </c>
      <c r="E1009" s="14">
        <v>251135.45073157889</v>
      </c>
      <c r="F1009" s="14">
        <v>77020.32578531577</v>
      </c>
      <c r="G1009" s="14">
        <v>2551.6097</v>
      </c>
      <c r="H1009" s="14">
        <v>171563.51524626312</v>
      </c>
      <c r="I1009" s="14">
        <v>10293.810914775788</v>
      </c>
      <c r="J1009" s="14">
        <v>4117.5243659103153</v>
      </c>
      <c r="K1009" s="15">
        <v>-3.6990077775505413E-2</v>
      </c>
      <c r="L1009" s="14">
        <v>-5660.6720655278714</v>
      </c>
      <c r="M1009" s="14">
        <v>149430.26539109842</v>
      </c>
      <c r="N1009" s="14">
        <v>3088.1432744327362</v>
      </c>
      <c r="O1009" s="15">
        <v>-0.13186018205023481</v>
      </c>
      <c r="P1009" s="14">
        <v>-27172.802276628656</v>
      </c>
      <c r="Q1009" s="14">
        <v>180444.10995682338</v>
      </c>
      <c r="R1009" s="14">
        <v>3088.1432744327362</v>
      </c>
      <c r="S1009" s="15">
        <v>4.9239878527531228E-3</v>
      </c>
      <c r="T1009" s="38">
        <v>3815.251361020109</v>
      </c>
      <c r="U1009" s="38">
        <v>780188.88698404294</v>
      </c>
      <c r="V1009" s="38">
        <v>-29018.22298113642</v>
      </c>
      <c r="W1009" s="38">
        <v>1110063.2623319647</v>
      </c>
      <c r="AA1009" s="13">
        <v>944</v>
      </c>
      <c r="AB1009" s="40">
        <v>2721691.9928351031</v>
      </c>
    </row>
    <row r="1010" spans="3:28">
      <c r="C1010" s="13">
        <v>945</v>
      </c>
      <c r="D1010" s="13">
        <v>65</v>
      </c>
      <c r="E1010" s="14">
        <v>235318.47765189281</v>
      </c>
      <c r="F1010" s="14">
        <v>70851.7062842382</v>
      </c>
      <c r="G1010" s="14">
        <v>2551.6097</v>
      </c>
      <c r="H1010" s="14">
        <v>161915.16166765461</v>
      </c>
      <c r="I1010" s="14">
        <v>9714.9097000592756</v>
      </c>
      <c r="J1010" s="14">
        <v>3885.9638800237103</v>
      </c>
      <c r="K1010" s="15">
        <v>-4.9012380600562823E-2</v>
      </c>
      <c r="L1010" s="14">
        <v>-7039.1899428726856</v>
      </c>
      <c r="M1010" s="14">
        <v>138524.44164972621</v>
      </c>
      <c r="N1010" s="14">
        <v>2914.4729100177824</v>
      </c>
      <c r="O1010" s="15">
        <v>4.7405353258317427E-2</v>
      </c>
      <c r="P1010" s="14">
        <v>7975.8016246292354</v>
      </c>
      <c r="Q1010" s="14">
        <v>177679.89368617989</v>
      </c>
      <c r="R1010" s="14">
        <v>2914.4729100177824</v>
      </c>
      <c r="S1010" s="15">
        <v>-4.540021377443855E-2</v>
      </c>
      <c r="T1010" s="38">
        <v>-4069.8041259866509</v>
      </c>
      <c r="U1010" s="38">
        <v>87030.272915778507</v>
      </c>
      <c r="V1010" s="38">
        <v>-3133.192444230101</v>
      </c>
      <c r="W1010" s="38">
        <v>403234.60825168464</v>
      </c>
      <c r="AA1010" s="13">
        <v>945</v>
      </c>
      <c r="AB1010" s="40">
        <v>3073342.7002437017</v>
      </c>
    </row>
    <row r="1011" spans="3:28">
      <c r="C1011" s="13">
        <v>946</v>
      </c>
      <c r="D1011" s="13">
        <v>65</v>
      </c>
      <c r="E1011" s="14">
        <v>237707.51643870314</v>
      </c>
      <c r="F1011" s="14">
        <v>71783.431411094221</v>
      </c>
      <c r="G1011" s="14">
        <v>2551.6097</v>
      </c>
      <c r="H1011" s="14">
        <v>163372.4753276089</v>
      </c>
      <c r="I1011" s="14">
        <v>9802.3485196565343</v>
      </c>
      <c r="J1011" s="14">
        <v>3920.9394078626137</v>
      </c>
      <c r="K1011" s="15">
        <v>5.2799604634345618E-2</v>
      </c>
      <c r="L1011" s="14">
        <v>6920.5521233041227</v>
      </c>
      <c r="M1011" s="14">
        <v>139953.06623421898</v>
      </c>
      <c r="N1011" s="14">
        <v>2940.7045558969603</v>
      </c>
      <c r="O1011" s="15">
        <v>0.16286952196803883</v>
      </c>
      <c r="P1011" s="14">
        <v>22960.250018928476</v>
      </c>
      <c r="Q1011" s="14">
        <v>165403.87796863922</v>
      </c>
      <c r="R1011" s="14">
        <v>2940.7045558969603</v>
      </c>
      <c r="S1011" s="15">
        <v>1.4022492918063373E-3</v>
      </c>
      <c r="T1011" s="38">
        <v>1015.5947993088965</v>
      </c>
      <c r="U1011" s="38">
        <v>726747.17883059022</v>
      </c>
      <c r="V1011" s="38">
        <v>30896.396941541494</v>
      </c>
      <c r="W1011" s="38">
        <v>1032104.1230334484</v>
      </c>
      <c r="AA1011" s="13">
        <v>946</v>
      </c>
      <c r="AB1011" s="40">
        <v>2812702.5573017728</v>
      </c>
    </row>
    <row r="1012" spans="3:28">
      <c r="C1012" s="13">
        <v>947</v>
      </c>
      <c r="D1012" s="13">
        <v>65</v>
      </c>
      <c r="E1012" s="14">
        <v>234569.98724317504</v>
      </c>
      <c r="F1012" s="14">
        <v>70559.795024838269</v>
      </c>
      <c r="G1012" s="14">
        <v>2551.6097</v>
      </c>
      <c r="H1012" s="14">
        <v>161458.58251833677</v>
      </c>
      <c r="I1012" s="14">
        <v>9687.5149511002055</v>
      </c>
      <c r="J1012" s="14">
        <v>3875.0059804400826</v>
      </c>
      <c r="K1012" s="15">
        <v>7.9477090138773132E-2</v>
      </c>
      <c r="L1012" s="14">
        <v>12027.729654750916</v>
      </c>
      <c r="M1012" s="14">
        <v>165301.04065894795</v>
      </c>
      <c r="N1012" s="14">
        <v>2906.2544853300615</v>
      </c>
      <c r="O1012" s="15">
        <v>2.7716019608587036E-3</v>
      </c>
      <c r="P1012" s="14">
        <v>535.96972250643955</v>
      </c>
      <c r="Q1012" s="14">
        <v>195368.13554125337</v>
      </c>
      <c r="R1012" s="14">
        <v>2906.2544853300615</v>
      </c>
      <c r="S1012" s="15">
        <v>0.14866536886494702</v>
      </c>
      <c r="T1012" s="38">
        <v>17703.081691853688</v>
      </c>
      <c r="U1012" s="38">
        <v>138236.2732898953</v>
      </c>
      <c r="V1012" s="38">
        <v>30266.781069111043</v>
      </c>
      <c r="W1012" s="38">
        <v>498905.44949009665</v>
      </c>
      <c r="AA1012" s="13">
        <v>947</v>
      </c>
      <c r="AB1012" s="40">
        <v>2742825.8913028147</v>
      </c>
    </row>
    <row r="1013" spans="3:28">
      <c r="C1013" s="13">
        <v>948</v>
      </c>
      <c r="D1013" s="13">
        <v>65</v>
      </c>
      <c r="E1013" s="14">
        <v>244178.68587694532</v>
      </c>
      <c r="F1013" s="14">
        <v>74307.18749200867</v>
      </c>
      <c r="G1013" s="14">
        <v>2551.6097</v>
      </c>
      <c r="H1013" s="14">
        <v>167319.88868493665</v>
      </c>
      <c r="I1013" s="14">
        <v>10039.1933210962</v>
      </c>
      <c r="J1013" s="14">
        <v>4015.6773284384799</v>
      </c>
      <c r="K1013" s="15">
        <v>6.4415378296473633E-2</v>
      </c>
      <c r="L1013" s="14">
        <v>9026.1958663708228</v>
      </c>
      <c r="M1013" s="14">
        <v>151158.89454192921</v>
      </c>
      <c r="N1013" s="14">
        <v>3011.7579963288599</v>
      </c>
      <c r="O1013" s="15">
        <v>0.12439527352224357</v>
      </c>
      <c r="P1013" s="14">
        <v>37112.206907580519</v>
      </c>
      <c r="Q1013" s="14">
        <v>336959.05865134008</v>
      </c>
      <c r="R1013" s="14">
        <v>3011.7579963288599</v>
      </c>
      <c r="S1013" s="15">
        <v>0.34402006083247316</v>
      </c>
      <c r="T1013" s="38">
        <v>583537.83702243306</v>
      </c>
      <c r="U1013" s="38">
        <v>2281275.7194984336</v>
      </c>
      <c r="V1013" s="38">
        <v>629676.23979638435</v>
      </c>
      <c r="W1013" s="38">
        <v>2769393.6726917028</v>
      </c>
      <c r="AA1013" s="13">
        <v>948</v>
      </c>
      <c r="AB1013" s="40">
        <v>2813577.0739404052</v>
      </c>
    </row>
    <row r="1014" spans="3:28">
      <c r="C1014" s="13">
        <v>949</v>
      </c>
      <c r="D1014" s="13">
        <v>65</v>
      </c>
      <c r="E1014" s="14">
        <v>223515.65073735907</v>
      </c>
      <c r="F1014" s="14">
        <v>66248.603787570042</v>
      </c>
      <c r="G1014" s="14">
        <v>2551.6097</v>
      </c>
      <c r="H1014" s="14">
        <v>154715.43724978904</v>
      </c>
      <c r="I1014" s="14">
        <v>9282.9262349873425</v>
      </c>
      <c r="J1014" s="14">
        <v>3713.1704939949373</v>
      </c>
      <c r="K1014" s="15">
        <v>8.6560986386168826E-2</v>
      </c>
      <c r="L1014" s="14">
        <v>13486.947126675963</v>
      </c>
      <c r="M1014" s="14">
        <v>171152.14419456388</v>
      </c>
      <c r="N1014" s="14">
        <v>2784.8778704962028</v>
      </c>
      <c r="O1014" s="15">
        <v>2.1104142121075066E-2</v>
      </c>
      <c r="P1014" s="14">
        <v>2305.2504279296945</v>
      </c>
      <c r="Q1014" s="14">
        <v>112929.82088998458</v>
      </c>
      <c r="R1014" s="14">
        <v>2784.8778704962028</v>
      </c>
      <c r="S1014" s="15">
        <v>0.25192503701858582</v>
      </c>
      <c r="T1014" s="38">
        <v>22896.907948220141</v>
      </c>
      <c r="U1014" s="38">
        <v>115177.12929364177</v>
      </c>
      <c r="V1014" s="38">
        <v>38689.105502825798</v>
      </c>
      <c r="W1014" s="38">
        <v>399259.09437819023</v>
      </c>
      <c r="AA1014" s="13">
        <v>949</v>
      </c>
      <c r="AB1014" s="40">
        <v>2614861.3803119115</v>
      </c>
    </row>
    <row r="1015" spans="3:28">
      <c r="C1015" s="13">
        <v>950</v>
      </c>
      <c r="D1015" s="13">
        <v>65</v>
      </c>
      <c r="E1015" s="14">
        <v>224159.02637634429</v>
      </c>
      <c r="F1015" s="14">
        <v>66499.520286774277</v>
      </c>
      <c r="G1015" s="14">
        <v>2551.6097</v>
      </c>
      <c r="H1015" s="14">
        <v>155107.89638957</v>
      </c>
      <c r="I1015" s="14">
        <v>9306.4737833742001</v>
      </c>
      <c r="J1015" s="14">
        <v>3722.5895133496801</v>
      </c>
      <c r="K1015" s="15">
        <v>1.5853291858952793E-2</v>
      </c>
      <c r="L1015" s="14">
        <v>1862.9754529256675</v>
      </c>
      <c r="M1015" s="14">
        <v>121237.74750508054</v>
      </c>
      <c r="N1015" s="14">
        <v>2791.9421350122598</v>
      </c>
      <c r="O1015" s="15">
        <v>0.12723696121895334</v>
      </c>
      <c r="P1015" s="14">
        <v>20138.373783344792</v>
      </c>
      <c r="Q1015" s="14">
        <v>179808.90273415379</v>
      </c>
      <c r="R1015" s="14">
        <v>2791.9421350122598</v>
      </c>
      <c r="S1015" s="15">
        <v>0.40479279850107219</v>
      </c>
      <c r="T1015" s="38">
        <v>68032.702494916171</v>
      </c>
      <c r="U1015" s="38">
        <v>237496.64005500299</v>
      </c>
      <c r="V1015" s="38">
        <v>90034.051731186628</v>
      </c>
      <c r="W1015" s="38">
        <v>538543.29029423732</v>
      </c>
      <c r="AA1015" s="13">
        <v>950</v>
      </c>
      <c r="AB1015" s="40">
        <v>2639135.2830313942</v>
      </c>
    </row>
    <row r="1016" spans="3:28">
      <c r="C1016" s="13">
        <v>951</v>
      </c>
      <c r="D1016" s="13">
        <v>65</v>
      </c>
      <c r="E1016" s="14">
        <v>237021.91403324564</v>
      </c>
      <c r="F1016" s="14">
        <v>71516.046472965798</v>
      </c>
      <c r="G1016" s="14">
        <v>2551.6097</v>
      </c>
      <c r="H1016" s="14">
        <v>162954.25786027985</v>
      </c>
      <c r="I1016" s="14">
        <v>9777.2554716167906</v>
      </c>
      <c r="J1016" s="14">
        <v>3910.9021886467162</v>
      </c>
      <c r="K1016" s="15">
        <v>2.9982380259309951E-2</v>
      </c>
      <c r="L1016" s="14">
        <v>4826.5423886510343</v>
      </c>
      <c r="M1016" s="14">
        <v>167761.28688488249</v>
      </c>
      <c r="N1016" s="14">
        <v>2933.1766414850372</v>
      </c>
      <c r="O1016" s="15">
        <v>-2.7378611954240406E-2</v>
      </c>
      <c r="P1016" s="14">
        <v>-8106.3640806294989</v>
      </c>
      <c r="Q1016" s="14">
        <v>289444.04668436892</v>
      </c>
      <c r="R1016" s="14">
        <v>2933.1766414850372</v>
      </c>
      <c r="S1016" s="15">
        <v>1.7862291382742604E-2</v>
      </c>
      <c r="T1016" s="38">
        <v>13101.697177128399</v>
      </c>
      <c r="U1016" s="38">
        <v>748051.85131778673</v>
      </c>
      <c r="V1016" s="38">
        <v>9821.8754851499343</v>
      </c>
      <c r="W1016" s="38">
        <v>1205257.1848870381</v>
      </c>
      <c r="AA1016" s="13">
        <v>951</v>
      </c>
      <c r="AB1016" s="40">
        <v>2421103.544404299</v>
      </c>
    </row>
    <row r="1017" spans="3:28">
      <c r="C1017" s="13">
        <v>952</v>
      </c>
      <c r="D1017" s="13">
        <v>65</v>
      </c>
      <c r="E1017" s="14">
        <v>249853.38800231117</v>
      </c>
      <c r="F1017" s="14">
        <v>76520.321320901363</v>
      </c>
      <c r="G1017" s="14">
        <v>2551.6097</v>
      </c>
      <c r="H1017" s="14">
        <v>170781.45698140981</v>
      </c>
      <c r="I1017" s="14">
        <v>10246.887418884588</v>
      </c>
      <c r="J1017" s="14">
        <v>4098.7549675538348</v>
      </c>
      <c r="K1017" s="15">
        <v>0.11178471368848136</v>
      </c>
      <c r="L1017" s="14">
        <v>16768.796586076351</v>
      </c>
      <c r="M1017" s="14">
        <v>168827.92077643055</v>
      </c>
      <c r="N1017" s="14">
        <v>3074.0662256653764</v>
      </c>
      <c r="O1017" s="15">
        <v>-0.10755002214908932</v>
      </c>
      <c r="P1017" s="14">
        <v>-24271.834769737881</v>
      </c>
      <c r="Q1017" s="14">
        <v>202944.69412312802</v>
      </c>
      <c r="R1017" s="14">
        <v>3074.0662256653764</v>
      </c>
      <c r="S1017" s="15">
        <v>0.19417327825447728</v>
      </c>
      <c r="T1017" s="38">
        <v>56287.470218041301</v>
      </c>
      <c r="U1017" s="38">
        <v>347707.18298709701</v>
      </c>
      <c r="V1017" s="38">
        <v>48784.432034379774</v>
      </c>
      <c r="W1017" s="38">
        <v>719479.79788665567</v>
      </c>
      <c r="AA1017" s="13">
        <v>952</v>
      </c>
      <c r="AB1017" s="40">
        <v>2362939.2242537909</v>
      </c>
    </row>
    <row r="1018" spans="3:28">
      <c r="C1018" s="13">
        <v>953</v>
      </c>
      <c r="D1018" s="13">
        <v>65</v>
      </c>
      <c r="E1018" s="14">
        <v>241483.82134793152</v>
      </c>
      <c r="F1018" s="14">
        <v>73256.190325693286</v>
      </c>
      <c r="G1018" s="14">
        <v>2551.6097</v>
      </c>
      <c r="H1018" s="14">
        <v>165676.02132223823</v>
      </c>
      <c r="I1018" s="14">
        <v>9940.5612793342934</v>
      </c>
      <c r="J1018" s="14">
        <v>3976.2245117337175</v>
      </c>
      <c r="K1018" s="15">
        <v>3.8372619500823574E-2</v>
      </c>
      <c r="L1018" s="14">
        <v>4683.2667495041451</v>
      </c>
      <c r="M1018" s="14">
        <v>128718.47431518247</v>
      </c>
      <c r="N1018" s="14">
        <v>2982.1683838002878</v>
      </c>
      <c r="O1018" s="15">
        <v>-6.4901790502067097E-2</v>
      </c>
      <c r="P1018" s="14">
        <v>-10486.325092073757</v>
      </c>
      <c r="Q1018" s="14">
        <v>152576.9593573797</v>
      </c>
      <c r="R1018" s="14">
        <v>2982.1683838002878</v>
      </c>
      <c r="S1018" s="15">
        <v>0.26583620917099304</v>
      </c>
      <c r="T1018" s="38">
        <v>62317.140264100053</v>
      </c>
      <c r="U1018" s="38">
        <v>298227.53271515452</v>
      </c>
      <c r="V1018" s="38">
        <v>56514.081921530444</v>
      </c>
      <c r="W1018" s="38">
        <v>579522.9663877167</v>
      </c>
      <c r="AA1018" s="13">
        <v>953</v>
      </c>
      <c r="AB1018" s="40">
        <v>2717163.0933600673</v>
      </c>
    </row>
    <row r="1019" spans="3:28">
      <c r="C1019" s="13">
        <v>954</v>
      </c>
      <c r="D1019" s="13">
        <v>65</v>
      </c>
      <c r="E1019" s="14">
        <v>245794.70117198219</v>
      </c>
      <c r="F1019" s="14">
        <v>74937.433457073057</v>
      </c>
      <c r="G1019" s="14">
        <v>2551.6097</v>
      </c>
      <c r="H1019" s="14">
        <v>168305.65801490913</v>
      </c>
      <c r="I1019" s="14">
        <v>10098.339480894547</v>
      </c>
      <c r="J1019" s="14">
        <v>4039.3357923578187</v>
      </c>
      <c r="K1019" s="15">
        <v>6.2279954373266097E-2</v>
      </c>
      <c r="L1019" s="14">
        <v>9458.4348379726507</v>
      </c>
      <c r="M1019" s="14">
        <v>163347.75217680947</v>
      </c>
      <c r="N1019" s="14">
        <v>3029.501844268364</v>
      </c>
      <c r="O1019" s="15">
        <v>5.4491411880266322E-2</v>
      </c>
      <c r="P1019" s="14">
        <v>22839.067195353346</v>
      </c>
      <c r="Q1019" s="14">
        <v>443485.31805985468</v>
      </c>
      <c r="R1019" s="14">
        <v>3029.501844268364</v>
      </c>
      <c r="S1019" s="15">
        <v>0.2372634971694158</v>
      </c>
      <c r="T1019" s="38">
        <v>44294.736540219681</v>
      </c>
      <c r="U1019" s="38">
        <v>232499.54753759349</v>
      </c>
      <c r="V1019" s="38">
        <v>76592.238573545677</v>
      </c>
      <c r="W1019" s="38">
        <v>839332.61777425767</v>
      </c>
      <c r="AA1019" s="13">
        <v>954</v>
      </c>
      <c r="AB1019" s="40">
        <v>2573018.290304583</v>
      </c>
    </row>
    <row r="1020" spans="3:28">
      <c r="C1020" s="13">
        <v>955</v>
      </c>
      <c r="D1020" s="13">
        <v>65</v>
      </c>
      <c r="E1020" s="14">
        <v>229620.7315083124</v>
      </c>
      <c r="F1020" s="14">
        <v>68629.58528824184</v>
      </c>
      <c r="G1020" s="14">
        <v>2551.6097</v>
      </c>
      <c r="H1020" s="14">
        <v>158439.53652007054</v>
      </c>
      <c r="I1020" s="14">
        <v>9506.3721912042329</v>
      </c>
      <c r="J1020" s="14">
        <v>3802.5488764816932</v>
      </c>
      <c r="K1020" s="15">
        <v>7.3875448677738265E-2</v>
      </c>
      <c r="L1020" s="14">
        <v>8986.4002698776549</v>
      </c>
      <c r="M1020" s="14">
        <v>132530.25598134234</v>
      </c>
      <c r="N1020" s="14">
        <v>2851.9116573612696</v>
      </c>
      <c r="O1020" s="15">
        <v>1.8319803773758636E-4</v>
      </c>
      <c r="P1020" s="14">
        <v>23.822823927002691</v>
      </c>
      <c r="Q1020" s="14">
        <v>131488.4200114556</v>
      </c>
      <c r="R1020" s="14">
        <v>2851.9116573612696</v>
      </c>
      <c r="S1020" s="15">
        <v>9.0135182910144121E-2</v>
      </c>
      <c r="T1020" s="38">
        <v>22841.789073858479</v>
      </c>
      <c r="U1020" s="38">
        <v>277684.7607267538</v>
      </c>
      <c r="V1020" s="38">
        <v>31852.012167663139</v>
      </c>
      <c r="W1020" s="38">
        <v>541703.43671955168</v>
      </c>
      <c r="AA1020" s="13">
        <v>955</v>
      </c>
      <c r="AB1020" s="40">
        <v>3048425.5138011146</v>
      </c>
    </row>
    <row r="1021" spans="3:28">
      <c r="C1021" s="13">
        <v>956</v>
      </c>
      <c r="D1021" s="13">
        <v>65</v>
      </c>
      <c r="E1021" s="14">
        <v>235630.31444886743</v>
      </c>
      <c r="F1021" s="14">
        <v>70973.322635058299</v>
      </c>
      <c r="G1021" s="14">
        <v>2551.6097</v>
      </c>
      <c r="H1021" s="14">
        <v>162105.38211380914</v>
      </c>
      <c r="I1021" s="14">
        <v>9726.3229268285486</v>
      </c>
      <c r="J1021" s="14">
        <v>3890.5291707314195</v>
      </c>
      <c r="K1021" s="15">
        <v>4.6002103919189893E-2</v>
      </c>
      <c r="L1021" s="14">
        <v>5558.4087708920833</v>
      </c>
      <c r="M1021" s="14">
        <v>128333.12021495633</v>
      </c>
      <c r="N1021" s="14">
        <v>2917.8968780485643</v>
      </c>
      <c r="O1021" s="15">
        <v>-7.9121349834067656E-2</v>
      </c>
      <c r="P1021" s="14">
        <v>-7980.0284237968071</v>
      </c>
      <c r="Q1021" s="14">
        <v>94337.012559558774</v>
      </c>
      <c r="R1021" s="14">
        <v>2917.8968780485643</v>
      </c>
      <c r="S1021" s="15">
        <v>3.7520061243021957E-3</v>
      </c>
      <c r="T1021" s="38">
        <v>1059.9178779725833</v>
      </c>
      <c r="U1021" s="38">
        <v>285012.50914646016</v>
      </c>
      <c r="V1021" s="38">
        <v>-1361.7017749321406</v>
      </c>
      <c r="W1021" s="38">
        <v>507682.64192097529</v>
      </c>
      <c r="AA1021" s="13">
        <v>956</v>
      </c>
      <c r="AB1021" s="40">
        <v>2577909.5703911679</v>
      </c>
    </row>
    <row r="1022" spans="3:28">
      <c r="C1022" s="13">
        <v>957</v>
      </c>
      <c r="D1022" s="13">
        <v>65</v>
      </c>
      <c r="E1022" s="14">
        <v>229856.84760590096</v>
      </c>
      <c r="F1022" s="14">
        <v>68721.670566301371</v>
      </c>
      <c r="G1022" s="14">
        <v>2551.6097</v>
      </c>
      <c r="H1022" s="14">
        <v>158583.56733959957</v>
      </c>
      <c r="I1022" s="14">
        <v>9515.0140403759742</v>
      </c>
      <c r="J1022" s="14">
        <v>3806.0056161503899</v>
      </c>
      <c r="K1022" s="15">
        <v>2.118320768207067E-2</v>
      </c>
      <c r="L1022" s="14">
        <v>3076.2010291266756</v>
      </c>
      <c r="M1022" s="14">
        <v>150198.05243161716</v>
      </c>
      <c r="N1022" s="14">
        <v>2854.5042121127922</v>
      </c>
      <c r="O1022" s="15">
        <v>0.16841746919314043</v>
      </c>
      <c r="P1022" s="14">
        <v>26056.521564479008</v>
      </c>
      <c r="Q1022" s="14">
        <v>182197.66225532052</v>
      </c>
      <c r="R1022" s="14">
        <v>2854.5042121127922</v>
      </c>
      <c r="S1022" s="15">
        <v>0.39819482826094305</v>
      </c>
      <c r="T1022" s="38">
        <v>252765.56679911798</v>
      </c>
      <c r="U1022" s="38">
        <v>888971.44700296805</v>
      </c>
      <c r="V1022" s="38">
        <v>281898.28939272364</v>
      </c>
      <c r="W1022" s="38">
        <v>1221367.1616899057</v>
      </c>
      <c r="AA1022" s="13">
        <v>957</v>
      </c>
      <c r="AB1022" s="40">
        <v>2848178.2045565951</v>
      </c>
    </row>
    <row r="1023" spans="3:28">
      <c r="C1023" s="13">
        <v>958</v>
      </c>
      <c r="D1023" s="13">
        <v>65</v>
      </c>
      <c r="E1023" s="14">
        <v>233422.04420558727</v>
      </c>
      <c r="F1023" s="14">
        <v>70112.097240179035</v>
      </c>
      <c r="G1023" s="14">
        <v>2551.6097</v>
      </c>
      <c r="H1023" s="14">
        <v>160758.33726540822</v>
      </c>
      <c r="I1023" s="14">
        <v>9645.5002359244936</v>
      </c>
      <c r="J1023" s="14">
        <v>3858.2000943697976</v>
      </c>
      <c r="K1023" s="15">
        <v>6.3039340917734776E-2</v>
      </c>
      <c r="L1023" s="14">
        <v>9168.2933060204286</v>
      </c>
      <c r="M1023" s="14">
        <v>156535.03867987345</v>
      </c>
      <c r="N1023" s="14">
        <v>2893.650070777348</v>
      </c>
      <c r="O1023" s="15">
        <v>0.20916168724849882</v>
      </c>
      <c r="P1023" s="14">
        <v>55878.538348219961</v>
      </c>
      <c r="Q1023" s="14">
        <v>324480.11377454572</v>
      </c>
      <c r="R1023" s="14">
        <v>2893.650070777348</v>
      </c>
      <c r="S1023" s="15">
        <v>0.30352929755084446</v>
      </c>
      <c r="T1023" s="38">
        <v>68773.01162813374</v>
      </c>
      <c r="U1023" s="38">
        <v>296797.67340962269</v>
      </c>
      <c r="V1023" s="38">
        <v>133819.84328237415</v>
      </c>
      <c r="W1023" s="38">
        <v>777812.82586404192</v>
      </c>
      <c r="AA1023" s="13">
        <v>958</v>
      </c>
      <c r="AB1023" s="40">
        <v>2710560.708785587</v>
      </c>
    </row>
    <row r="1024" spans="3:28">
      <c r="C1024" s="13">
        <v>959</v>
      </c>
      <c r="D1024" s="13">
        <v>65</v>
      </c>
      <c r="E1024" s="14">
        <v>225483.8736033398</v>
      </c>
      <c r="F1024" s="14">
        <v>67016.210705302525</v>
      </c>
      <c r="G1024" s="14">
        <v>2551.6097</v>
      </c>
      <c r="H1024" s="14">
        <v>155916.05319803729</v>
      </c>
      <c r="I1024" s="14">
        <v>9354.9631918822379</v>
      </c>
      <c r="J1024" s="14">
        <v>3741.9852767528955</v>
      </c>
      <c r="K1024" s="15">
        <v>-4.242304081712623E-2</v>
      </c>
      <c r="L1024" s="14">
        <v>-4440.6252433038599</v>
      </c>
      <c r="M1024" s="14">
        <v>102105.21289816001</v>
      </c>
      <c r="N1024" s="14">
        <v>2806.4889575646712</v>
      </c>
      <c r="O1024" s="15">
        <v>-0.12269338417208539</v>
      </c>
      <c r="P1024" s="14">
        <v>-17949.549678299703</v>
      </c>
      <c r="Q1024" s="14">
        <v>129749.68133162518</v>
      </c>
      <c r="R1024" s="14">
        <v>2806.4889575646712</v>
      </c>
      <c r="S1024" s="15">
        <v>-3.2896162334278486E-2</v>
      </c>
      <c r="T1024" s="38">
        <v>-6366.4872543793208</v>
      </c>
      <c r="U1024" s="38">
        <v>188569.58301987001</v>
      </c>
      <c r="V1024" s="38">
        <v>-28756.662175982885</v>
      </c>
      <c r="W1024" s="38">
        <v>420424.47724965517</v>
      </c>
      <c r="AA1024" s="13">
        <v>959</v>
      </c>
      <c r="AB1024" s="40">
        <v>2683514.331200859</v>
      </c>
    </row>
    <row r="1025" spans="3:28">
      <c r="C1025" s="13">
        <v>960</v>
      </c>
      <c r="D1025" s="13">
        <v>65</v>
      </c>
      <c r="E1025" s="14">
        <v>248443.58145017692</v>
      </c>
      <c r="F1025" s="14">
        <v>75970.496765568998</v>
      </c>
      <c r="G1025" s="14">
        <v>2551.6097</v>
      </c>
      <c r="H1025" s="14">
        <v>169921.47498460792</v>
      </c>
      <c r="I1025" s="14">
        <v>10195.288499076474</v>
      </c>
      <c r="J1025" s="14">
        <v>4078.1153996305898</v>
      </c>
      <c r="K1025" s="15">
        <v>2.4245347401529359E-2</v>
      </c>
      <c r="L1025" s="14">
        <v>3319.2039163201321</v>
      </c>
      <c r="M1025" s="14">
        <v>142258.91564061693</v>
      </c>
      <c r="N1025" s="14">
        <v>3058.586549722942</v>
      </c>
      <c r="O1025" s="15">
        <v>0.10850079919810014</v>
      </c>
      <c r="P1025" s="14">
        <v>9803.3049205500047</v>
      </c>
      <c r="Q1025" s="14">
        <v>101684.97341295422</v>
      </c>
      <c r="R1025" s="14">
        <v>3058.586549722942</v>
      </c>
      <c r="S1025" s="15">
        <v>-0.16299771292926346</v>
      </c>
      <c r="T1025" s="38">
        <v>-162478.44512945789</v>
      </c>
      <c r="U1025" s="38">
        <v>835865.11142263783</v>
      </c>
      <c r="V1025" s="38">
        <v>-149355.93629258775</v>
      </c>
      <c r="W1025" s="38">
        <v>1079809.000476209</v>
      </c>
      <c r="AA1025" s="13">
        <v>960</v>
      </c>
      <c r="AB1025" s="40">
        <v>2449179.9031637856</v>
      </c>
    </row>
    <row r="1026" spans="3:28">
      <c r="C1026" s="13">
        <v>961</v>
      </c>
      <c r="D1026" s="13">
        <v>65</v>
      </c>
      <c r="E1026" s="14">
        <v>235274.59025847778</v>
      </c>
      <c r="F1026" s="14">
        <v>70834.590200806328</v>
      </c>
      <c r="G1026" s="14">
        <v>2551.6097</v>
      </c>
      <c r="H1026" s="14">
        <v>161888.39035767145</v>
      </c>
      <c r="I1026" s="14">
        <v>9713.3034214602867</v>
      </c>
      <c r="J1026" s="14">
        <v>3885.3213685841147</v>
      </c>
      <c r="K1026" s="15">
        <v>2.2721860180482133E-2</v>
      </c>
      <c r="L1026" s="14">
        <v>4606.416906120694</v>
      </c>
      <c r="M1026" s="14">
        <v>209279.70217534719</v>
      </c>
      <c r="N1026" s="14">
        <v>2913.991026438086</v>
      </c>
      <c r="O1026" s="15">
        <v>3.3472299316491226E-2</v>
      </c>
      <c r="P1026" s="14">
        <v>14689.608587678105</v>
      </c>
      <c r="Q1026" s="14">
        <v>455005.26895637024</v>
      </c>
      <c r="R1026" s="14">
        <v>2913.991026438086</v>
      </c>
      <c r="S1026" s="15">
        <v>0.19941727030445994</v>
      </c>
      <c r="T1026" s="38">
        <v>25231.730140518208</v>
      </c>
      <c r="U1026" s="38">
        <v>153216.03245116613</v>
      </c>
      <c r="V1026" s="38">
        <v>44527.755634317007</v>
      </c>
      <c r="W1026" s="38">
        <v>817501.00358288363</v>
      </c>
      <c r="AA1026" s="13">
        <v>961</v>
      </c>
      <c r="AB1026" s="40">
        <v>2749573.4731577216</v>
      </c>
    </row>
    <row r="1027" spans="3:28">
      <c r="C1027" s="13">
        <v>962</v>
      </c>
      <c r="D1027" s="13">
        <v>65</v>
      </c>
      <c r="E1027" s="14">
        <v>238464.47090355036</v>
      </c>
      <c r="F1027" s="14">
        <v>72078.643652384635</v>
      </c>
      <c r="G1027" s="14">
        <v>2551.6097</v>
      </c>
      <c r="H1027" s="14">
        <v>163834.21755116573</v>
      </c>
      <c r="I1027" s="14">
        <v>9830.0530530699434</v>
      </c>
      <c r="J1027" s="14">
        <v>3932.0212212279775</v>
      </c>
      <c r="K1027" s="15">
        <v>0.13135244831576184</v>
      </c>
      <c r="L1027" s="14">
        <v>14452.692569369638</v>
      </c>
      <c r="M1027" s="14">
        <v>126448.57133003442</v>
      </c>
      <c r="N1027" s="14">
        <v>2949.0159159209829</v>
      </c>
      <c r="O1027" s="15">
        <v>0.100895568457913</v>
      </c>
      <c r="P1027" s="14">
        <v>29249.788343632074</v>
      </c>
      <c r="Q1027" s="14">
        <v>320625.9123059978</v>
      </c>
      <c r="R1027" s="14">
        <v>2949.0159159209829</v>
      </c>
      <c r="S1027" s="15">
        <v>2.4348770451628393E-2</v>
      </c>
      <c r="T1027" s="38">
        <v>3867.9898048713876</v>
      </c>
      <c r="U1027" s="38">
        <v>164200.20322913417</v>
      </c>
      <c r="V1027" s="38">
        <v>47570.470717873097</v>
      </c>
      <c r="W1027" s="38">
        <v>611274.68686516641</v>
      </c>
      <c r="AA1027" s="13">
        <v>962</v>
      </c>
      <c r="AB1027" s="40">
        <v>2419611.8519342463</v>
      </c>
    </row>
    <row r="1028" spans="3:28">
      <c r="C1028" s="13">
        <v>963</v>
      </c>
      <c r="D1028" s="13">
        <v>65</v>
      </c>
      <c r="E1028" s="14">
        <v>202008.89903857038</v>
      </c>
      <c r="F1028" s="14">
        <v>57860.97062504245</v>
      </c>
      <c r="G1028" s="14">
        <v>2551.6097</v>
      </c>
      <c r="H1028" s="14">
        <v>141596.31871352793</v>
      </c>
      <c r="I1028" s="14">
        <v>8495.7791228116748</v>
      </c>
      <c r="J1028" s="14">
        <v>3398.3116491246701</v>
      </c>
      <c r="K1028" s="15">
        <v>1.4138929460716616E-2</v>
      </c>
      <c r="L1028" s="14">
        <v>1686.7403182506466</v>
      </c>
      <c r="M1028" s="14">
        <v>122683.49381009467</v>
      </c>
      <c r="N1028" s="14">
        <v>2548.7337368435024</v>
      </c>
      <c r="O1028" s="15">
        <v>3.6704924317622178E-2</v>
      </c>
      <c r="P1028" s="14">
        <v>8805.2597036850511</v>
      </c>
      <c r="Q1028" s="14">
        <v>249972.77081318107</v>
      </c>
      <c r="R1028" s="14">
        <v>2548.7337368435024</v>
      </c>
      <c r="S1028" s="15">
        <v>0.17733204121649582</v>
      </c>
      <c r="T1028" s="38">
        <v>104568.57281960997</v>
      </c>
      <c r="U1028" s="38">
        <v>695519.63941060146</v>
      </c>
      <c r="V1028" s="38">
        <v>115060.57284154567</v>
      </c>
      <c r="W1028" s="38">
        <v>1068175.9040338772</v>
      </c>
      <c r="AA1028" s="13">
        <v>963</v>
      </c>
      <c r="AB1028" s="40">
        <v>2875807.9693425521</v>
      </c>
    </row>
    <row r="1029" spans="3:28">
      <c r="C1029" s="13">
        <v>964</v>
      </c>
      <c r="D1029" s="13">
        <v>65</v>
      </c>
      <c r="E1029" s="14">
        <v>231464.31917565022</v>
      </c>
      <c r="F1029" s="14">
        <v>69348.584478503588</v>
      </c>
      <c r="G1029" s="14">
        <v>2551.6097</v>
      </c>
      <c r="H1029" s="14">
        <v>159564.12499714663</v>
      </c>
      <c r="I1029" s="14">
        <v>9573.8474998287984</v>
      </c>
      <c r="J1029" s="14">
        <v>3829.5389999315194</v>
      </c>
      <c r="K1029" s="15">
        <v>5.9398972954915988E-2</v>
      </c>
      <c r="L1029" s="14">
        <v>11538.455801327345</v>
      </c>
      <c r="M1029" s="14">
        <v>207706.68167140693</v>
      </c>
      <c r="N1029" s="14">
        <v>2872.1542499486395</v>
      </c>
      <c r="O1029" s="15">
        <v>8.5734073143428E-2</v>
      </c>
      <c r="P1029" s="14">
        <v>13925.572818240511</v>
      </c>
      <c r="Q1029" s="14">
        <v>177789.16922068875</v>
      </c>
      <c r="R1029" s="14">
        <v>2872.1542499486395</v>
      </c>
      <c r="S1029" s="15">
        <v>6.153321691568342E-2</v>
      </c>
      <c r="T1029" s="38">
        <v>12637.845399068363</v>
      </c>
      <c r="U1029" s="38">
        <v>219456.41400641573</v>
      </c>
      <c r="V1029" s="38">
        <v>38101.874018636219</v>
      </c>
      <c r="W1029" s="38">
        <v>604952.26489851146</v>
      </c>
      <c r="AA1029" s="13">
        <v>964</v>
      </c>
      <c r="AB1029" s="40">
        <v>2392071.9832951091</v>
      </c>
    </row>
    <row r="1030" spans="3:28">
      <c r="C1030" s="13">
        <v>965</v>
      </c>
      <c r="D1030" s="13">
        <v>65</v>
      </c>
      <c r="E1030" s="14">
        <v>218976.50102538636</v>
      </c>
      <c r="F1030" s="14">
        <v>64478.335399900679</v>
      </c>
      <c r="G1030" s="14">
        <v>2551.6097</v>
      </c>
      <c r="H1030" s="14">
        <v>151946.55592548568</v>
      </c>
      <c r="I1030" s="14">
        <v>9116.7933555291402</v>
      </c>
      <c r="J1030" s="14">
        <v>3646.7173422116562</v>
      </c>
      <c r="K1030" s="15">
        <v>6.2491151216636232E-3</v>
      </c>
      <c r="L1030" s="14">
        <v>898.99290025355469</v>
      </c>
      <c r="M1030" s="14">
        <v>146581.58327874827</v>
      </c>
      <c r="N1030" s="14">
        <v>2735.0380066587418</v>
      </c>
      <c r="O1030" s="15">
        <v>-3.1765509505176634E-2</v>
      </c>
      <c r="P1030" s="14">
        <v>-2831.2691618840136</v>
      </c>
      <c r="Q1030" s="14">
        <v>87666.54260198235</v>
      </c>
      <c r="R1030" s="14">
        <v>2735.0380066587418</v>
      </c>
      <c r="S1030" s="15">
        <v>-0.28106603545900882</v>
      </c>
      <c r="T1030" s="38">
        <v>-155620.3597693317</v>
      </c>
      <c r="U1030" s="38">
        <v>399426.15326537588</v>
      </c>
      <c r="V1030" s="38">
        <v>-157552.63603096217</v>
      </c>
      <c r="W1030" s="38">
        <v>633674.27914610645</v>
      </c>
      <c r="AA1030" s="13">
        <v>965</v>
      </c>
      <c r="AB1030" s="40">
        <v>2428529.2495393753</v>
      </c>
    </row>
    <row r="1031" spans="3:28">
      <c r="C1031" s="13">
        <v>966</v>
      </c>
      <c r="D1031" s="13">
        <v>65</v>
      </c>
      <c r="E1031" s="14">
        <v>232663.74550469394</v>
      </c>
      <c r="F1031" s="14">
        <v>69816.360746830644</v>
      </c>
      <c r="G1031" s="14">
        <v>2551.6097</v>
      </c>
      <c r="H1031" s="14">
        <v>160295.7750578633</v>
      </c>
      <c r="I1031" s="14">
        <v>9617.746503471797</v>
      </c>
      <c r="J1031" s="14">
        <v>3847.0986013887191</v>
      </c>
      <c r="K1031" s="15">
        <v>-2.9784921091610954E-2</v>
      </c>
      <c r="L1031" s="14">
        <v>-5511.3373571009952</v>
      </c>
      <c r="M1031" s="14">
        <v>181450.04837597813</v>
      </c>
      <c r="N1031" s="14">
        <v>2885.3239510415392</v>
      </c>
      <c r="O1031" s="15">
        <v>0.18404394268361107</v>
      </c>
      <c r="P1031" s="14">
        <v>32627.949451834211</v>
      </c>
      <c r="Q1031" s="14">
        <v>211354.08501564222</v>
      </c>
      <c r="R1031" s="14">
        <v>2885.3239510415392</v>
      </c>
      <c r="S1031" s="15">
        <v>-0.22636478301033958</v>
      </c>
      <c r="T1031" s="38">
        <v>-366938.84764315881</v>
      </c>
      <c r="U1031" s="38">
        <v>1255510.5926985811</v>
      </c>
      <c r="V1031" s="38">
        <v>-339822.23554842558</v>
      </c>
      <c r="W1031" s="38">
        <v>1648314.7260902014</v>
      </c>
      <c r="AA1031" s="13">
        <v>966</v>
      </c>
      <c r="AB1031" s="40">
        <v>2481442.9096829905</v>
      </c>
    </row>
    <row r="1032" spans="3:28">
      <c r="C1032" s="13">
        <v>967</v>
      </c>
      <c r="D1032" s="13">
        <v>65</v>
      </c>
      <c r="E1032" s="14">
        <v>217525.24466497032</v>
      </c>
      <c r="F1032" s="14">
        <v>63912.345419338424</v>
      </c>
      <c r="G1032" s="14">
        <v>2551.6097</v>
      </c>
      <c r="H1032" s="14">
        <v>151061.28954563188</v>
      </c>
      <c r="I1032" s="14">
        <v>9063.6773727379132</v>
      </c>
      <c r="J1032" s="14">
        <v>3625.4709490951655</v>
      </c>
      <c r="K1032" s="15">
        <v>9.0321009644161537E-2</v>
      </c>
      <c r="L1032" s="14">
        <v>14923.451934813296</v>
      </c>
      <c r="M1032" s="14">
        <v>181962.99337186452</v>
      </c>
      <c r="N1032" s="14">
        <v>2719.1032118213739</v>
      </c>
      <c r="O1032" s="15">
        <v>0.30810573586942436</v>
      </c>
      <c r="P1032" s="14">
        <v>99874.179272818146</v>
      </c>
      <c r="Q1032" s="14">
        <v>425389.26466322469</v>
      </c>
      <c r="R1032" s="14">
        <v>2719.1032118213739</v>
      </c>
      <c r="S1032" s="15">
        <v>-0.14578818358043538</v>
      </c>
      <c r="T1032" s="38">
        <v>-20731.726621520338</v>
      </c>
      <c r="U1032" s="38">
        <v>122832.2623562441</v>
      </c>
      <c r="V1032" s="38">
        <v>94065.904586111094</v>
      </c>
      <c r="W1032" s="38">
        <v>730184.52039133338</v>
      </c>
      <c r="AA1032" s="13">
        <v>967</v>
      </c>
      <c r="AB1032" s="40">
        <v>2497978.8927010088</v>
      </c>
    </row>
    <row r="1033" spans="3:28">
      <c r="C1033" s="13">
        <v>968</v>
      </c>
      <c r="D1033" s="13">
        <v>65</v>
      </c>
      <c r="E1033" s="14">
        <v>239173.3483545424</v>
      </c>
      <c r="F1033" s="14">
        <v>72355.105858271534</v>
      </c>
      <c r="G1033" s="14">
        <v>2551.6097</v>
      </c>
      <c r="H1033" s="14">
        <v>164266.63279627086</v>
      </c>
      <c r="I1033" s="14">
        <v>9855.9979677762512</v>
      </c>
      <c r="J1033" s="14">
        <v>3942.3991871105009</v>
      </c>
      <c r="K1033" s="15">
        <v>0.11489976314928901</v>
      </c>
      <c r="L1033" s="14">
        <v>14864.010567703182</v>
      </c>
      <c r="M1033" s="14">
        <v>146200.23372871702</v>
      </c>
      <c r="N1033" s="14">
        <v>2956.7993903328752</v>
      </c>
      <c r="O1033" s="15">
        <v>0.28472462373159424</v>
      </c>
      <c r="P1033" s="14">
        <v>77588.601919165027</v>
      </c>
      <c r="Q1033" s="14">
        <v>351571.01233981992</v>
      </c>
      <c r="R1033" s="14">
        <v>2956.7993903328752</v>
      </c>
      <c r="S1033" s="15">
        <v>-0.19452188081312705</v>
      </c>
      <c r="T1033" s="38">
        <v>-53965.556708414828</v>
      </c>
      <c r="U1033" s="38">
        <v>224939.50821758169</v>
      </c>
      <c r="V1033" s="38">
        <v>38487.055778453381</v>
      </c>
      <c r="W1033" s="38">
        <v>722710.75428611867</v>
      </c>
      <c r="AA1033" s="13">
        <v>968</v>
      </c>
      <c r="AB1033" s="40">
        <v>2445737.9613166032</v>
      </c>
    </row>
    <row r="1034" spans="3:28">
      <c r="C1034" s="13">
        <v>969</v>
      </c>
      <c r="D1034" s="13">
        <v>65</v>
      </c>
      <c r="E1034" s="14">
        <v>242863.42216688037</v>
      </c>
      <c r="F1034" s="14">
        <v>73794.234645083343</v>
      </c>
      <c r="G1034" s="14">
        <v>2551.6097</v>
      </c>
      <c r="H1034" s="14">
        <v>166517.57782179702</v>
      </c>
      <c r="I1034" s="14">
        <v>9991.0546693078213</v>
      </c>
      <c r="J1034" s="14">
        <v>3996.4218677231288</v>
      </c>
      <c r="K1034" s="15">
        <v>5.2475525702137385E-2</v>
      </c>
      <c r="L1034" s="14">
        <v>6099.3814351449109</v>
      </c>
      <c r="M1034" s="14">
        <v>124330.47147852393</v>
      </c>
      <c r="N1034" s="14">
        <v>2997.3164007923465</v>
      </c>
      <c r="O1034" s="15">
        <v>9.9619350058013825E-2</v>
      </c>
      <c r="P1034" s="14">
        <v>14136.917898822914</v>
      </c>
      <c r="Q1034" s="14">
        <v>157544.93297205764</v>
      </c>
      <c r="R1034" s="14">
        <v>2997.3164007923465</v>
      </c>
      <c r="S1034" s="15">
        <v>0.1020202139642243</v>
      </c>
      <c r="T1034" s="38">
        <v>12541.132261631312</v>
      </c>
      <c r="U1034" s="38">
        <v>136967.70615949057</v>
      </c>
      <c r="V1034" s="38">
        <v>32777.431595599133</v>
      </c>
      <c r="W1034" s="38">
        <v>418843.11061007215</v>
      </c>
      <c r="AA1034" s="13">
        <v>969</v>
      </c>
      <c r="AB1034" s="40">
        <v>3007355.1435470795</v>
      </c>
    </row>
    <row r="1035" spans="3:28">
      <c r="C1035" s="13">
        <v>970</v>
      </c>
      <c r="D1035" s="13">
        <v>65</v>
      </c>
      <c r="E1035" s="14">
        <v>236454.09557494899</v>
      </c>
      <c r="F1035" s="14">
        <v>71294.597274230109</v>
      </c>
      <c r="G1035" s="14">
        <v>2551.6097</v>
      </c>
      <c r="H1035" s="14">
        <v>162607.8886007189</v>
      </c>
      <c r="I1035" s="14">
        <v>9756.4733160431333</v>
      </c>
      <c r="J1035" s="14">
        <v>3902.5893264172537</v>
      </c>
      <c r="K1035" s="15">
        <v>-4.033284702790705E-2</v>
      </c>
      <c r="L1035" s="14">
        <v>-6585.2191987119595</v>
      </c>
      <c r="M1035" s="14">
        <v>158637.94154812628</v>
      </c>
      <c r="N1035" s="14">
        <v>2926.9419948129398</v>
      </c>
      <c r="O1035" s="15">
        <v>0.10538923831682655</v>
      </c>
      <c r="P1035" s="14">
        <v>16426.565007551482</v>
      </c>
      <c r="Q1035" s="14">
        <v>173755.71327808802</v>
      </c>
      <c r="R1035" s="14">
        <v>2926.9419948129398</v>
      </c>
      <c r="S1035" s="15">
        <v>0.23898727805736891</v>
      </c>
      <c r="T1035" s="38">
        <v>108964.11502090606</v>
      </c>
      <c r="U1035" s="38">
        <v>566368.65495985351</v>
      </c>
      <c r="V1035" s="38">
        <v>118805.46082974559</v>
      </c>
      <c r="W1035" s="38">
        <v>898762.30978606781</v>
      </c>
      <c r="AA1035" s="13">
        <v>970</v>
      </c>
      <c r="AB1035" s="40">
        <v>2757990.5910213729</v>
      </c>
    </row>
    <row r="1036" spans="3:28">
      <c r="C1036" s="13">
        <v>971</v>
      </c>
      <c r="D1036" s="13">
        <v>65</v>
      </c>
      <c r="E1036" s="14">
        <v>230825.92295270966</v>
      </c>
      <c r="F1036" s="14">
        <v>69099.609951556777</v>
      </c>
      <c r="G1036" s="14">
        <v>2551.6097</v>
      </c>
      <c r="H1036" s="14">
        <v>159174.70330115288</v>
      </c>
      <c r="I1036" s="14">
        <v>9550.4821980691722</v>
      </c>
      <c r="J1036" s="14">
        <v>3820.192879227669</v>
      </c>
      <c r="K1036" s="15">
        <v>4.0450245229674275E-2</v>
      </c>
      <c r="L1036" s="14">
        <v>6106.9844541331968</v>
      </c>
      <c r="M1036" s="14">
        <v>158992.29549277044</v>
      </c>
      <c r="N1036" s="14">
        <v>2865.1446594207514</v>
      </c>
      <c r="O1036" s="15">
        <v>-1.3595603637321638E-2</v>
      </c>
      <c r="P1036" s="14">
        <v>-3106.4139689289741</v>
      </c>
      <c r="Q1036" s="14">
        <v>226812.81123741265</v>
      </c>
      <c r="R1036" s="14">
        <v>2865.1446594207514</v>
      </c>
      <c r="S1036" s="15">
        <v>0.24910750587747466</v>
      </c>
      <c r="T1036" s="38">
        <v>342823.63793750375</v>
      </c>
      <c r="U1036" s="38">
        <v>1720463.7907249625</v>
      </c>
      <c r="V1036" s="38">
        <v>345824.20842270798</v>
      </c>
      <c r="W1036" s="38">
        <v>2106268.8974551456</v>
      </c>
      <c r="AA1036" s="13">
        <v>971</v>
      </c>
      <c r="AB1036" s="40">
        <v>2250749.5260583977</v>
      </c>
    </row>
    <row r="1037" spans="3:28">
      <c r="C1037" s="13">
        <v>972</v>
      </c>
      <c r="D1037" s="13">
        <v>65</v>
      </c>
      <c r="E1037" s="14">
        <v>229026.30825337788</v>
      </c>
      <c r="F1037" s="14">
        <v>68397.760218817377</v>
      </c>
      <c r="G1037" s="14">
        <v>2551.6097</v>
      </c>
      <c r="H1037" s="14">
        <v>158076.93833456052</v>
      </c>
      <c r="I1037" s="14">
        <v>9484.6163000736306</v>
      </c>
      <c r="J1037" s="14">
        <v>3793.8465200294522</v>
      </c>
      <c r="K1037" s="15">
        <v>6.6362276964914091E-2</v>
      </c>
      <c r="L1037" s="14">
        <v>9665.529928967595</v>
      </c>
      <c r="M1037" s="14">
        <v>157210.40818723812</v>
      </c>
      <c r="N1037" s="14">
        <v>2845.3848900220892</v>
      </c>
      <c r="O1037" s="15">
        <v>5.2254046427035364E-2</v>
      </c>
      <c r="P1037" s="14">
        <v>9082.3433186911734</v>
      </c>
      <c r="Q1037" s="14">
        <v>184316.32770591098</v>
      </c>
      <c r="R1037" s="14">
        <v>2845.3848900220892</v>
      </c>
      <c r="S1037" s="15">
        <v>0.26454147747235118</v>
      </c>
      <c r="T1037" s="38">
        <v>409685.70696621924</v>
      </c>
      <c r="U1037" s="38">
        <v>1959771.8108380376</v>
      </c>
      <c r="V1037" s="38">
        <v>428433.58021387801</v>
      </c>
      <c r="W1037" s="38">
        <v>2301298.5467311866</v>
      </c>
      <c r="AA1037" s="13">
        <v>972</v>
      </c>
      <c r="AB1037" s="40">
        <v>2742415.438509882</v>
      </c>
    </row>
    <row r="1038" spans="3:28">
      <c r="C1038" s="13">
        <v>973</v>
      </c>
      <c r="D1038" s="13">
        <v>65</v>
      </c>
      <c r="E1038" s="14">
        <v>236297.90832489633</v>
      </c>
      <c r="F1038" s="14">
        <v>71233.68424670957</v>
      </c>
      <c r="G1038" s="14">
        <v>2551.6097</v>
      </c>
      <c r="H1038" s="14">
        <v>162512.61437818676</v>
      </c>
      <c r="I1038" s="14">
        <v>9750.7568626912052</v>
      </c>
      <c r="J1038" s="14">
        <v>3900.3027450764821</v>
      </c>
      <c r="K1038" s="15">
        <v>4.7237539581083267E-2</v>
      </c>
      <c r="L1038" s="14">
        <v>6390.3219918549567</v>
      </c>
      <c r="M1038" s="14">
        <v>143621.05843563649</v>
      </c>
      <c r="N1038" s="14">
        <v>2925.2270588073616</v>
      </c>
      <c r="O1038" s="15">
        <v>6.0142837651085683E-2</v>
      </c>
      <c r="P1038" s="14">
        <v>13346.698450946164</v>
      </c>
      <c r="Q1038" s="14">
        <v>236725.98522373865</v>
      </c>
      <c r="R1038" s="14">
        <v>2925.2270588073616</v>
      </c>
      <c r="S1038" s="15">
        <v>-5.9381681084185456E-3</v>
      </c>
      <c r="T1038" s="38">
        <v>-7457.9435305011002</v>
      </c>
      <c r="U1038" s="38">
        <v>1249938.0478242908</v>
      </c>
      <c r="V1038" s="38">
        <v>12279.076912300021</v>
      </c>
      <c r="W1038" s="38">
        <v>1630285.0914836661</v>
      </c>
      <c r="AA1038" s="13">
        <v>973</v>
      </c>
      <c r="AB1038" s="40">
        <v>2666111.7582396516</v>
      </c>
    </row>
    <row r="1039" spans="3:28">
      <c r="C1039" s="13">
        <v>974</v>
      </c>
      <c r="D1039" s="13">
        <v>65</v>
      </c>
      <c r="E1039" s="14">
        <v>226605.17746722075</v>
      </c>
      <c r="F1039" s="14">
        <v>67453.519212216095</v>
      </c>
      <c r="G1039" s="14">
        <v>2551.6097</v>
      </c>
      <c r="H1039" s="14">
        <v>156600.04855500467</v>
      </c>
      <c r="I1039" s="14">
        <v>9396.0029133002809</v>
      </c>
      <c r="J1039" s="14">
        <v>3758.4011653201123</v>
      </c>
      <c r="K1039" s="15">
        <v>1.6110050714974188E-2</v>
      </c>
      <c r="L1039" s="14">
        <v>1976.019462473515</v>
      </c>
      <c r="M1039" s="14">
        <v>126512.77696001143</v>
      </c>
      <c r="N1039" s="14">
        <v>2818.8008739900843</v>
      </c>
      <c r="O1039" s="15">
        <v>0.13865013748361976</v>
      </c>
      <c r="P1039" s="14">
        <v>22034.029934816932</v>
      </c>
      <c r="Q1039" s="14">
        <v>182361.62789195543</v>
      </c>
      <c r="R1039" s="14">
        <v>2818.8008739900843</v>
      </c>
      <c r="S1039" s="15">
        <v>3.2800281295914169E-2</v>
      </c>
      <c r="T1039" s="38">
        <v>15926.244065826322</v>
      </c>
      <c r="U1039" s="38">
        <v>502887.70188137214</v>
      </c>
      <c r="V1039" s="38">
        <v>39936.293463116774</v>
      </c>
      <c r="W1039" s="38">
        <v>811762.10673333902</v>
      </c>
      <c r="AA1039" s="13">
        <v>974</v>
      </c>
      <c r="AB1039" s="40">
        <v>2742028.0229315106</v>
      </c>
    </row>
    <row r="1040" spans="3:28">
      <c r="C1040" s="13">
        <v>975</v>
      </c>
      <c r="D1040" s="13">
        <v>65</v>
      </c>
      <c r="E1040" s="14">
        <v>215560.45122258671</v>
      </c>
      <c r="F1040" s="14">
        <v>63146.075976808817</v>
      </c>
      <c r="G1040" s="14">
        <v>2551.6097</v>
      </c>
      <c r="H1040" s="14">
        <v>149862.76554577789</v>
      </c>
      <c r="I1040" s="14">
        <v>8991.7659327466736</v>
      </c>
      <c r="J1040" s="14">
        <v>3596.7063730986697</v>
      </c>
      <c r="K1040" s="15">
        <v>4.6544047258478896E-2</v>
      </c>
      <c r="L1040" s="14">
        <v>7843.0620060062611</v>
      </c>
      <c r="M1040" s="14">
        <v>178149.79527498374</v>
      </c>
      <c r="N1040" s="14">
        <v>2697.5297798240022</v>
      </c>
      <c r="O1040" s="15">
        <v>-7.718642402101103E-2</v>
      </c>
      <c r="P1040" s="14">
        <v>-13205.512397476932</v>
      </c>
      <c r="Q1040" s="14">
        <v>159229.19882261148</v>
      </c>
      <c r="R1040" s="14">
        <v>2697.5297798240022</v>
      </c>
      <c r="S1040" s="15">
        <v>0.16727719556028506</v>
      </c>
      <c r="T1040" s="38">
        <v>40507.614583507871</v>
      </c>
      <c r="U1040" s="38">
        <v>284014.99797386769</v>
      </c>
      <c r="V1040" s="38">
        <v>35145.164192037199</v>
      </c>
      <c r="W1040" s="38">
        <v>621393.99207146291</v>
      </c>
      <c r="AA1040" s="13">
        <v>975</v>
      </c>
      <c r="AB1040" s="40">
        <v>2689079.528538656</v>
      </c>
    </row>
    <row r="1041" spans="3:28">
      <c r="C1041" s="13">
        <v>976</v>
      </c>
      <c r="D1041" s="13">
        <v>65</v>
      </c>
      <c r="E1041" s="14">
        <v>239735.58684453566</v>
      </c>
      <c r="F1041" s="14">
        <v>72574.378869368913</v>
      </c>
      <c r="G1041" s="14">
        <v>2551.6097</v>
      </c>
      <c r="H1041" s="14">
        <v>164609.59827516673</v>
      </c>
      <c r="I1041" s="14">
        <v>9876.5758965100031</v>
      </c>
      <c r="J1041" s="14">
        <v>3950.6303586040012</v>
      </c>
      <c r="K1041" s="15">
        <v>4.1077015609658797E-2</v>
      </c>
      <c r="L1041" s="14">
        <v>6426.9966449696285</v>
      </c>
      <c r="M1041" s="14">
        <v>164864.4245065375</v>
      </c>
      <c r="N1041" s="14">
        <v>2962.9727689530009</v>
      </c>
      <c r="O1041" s="15">
        <v>6.3353064933338532E-2</v>
      </c>
      <c r="P1041" s="14">
        <v>13964.183580341096</v>
      </c>
      <c r="Q1041" s="14">
        <v>235864.10741586296</v>
      </c>
      <c r="R1041" s="14">
        <v>2962.9727689530009</v>
      </c>
      <c r="S1041" s="15">
        <v>5.4629575056856686E-2</v>
      </c>
      <c r="T1041" s="38">
        <v>13588.908646248434</v>
      </c>
      <c r="U1041" s="38">
        <v>263816.76789021614</v>
      </c>
      <c r="V1041" s="38">
        <v>33980.088871559157</v>
      </c>
      <c r="W1041" s="38">
        <v>664545.29981261655</v>
      </c>
      <c r="AA1041" s="13">
        <v>976</v>
      </c>
      <c r="AB1041" s="40">
        <v>2765023.5824742033</v>
      </c>
    </row>
    <row r="1042" spans="3:28">
      <c r="C1042" s="13">
        <v>977</v>
      </c>
      <c r="D1042" s="13">
        <v>65</v>
      </c>
      <c r="E1042" s="14">
        <v>251165.90626618691</v>
      </c>
      <c r="F1042" s="14">
        <v>77032.203443812905</v>
      </c>
      <c r="G1042" s="14">
        <v>2551.6097</v>
      </c>
      <c r="H1042" s="14">
        <v>171582.093122374</v>
      </c>
      <c r="I1042" s="14">
        <v>10294.925587342439</v>
      </c>
      <c r="J1042" s="14">
        <v>4117.9702349369754</v>
      </c>
      <c r="K1042" s="15">
        <v>1.3529663698720131E-2</v>
      </c>
      <c r="L1042" s="14">
        <v>2095.5868377988486</v>
      </c>
      <c r="M1042" s="14">
        <v>159042.88880212919</v>
      </c>
      <c r="N1042" s="14">
        <v>3088.4776762027318</v>
      </c>
      <c r="O1042" s="15">
        <v>0.11586140691741226</v>
      </c>
      <c r="P1042" s="14">
        <v>14512.561293285533</v>
      </c>
      <c r="Q1042" s="14">
        <v>141314.74131649872</v>
      </c>
      <c r="R1042" s="14">
        <v>3088.4776762027318</v>
      </c>
      <c r="S1042" s="15">
        <v>-7.7884754380122406E-3</v>
      </c>
      <c r="T1042" s="38">
        <v>-3358.9945010854581</v>
      </c>
      <c r="U1042" s="38">
        <v>429462.78097680974</v>
      </c>
      <c r="V1042" s="38">
        <v>13249.153629998924</v>
      </c>
      <c r="W1042" s="38">
        <v>729820.41109543759</v>
      </c>
      <c r="AA1042" s="13">
        <v>977</v>
      </c>
      <c r="AB1042" s="40">
        <v>2400706.5423801192</v>
      </c>
    </row>
    <row r="1043" spans="3:28">
      <c r="C1043" s="13">
        <v>978</v>
      </c>
      <c r="D1043" s="13">
        <v>65</v>
      </c>
      <c r="E1043" s="14">
        <v>237946.93241569831</v>
      </c>
      <c r="F1043" s="14">
        <v>71876.803642122337</v>
      </c>
      <c r="G1043" s="14">
        <v>2551.6097</v>
      </c>
      <c r="H1043" s="14">
        <v>163518.51907357597</v>
      </c>
      <c r="I1043" s="14">
        <v>9811.1111444145572</v>
      </c>
      <c r="J1043" s="14">
        <v>3924.4444577658232</v>
      </c>
      <c r="K1043" s="15">
        <v>3.2602888369679485E-2</v>
      </c>
      <c r="L1043" s="14">
        <v>6831.1659256168587</v>
      </c>
      <c r="M1043" s="14">
        <v>218319.79109644913</v>
      </c>
      <c r="N1043" s="14">
        <v>2943.333343324367</v>
      </c>
      <c r="O1043" s="15">
        <v>0.10258591537785025</v>
      </c>
      <c r="P1043" s="14">
        <v>9846.5764449853541</v>
      </c>
      <c r="Q1043" s="14">
        <v>107301.95012669745</v>
      </c>
      <c r="R1043" s="14">
        <v>2943.333343324367</v>
      </c>
      <c r="S1043" s="15">
        <v>0.13408036647635038</v>
      </c>
      <c r="T1043" s="38">
        <v>50375.686962792388</v>
      </c>
      <c r="U1043" s="38">
        <v>427559.98246052396</v>
      </c>
      <c r="V1043" s="38">
        <v>67053.429333394597</v>
      </c>
      <c r="W1043" s="38">
        <v>753181.72368367051</v>
      </c>
      <c r="AA1043" s="13">
        <v>978</v>
      </c>
      <c r="AB1043" s="40">
        <v>2836115.8817227036</v>
      </c>
    </row>
    <row r="1044" spans="3:28">
      <c r="C1044" s="13">
        <v>979</v>
      </c>
      <c r="D1044" s="13">
        <v>65</v>
      </c>
      <c r="E1044" s="14">
        <v>242839.29884445437</v>
      </c>
      <c r="F1044" s="14">
        <v>73784.826549337202</v>
      </c>
      <c r="G1044" s="14">
        <v>2551.6097</v>
      </c>
      <c r="H1044" s="14">
        <v>166502.86259511716</v>
      </c>
      <c r="I1044" s="14">
        <v>9990.1717557070297</v>
      </c>
      <c r="J1044" s="14">
        <v>3996.068702282812</v>
      </c>
      <c r="K1044" s="15">
        <v>6.5793286804842005E-2</v>
      </c>
      <c r="L1044" s="14">
        <v>9272.2059827444937</v>
      </c>
      <c r="M1044" s="14">
        <v>152199.60308555973</v>
      </c>
      <c r="N1044" s="14">
        <v>2997.0515267121086</v>
      </c>
      <c r="O1044" s="15">
        <v>-7.0948490184805618E-2</v>
      </c>
      <c r="P1044" s="14">
        <v>-12234.162224303949</v>
      </c>
      <c r="Q1044" s="14">
        <v>161701.60910180584</v>
      </c>
      <c r="R1044" s="14">
        <v>2997.0515267121086</v>
      </c>
      <c r="S1044" s="15">
        <v>0.2484465881917155</v>
      </c>
      <c r="T1044" s="38">
        <v>46142.457243602592</v>
      </c>
      <c r="U1044" s="38">
        <v>233364.83447718469</v>
      </c>
      <c r="V1044" s="38">
        <v>43180.501002043136</v>
      </c>
      <c r="W1044" s="38">
        <v>547266.0466645502</v>
      </c>
      <c r="AA1044" s="13">
        <v>979</v>
      </c>
      <c r="AB1044" s="40">
        <v>3116557.578656639</v>
      </c>
    </row>
    <row r="1045" spans="3:28">
      <c r="C1045" s="13">
        <v>980</v>
      </c>
      <c r="D1045" s="13">
        <v>65</v>
      </c>
      <c r="E1045" s="14">
        <v>227353.99496016937</v>
      </c>
      <c r="F1045" s="14">
        <v>67745.558034466056</v>
      </c>
      <c r="G1045" s="14">
        <v>2551.6097</v>
      </c>
      <c r="H1045" s="14">
        <v>157056.82722570331</v>
      </c>
      <c r="I1045" s="14">
        <v>9423.4096335421982</v>
      </c>
      <c r="J1045" s="14">
        <v>3769.3638534168795</v>
      </c>
      <c r="K1045" s="15">
        <v>1.6491946393460036E-2</v>
      </c>
      <c r="L1045" s="14">
        <v>2200.9181157678886</v>
      </c>
      <c r="M1045" s="14">
        <v>137539.71535785677</v>
      </c>
      <c r="N1045" s="14">
        <v>2827.0228900626594</v>
      </c>
      <c r="O1045" s="15">
        <v>0.11203508729336541</v>
      </c>
      <c r="P1045" s="14">
        <v>17857.531687699586</v>
      </c>
      <c r="Q1045" s="14">
        <v>178663.35601538519</v>
      </c>
      <c r="R1045" s="14">
        <v>2827.0228900626594</v>
      </c>
      <c r="S1045" s="15">
        <v>4.6139553424559943E-2</v>
      </c>
      <c r="T1045" s="38">
        <v>19951.693250977329</v>
      </c>
      <c r="U1045" s="38">
        <v>453785.80199544202</v>
      </c>
      <c r="V1045" s="38">
        <v>40010.143054444809</v>
      </c>
      <c r="W1045" s="38">
        <v>769988.87336868397</v>
      </c>
      <c r="AA1045" s="13">
        <v>980</v>
      </c>
      <c r="AB1045" s="40">
        <v>2442490.2190153049</v>
      </c>
    </row>
    <row r="1046" spans="3:28">
      <c r="C1046" s="13">
        <v>981</v>
      </c>
      <c r="D1046" s="13">
        <v>65</v>
      </c>
      <c r="E1046" s="14">
        <v>246682.77140204166</v>
      </c>
      <c r="F1046" s="14">
        <v>75283.780846796246</v>
      </c>
      <c r="G1046" s="14">
        <v>2551.6097</v>
      </c>
      <c r="H1046" s="14">
        <v>168847.38085524543</v>
      </c>
      <c r="I1046" s="14">
        <v>10130.842851314725</v>
      </c>
      <c r="J1046" s="14">
        <v>4052.3371405258899</v>
      </c>
      <c r="K1046" s="15">
        <v>3.2595244687886465E-2</v>
      </c>
      <c r="L1046" s="14">
        <v>5710.6796086427394</v>
      </c>
      <c r="M1046" s="14">
        <v>182936.62542632202</v>
      </c>
      <c r="N1046" s="14">
        <v>3039.2528553944171</v>
      </c>
      <c r="O1046" s="15">
        <v>0.10726437468181613</v>
      </c>
      <c r="P1046" s="14">
        <v>25477.454863921914</v>
      </c>
      <c r="Q1046" s="14">
        <v>264517.27324255352</v>
      </c>
      <c r="R1046" s="14">
        <v>3039.2528553944171</v>
      </c>
      <c r="S1046" s="15">
        <v>0.15974723208769301</v>
      </c>
      <c r="T1046" s="38">
        <v>36249.808441912319</v>
      </c>
      <c r="U1046" s="38">
        <v>264689.22539225873</v>
      </c>
      <c r="V1046" s="38">
        <v>67437.942914476967</v>
      </c>
      <c r="W1046" s="38">
        <v>712143.12406113429</v>
      </c>
      <c r="AA1046" s="13">
        <v>981</v>
      </c>
      <c r="AB1046" s="40">
        <v>2420795.9257997135</v>
      </c>
    </row>
    <row r="1047" spans="3:28">
      <c r="C1047" s="13">
        <v>982</v>
      </c>
      <c r="D1047" s="13">
        <v>65</v>
      </c>
      <c r="E1047" s="14">
        <v>236292.12210410967</v>
      </c>
      <c r="F1047" s="14">
        <v>71231.427620602772</v>
      </c>
      <c r="G1047" s="14">
        <v>2551.6097</v>
      </c>
      <c r="H1047" s="14">
        <v>162509.0847835069</v>
      </c>
      <c r="I1047" s="14">
        <v>9750.5450870104141</v>
      </c>
      <c r="J1047" s="14">
        <v>3900.2180348041657</v>
      </c>
      <c r="K1047" s="15">
        <v>4.1079979053716811E-2</v>
      </c>
      <c r="L1047" s="14">
        <v>4689.6619274893101</v>
      </c>
      <c r="M1047" s="14">
        <v>120799.07763190397</v>
      </c>
      <c r="N1047" s="14">
        <v>2925.1635261031242</v>
      </c>
      <c r="O1047" s="15">
        <v>0.15748316763548698</v>
      </c>
      <c r="P1047" s="14">
        <v>25341.174301273335</v>
      </c>
      <c r="Q1047" s="14">
        <v>187717.2980114136</v>
      </c>
      <c r="R1047" s="14">
        <v>2925.1635261031242</v>
      </c>
      <c r="S1047" s="15">
        <v>0.52310894489826243</v>
      </c>
      <c r="T1047" s="38">
        <v>793275.15602247324</v>
      </c>
      <c r="U1047" s="38">
        <v>2311200.3480296577</v>
      </c>
      <c r="V1047" s="38">
        <v>823305.99225123588</v>
      </c>
      <c r="W1047" s="38">
        <v>2619716.7236729753</v>
      </c>
      <c r="AA1047" s="13">
        <v>982</v>
      </c>
      <c r="AB1047" s="40">
        <v>2542992.412489173</v>
      </c>
    </row>
    <row r="1048" spans="3:28">
      <c r="C1048" s="13">
        <v>983</v>
      </c>
      <c r="D1048" s="13">
        <v>65</v>
      </c>
      <c r="E1048" s="14">
        <v>234653.35272371914</v>
      </c>
      <c r="F1048" s="14">
        <v>70592.307562250469</v>
      </c>
      <c r="G1048" s="14">
        <v>2551.6097</v>
      </c>
      <c r="H1048" s="14">
        <v>161509.43546146867</v>
      </c>
      <c r="I1048" s="14">
        <v>9690.5661276881201</v>
      </c>
      <c r="J1048" s="14">
        <v>3876.2264510752484</v>
      </c>
      <c r="K1048" s="15">
        <v>4.8412572658089029E-2</v>
      </c>
      <c r="L1048" s="14">
        <v>7324.8367020926044</v>
      </c>
      <c r="M1048" s="14">
        <v>160563.24858814219</v>
      </c>
      <c r="N1048" s="14">
        <v>2907.1698383064358</v>
      </c>
      <c r="O1048" s="15">
        <v>9.7825479522201664E-2</v>
      </c>
      <c r="P1048" s="14">
        <v>25648.021693506613</v>
      </c>
      <c r="Q1048" s="14">
        <v>289283.01189456036</v>
      </c>
      <c r="R1048" s="14">
        <v>2907.1698383064358</v>
      </c>
      <c r="S1048" s="15">
        <v>0.32858022852615137</v>
      </c>
      <c r="T1048" s="38">
        <v>362894.71354148968</v>
      </c>
      <c r="U1048" s="38">
        <v>1468780.8906748979</v>
      </c>
      <c r="V1048" s="38">
        <v>395867.57193708891</v>
      </c>
      <c r="W1048" s="38">
        <v>1918627.1511576003</v>
      </c>
      <c r="AA1048" s="13">
        <v>983</v>
      </c>
      <c r="AB1048" s="40">
        <v>2590067.2602426265</v>
      </c>
    </row>
    <row r="1049" spans="3:28">
      <c r="C1049" s="13">
        <v>984</v>
      </c>
      <c r="D1049" s="13">
        <v>65</v>
      </c>
      <c r="E1049" s="14">
        <v>233155.56561408867</v>
      </c>
      <c r="F1049" s="14">
        <v>70008.170589494577</v>
      </c>
      <c r="G1049" s="14">
        <v>2551.6097</v>
      </c>
      <c r="H1049" s="14">
        <v>160595.78532459409</v>
      </c>
      <c r="I1049" s="14">
        <v>9635.7471194756454</v>
      </c>
      <c r="J1049" s="14">
        <v>3854.2988477902582</v>
      </c>
      <c r="K1049" s="15">
        <v>7.5671034385236223E-3</v>
      </c>
      <c r="L1049" s="14">
        <v>986.72414404141091</v>
      </c>
      <c r="M1049" s="14">
        <v>133310.41856797761</v>
      </c>
      <c r="N1049" s="14">
        <v>2890.7241358426936</v>
      </c>
      <c r="O1049" s="15">
        <v>-0.12456811064803322</v>
      </c>
      <c r="P1049" s="14">
        <v>-21473.210267239781</v>
      </c>
      <c r="Q1049" s="14">
        <v>152353.43105049108</v>
      </c>
      <c r="R1049" s="14">
        <v>2890.7241358426936</v>
      </c>
      <c r="S1049" s="15">
        <v>-2.4064486087571516E-2</v>
      </c>
      <c r="T1049" s="38">
        <v>-1077.8804996488864</v>
      </c>
      <c r="U1049" s="38">
        <v>45158.818301018015</v>
      </c>
      <c r="V1049" s="38">
        <v>-21564.366622847258</v>
      </c>
      <c r="W1049" s="38">
        <v>330822.6679194867</v>
      </c>
      <c r="AA1049" s="13">
        <v>984</v>
      </c>
      <c r="AB1049" s="40">
        <v>2303064.4964941503</v>
      </c>
    </row>
    <row r="1050" spans="3:28">
      <c r="C1050" s="13">
        <v>985</v>
      </c>
      <c r="D1050" s="13">
        <v>65</v>
      </c>
      <c r="E1050" s="14">
        <v>226387.99884745394</v>
      </c>
      <c r="F1050" s="14">
        <v>67368.819550507033</v>
      </c>
      <c r="G1050" s="14">
        <v>2551.6097</v>
      </c>
      <c r="H1050" s="14">
        <v>156467.56959694691</v>
      </c>
      <c r="I1050" s="14">
        <v>9388.0541758168147</v>
      </c>
      <c r="J1050" s="14">
        <v>3755.2216703267259</v>
      </c>
      <c r="K1050" s="15">
        <v>7.0713695784163588E-2</v>
      </c>
      <c r="L1050" s="14">
        <v>8717.7700767753504</v>
      </c>
      <c r="M1050" s="14">
        <v>133878.00643591402</v>
      </c>
      <c r="N1050" s="14">
        <v>2816.4162527450444</v>
      </c>
      <c r="O1050" s="15">
        <v>0.10546965157804186</v>
      </c>
      <c r="P1050" s="14">
        <v>7249.7328870577867</v>
      </c>
      <c r="Q1050" s="14">
        <v>77395.561538263224</v>
      </c>
      <c r="R1050" s="14">
        <v>2816.4162527450444</v>
      </c>
      <c r="S1050" s="15">
        <v>0.31340509644552794</v>
      </c>
      <c r="T1050" s="38">
        <v>75005.521923527427</v>
      </c>
      <c r="U1050" s="38">
        <v>315738.24255527946</v>
      </c>
      <c r="V1050" s="38">
        <v>90973.02488736056</v>
      </c>
      <c r="W1050" s="38">
        <v>527011.81052945671</v>
      </c>
      <c r="AA1050" s="13">
        <v>985</v>
      </c>
      <c r="AB1050" s="40">
        <v>2627224.6024930826</v>
      </c>
    </row>
    <row r="1051" spans="3:28">
      <c r="C1051" s="13">
        <v>986</v>
      </c>
      <c r="D1051" s="13">
        <v>65</v>
      </c>
      <c r="E1051" s="14">
        <v>247384.04401009189</v>
      </c>
      <c r="F1051" s="14">
        <v>75557.27716393584</v>
      </c>
      <c r="G1051" s="14">
        <v>2551.6097</v>
      </c>
      <c r="H1051" s="14">
        <v>169275.15714615604</v>
      </c>
      <c r="I1051" s="14">
        <v>10156.509428769363</v>
      </c>
      <c r="J1051" s="14">
        <v>4062.6037715077455</v>
      </c>
      <c r="K1051" s="15">
        <v>1.8293818581809836E-2</v>
      </c>
      <c r="L1051" s="14">
        <v>3478.7888824134043</v>
      </c>
      <c r="M1051" s="14">
        <v>195672.07728051205</v>
      </c>
      <c r="N1051" s="14">
        <v>3046.9528286308087</v>
      </c>
      <c r="O1051" s="15">
        <v>0.19203931813481295</v>
      </c>
      <c r="P1051" s="14">
        <v>23534.028910214714</v>
      </c>
      <c r="Q1051" s="14">
        <v>147605.47695236967</v>
      </c>
      <c r="R1051" s="14">
        <v>3046.9528286308087</v>
      </c>
      <c r="S1051" s="15">
        <v>-0.32602925521456094</v>
      </c>
      <c r="T1051" s="38">
        <v>-21891.462328280926</v>
      </c>
      <c r="U1051" s="38">
        <v>46777.713369597492</v>
      </c>
      <c r="V1051" s="38">
        <v>5121.3554643471944</v>
      </c>
      <c r="W1051" s="38">
        <v>390055.26760247926</v>
      </c>
      <c r="AA1051" s="13">
        <v>986</v>
      </c>
      <c r="AB1051" s="40">
        <v>2562508.738367341</v>
      </c>
    </row>
    <row r="1052" spans="3:28">
      <c r="C1052" s="13">
        <v>987</v>
      </c>
      <c r="D1052" s="13">
        <v>65</v>
      </c>
      <c r="E1052" s="14">
        <v>225215.69441964431</v>
      </c>
      <c r="F1052" s="14">
        <v>66911.620823661273</v>
      </c>
      <c r="G1052" s="14">
        <v>2551.6097</v>
      </c>
      <c r="H1052" s="14">
        <v>155752.46389598303</v>
      </c>
      <c r="I1052" s="14">
        <v>9345.1478337589815</v>
      </c>
      <c r="J1052" s="14">
        <v>3738.0591335035929</v>
      </c>
      <c r="K1052" s="15">
        <v>8.1703538315343022E-2</v>
      </c>
      <c r="L1052" s="14">
        <v>12433.786327436497</v>
      </c>
      <c r="M1052" s="14">
        <v>166484.5522523745</v>
      </c>
      <c r="N1052" s="14">
        <v>2803.5443501276945</v>
      </c>
      <c r="O1052" s="15">
        <v>8.0680289814508629E-2</v>
      </c>
      <c r="P1052" s="14">
        <v>14114.700623326531</v>
      </c>
      <c r="Q1052" s="14">
        <v>190462.55511635824</v>
      </c>
      <c r="R1052" s="14">
        <v>2803.5443501276945</v>
      </c>
      <c r="S1052" s="15">
        <v>0.18122933636786137</v>
      </c>
      <c r="T1052" s="38">
        <v>53658.022588140346</v>
      </c>
      <c r="U1052" s="38">
        <v>351137.81206182012</v>
      </c>
      <c r="V1052" s="38">
        <v>80206.509538903367</v>
      </c>
      <c r="W1052" s="38">
        <v>708084.91943055287</v>
      </c>
      <c r="AA1052" s="13">
        <v>987</v>
      </c>
      <c r="AB1052" s="40">
        <v>2452303.4864235669</v>
      </c>
    </row>
    <row r="1053" spans="3:28">
      <c r="C1053" s="13">
        <v>988</v>
      </c>
      <c r="D1053" s="13">
        <v>65</v>
      </c>
      <c r="E1053" s="14">
        <v>244891.36416305511</v>
      </c>
      <c r="F1053" s="14">
        <v>74585.13202359149</v>
      </c>
      <c r="G1053" s="14">
        <v>2551.6097</v>
      </c>
      <c r="H1053" s="14">
        <v>167754.62243946362</v>
      </c>
      <c r="I1053" s="14">
        <v>10065.277346367817</v>
      </c>
      <c r="J1053" s="14">
        <v>4026.1109385471268</v>
      </c>
      <c r="K1053" s="15">
        <v>-1.0966873253637349E-2</v>
      </c>
      <c r="L1053" s="14">
        <v>-1823.8085212960068</v>
      </c>
      <c r="M1053" s="14">
        <v>166490.8425911213</v>
      </c>
      <c r="N1053" s="14">
        <v>3019.5832039103448</v>
      </c>
      <c r="O1053" s="15">
        <v>0.1797614138237344</v>
      </c>
      <c r="P1053" s="14">
        <v>22362.545887355303</v>
      </c>
      <c r="Q1053" s="14">
        <v>148273.5947540256</v>
      </c>
      <c r="R1053" s="14">
        <v>3019.5832039103448</v>
      </c>
      <c r="S1053" s="15">
        <v>0.14665368151502911</v>
      </c>
      <c r="T1053" s="38">
        <v>52792.854933923329</v>
      </c>
      <c r="U1053" s="38">
        <v>414285.80132980092</v>
      </c>
      <c r="V1053" s="38">
        <v>73331.592299982629</v>
      </c>
      <c r="W1053" s="38">
        <v>729050.23867494776</v>
      </c>
      <c r="AA1053" s="13">
        <v>988</v>
      </c>
      <c r="AB1053" s="40">
        <v>2711064.9672634718</v>
      </c>
    </row>
    <row r="1054" spans="3:28">
      <c r="C1054" s="13">
        <v>989</v>
      </c>
      <c r="D1054" s="13">
        <v>65</v>
      </c>
      <c r="E1054" s="14">
        <v>226861.71771107687</v>
      </c>
      <c r="F1054" s="14">
        <v>67553.569907319979</v>
      </c>
      <c r="G1054" s="14">
        <v>2551.6097</v>
      </c>
      <c r="H1054" s="14">
        <v>156756.53810375687</v>
      </c>
      <c r="I1054" s="14">
        <v>9405.3922862254112</v>
      </c>
      <c r="J1054" s="14">
        <v>3762.1569144901646</v>
      </c>
      <c r="K1054" s="15">
        <v>6.9870152613259212E-2</v>
      </c>
      <c r="L1054" s="14">
        <v>9897.3873722056505</v>
      </c>
      <c r="M1054" s="14">
        <v>153432.4769060979</v>
      </c>
      <c r="N1054" s="14">
        <v>2821.6176858676231</v>
      </c>
      <c r="O1054" s="15">
        <v>-0.18934402479706341</v>
      </c>
      <c r="P1054" s="14">
        <v>-24598.478756342622</v>
      </c>
      <c r="Q1054" s="14">
        <v>106726.53668860553</v>
      </c>
      <c r="R1054" s="14">
        <v>2821.6176858676231</v>
      </c>
      <c r="S1054" s="15">
        <v>-0.10206301875608741</v>
      </c>
      <c r="T1054" s="38">
        <v>-27244.257609860357</v>
      </c>
      <c r="U1054" s="38">
        <v>241102.19493541506</v>
      </c>
      <c r="V1054" s="38">
        <v>-41945.34899399733</v>
      </c>
      <c r="W1054" s="38">
        <v>501261.20853011846</v>
      </c>
      <c r="AA1054" s="13">
        <v>989</v>
      </c>
      <c r="AB1054" s="40">
        <v>2923988.4010116719</v>
      </c>
    </row>
    <row r="1055" spans="3:28">
      <c r="C1055" s="13">
        <v>990</v>
      </c>
      <c r="D1055" s="13">
        <v>65</v>
      </c>
      <c r="E1055" s="14">
        <v>222928.11419212751</v>
      </c>
      <c r="F1055" s="14">
        <v>66019.464534929735</v>
      </c>
      <c r="G1055" s="14">
        <v>2551.6097</v>
      </c>
      <c r="H1055" s="14">
        <v>154357.03995719776</v>
      </c>
      <c r="I1055" s="14">
        <v>9261.4223974318647</v>
      </c>
      <c r="J1055" s="14">
        <v>3704.5689589727463</v>
      </c>
      <c r="K1055" s="15">
        <v>-8.1905944414780829E-2</v>
      </c>
      <c r="L1055" s="14">
        <v>-10014.001239582412</v>
      </c>
      <c r="M1055" s="14">
        <v>114100.4866871946</v>
      </c>
      <c r="N1055" s="14">
        <v>2778.4267192295592</v>
      </c>
      <c r="O1055" s="15">
        <v>2.7355683434152178E-2</v>
      </c>
      <c r="P1055" s="14">
        <v>1676.9392663648632</v>
      </c>
      <c r="Q1055" s="14">
        <v>64367.463938541834</v>
      </c>
      <c r="R1055" s="14">
        <v>2778.4267192295592</v>
      </c>
      <c r="S1055" s="15">
        <v>0.24271011366412787</v>
      </c>
      <c r="T1055" s="38">
        <v>42335.779636703861</v>
      </c>
      <c r="U1055" s="38">
        <v>218154.39355805147</v>
      </c>
      <c r="V1055" s="38">
        <v>33998.717663486314</v>
      </c>
      <c r="W1055" s="38">
        <v>396622.34418378794</v>
      </c>
      <c r="AA1055" s="13">
        <v>990</v>
      </c>
      <c r="AB1055" s="40">
        <v>2794968.3556189919</v>
      </c>
    </row>
    <row r="1056" spans="3:28">
      <c r="C1056" s="13">
        <v>991</v>
      </c>
      <c r="D1056" s="13">
        <v>65</v>
      </c>
      <c r="E1056" s="14">
        <v>233411.90135870088</v>
      </c>
      <c r="F1056" s="14">
        <v>70108.141529893343</v>
      </c>
      <c r="G1056" s="14">
        <v>2551.6097</v>
      </c>
      <c r="H1056" s="14">
        <v>160752.15012880755</v>
      </c>
      <c r="I1056" s="14">
        <v>9645.1290077284521</v>
      </c>
      <c r="J1056" s="14">
        <v>3858.0516030913809</v>
      </c>
      <c r="K1056" s="15">
        <v>4.270056819593103E-3</v>
      </c>
      <c r="L1056" s="14">
        <v>577.5215022424461</v>
      </c>
      <c r="M1056" s="14">
        <v>137755.68487790565</v>
      </c>
      <c r="N1056" s="14">
        <v>2893.5387023185353</v>
      </c>
      <c r="O1056" s="15">
        <v>0.116025866768979</v>
      </c>
      <c r="P1056" s="14">
        <v>24290.589907916368</v>
      </c>
      <c r="Q1056" s="14">
        <v>235092.31246344824</v>
      </c>
      <c r="R1056" s="14">
        <v>2893.5387023185353</v>
      </c>
      <c r="S1056" s="15">
        <v>0.48930430822518151</v>
      </c>
      <c r="T1056" s="38">
        <v>444668.54914865707</v>
      </c>
      <c r="U1056" s="38">
        <v>1354892.4162563668</v>
      </c>
      <c r="V1056" s="38">
        <v>469536.66055881587</v>
      </c>
      <c r="W1056" s="38">
        <v>1727740.4135977207</v>
      </c>
      <c r="AA1056" s="13">
        <v>991</v>
      </c>
      <c r="AB1056" s="40">
        <v>2595379.3925218666</v>
      </c>
    </row>
    <row r="1057" spans="3:28">
      <c r="C1057" s="13">
        <v>992</v>
      </c>
      <c r="D1057" s="13">
        <v>65</v>
      </c>
      <c r="E1057" s="14">
        <v>236116.89313491725</v>
      </c>
      <c r="F1057" s="14">
        <v>71163.088322617725</v>
      </c>
      <c r="G1057" s="14">
        <v>2551.6097</v>
      </c>
      <c r="H1057" s="14">
        <v>162402.19511229952</v>
      </c>
      <c r="I1057" s="14">
        <v>9744.1317067379714</v>
      </c>
      <c r="J1057" s="14">
        <v>3897.6526826951886</v>
      </c>
      <c r="K1057" s="15">
        <v>0.13206171908151265</v>
      </c>
      <c r="L1057" s="14">
        <v>21319.790397388715</v>
      </c>
      <c r="M1057" s="14">
        <v>184706.6969459875</v>
      </c>
      <c r="N1057" s="14">
        <v>2923.2395120213914</v>
      </c>
      <c r="O1057" s="15">
        <v>1.538879126912468E-2</v>
      </c>
      <c r="P1057" s="14">
        <v>2138.9498761750087</v>
      </c>
      <c r="Q1057" s="14">
        <v>142594.58409168996</v>
      </c>
      <c r="R1057" s="14">
        <v>2923.2395120213914</v>
      </c>
      <c r="S1057" s="15">
        <v>0.12021065334662981</v>
      </c>
      <c r="T1057" s="38">
        <v>16348.178271581106</v>
      </c>
      <c r="U1057" s="38">
        <v>153805.88336988512</v>
      </c>
      <c r="V1057" s="38">
        <v>39806.918545144828</v>
      </c>
      <c r="W1057" s="38">
        <v>481107.16440756258</v>
      </c>
      <c r="AA1057" s="13">
        <v>992</v>
      </c>
      <c r="AB1057" s="40">
        <v>2694080.4974825745</v>
      </c>
    </row>
    <row r="1058" spans="3:28">
      <c r="C1058" s="13">
        <v>993</v>
      </c>
      <c r="D1058" s="13">
        <v>65</v>
      </c>
      <c r="E1058" s="14">
        <v>237092.53963145014</v>
      </c>
      <c r="F1058" s="14">
        <v>71543.590456265549</v>
      </c>
      <c r="G1058" s="14">
        <v>2551.6097</v>
      </c>
      <c r="H1058" s="14">
        <v>162997.33947518459</v>
      </c>
      <c r="I1058" s="14">
        <v>9779.8403685110752</v>
      </c>
      <c r="J1058" s="14">
        <v>3911.9361474044304</v>
      </c>
      <c r="K1058" s="15">
        <v>-2.0595357047207552E-3</v>
      </c>
      <c r="L1058" s="14">
        <v>-292.44595704554291</v>
      </c>
      <c r="M1058" s="14">
        <v>143659.58286724929</v>
      </c>
      <c r="N1058" s="14">
        <v>2933.9521105533227</v>
      </c>
      <c r="O1058" s="15">
        <v>0.11964034103824139</v>
      </c>
      <c r="P1058" s="14">
        <v>19661.54208704122</v>
      </c>
      <c r="Q1058" s="14">
        <v>185467.25135235343</v>
      </c>
      <c r="R1058" s="14">
        <v>2933.9521105533227</v>
      </c>
      <c r="S1058" s="15">
        <v>0.34781724552564602</v>
      </c>
      <c r="T1058" s="38">
        <v>728796.46922741143</v>
      </c>
      <c r="U1058" s="38">
        <v>2825606.5560764116</v>
      </c>
      <c r="V1058" s="38">
        <v>748165.56535740709</v>
      </c>
      <c r="W1058" s="38">
        <v>3154733.3902960145</v>
      </c>
      <c r="AA1058" s="13">
        <v>993</v>
      </c>
      <c r="AB1058" s="40">
        <v>2520395.4279076131</v>
      </c>
    </row>
    <row r="1059" spans="3:28">
      <c r="C1059" s="13">
        <v>994</v>
      </c>
      <c r="D1059" s="13">
        <v>65</v>
      </c>
      <c r="E1059" s="14">
        <v>239656.7883013738</v>
      </c>
      <c r="F1059" s="14">
        <v>72543.647437535779</v>
      </c>
      <c r="G1059" s="14">
        <v>2551.6097</v>
      </c>
      <c r="H1059" s="14">
        <v>164561.53116383802</v>
      </c>
      <c r="I1059" s="14">
        <v>9873.6918698302816</v>
      </c>
      <c r="J1059" s="14">
        <v>3949.4767479321126</v>
      </c>
      <c r="K1059" s="15">
        <v>0.12171730495457123</v>
      </c>
      <c r="L1059" s="14">
        <v>21113.460346262415</v>
      </c>
      <c r="M1059" s="14">
        <v>196551.29301189579</v>
      </c>
      <c r="N1059" s="14">
        <v>2962.1075609490845</v>
      </c>
      <c r="O1059" s="15">
        <v>-1.0052692068069038E-2</v>
      </c>
      <c r="P1059" s="14">
        <v>-1738.9253996031823</v>
      </c>
      <c r="Q1059" s="14">
        <v>172723.19532577801</v>
      </c>
      <c r="R1059" s="14">
        <v>2962.1075609490845</v>
      </c>
      <c r="S1059" s="15">
        <v>-1.2911864060350414E-2</v>
      </c>
      <c r="T1059" s="38">
        <v>-10328.713749236756</v>
      </c>
      <c r="U1059" s="38">
        <v>791092.1241677542</v>
      </c>
      <c r="V1059" s="38">
        <v>9045.8211974224741</v>
      </c>
      <c r="W1059" s="38">
        <v>1160366.612505428</v>
      </c>
      <c r="AA1059" s="13">
        <v>994</v>
      </c>
      <c r="AB1059" s="40">
        <v>2743171.3726539202</v>
      </c>
    </row>
    <row r="1060" spans="3:28">
      <c r="C1060" s="13">
        <v>995</v>
      </c>
      <c r="D1060" s="13">
        <v>65</v>
      </c>
      <c r="E1060" s="14">
        <v>220181.05363725332</v>
      </c>
      <c r="F1060" s="14">
        <v>64948.110918528793</v>
      </c>
      <c r="G1060" s="14">
        <v>2551.6097</v>
      </c>
      <c r="H1060" s="14">
        <v>152681.33301872454</v>
      </c>
      <c r="I1060" s="14">
        <v>9160.879981123473</v>
      </c>
      <c r="J1060" s="14">
        <v>3664.3519924493894</v>
      </c>
      <c r="K1060" s="15">
        <v>8.7888231453525811E-2</v>
      </c>
      <c r="L1060" s="14">
        <v>14347.919302860209</v>
      </c>
      <c r="M1060" s="14">
        <v>179431.97857821552</v>
      </c>
      <c r="N1060" s="14">
        <v>2748.2639943370418</v>
      </c>
      <c r="O1060" s="15">
        <v>-8.5679053443281361E-2</v>
      </c>
      <c r="P1060" s="14">
        <v>-12342.4047170453</v>
      </c>
      <c r="Q1060" s="14">
        <v>133085.66136350852</v>
      </c>
      <c r="R1060" s="14">
        <v>2748.2639943370418</v>
      </c>
      <c r="S1060" s="15">
        <v>0.22013606500848157</v>
      </c>
      <c r="T1060" s="38">
        <v>56575.026306852618</v>
      </c>
      <c r="U1060" s="38">
        <v>314949.41995888832</v>
      </c>
      <c r="V1060" s="38">
        <v>58580.54089266753</v>
      </c>
      <c r="W1060" s="38">
        <v>627467.05990061234</v>
      </c>
      <c r="AA1060" s="13">
        <v>995</v>
      </c>
      <c r="AB1060" s="40">
        <v>2538507.6770435958</v>
      </c>
    </row>
    <row r="1061" spans="3:28">
      <c r="C1061" s="13">
        <v>996</v>
      </c>
      <c r="D1061" s="13">
        <v>65</v>
      </c>
      <c r="E1061" s="14">
        <v>225011.09511930519</v>
      </c>
      <c r="F1061" s="14">
        <v>66831.827096529028</v>
      </c>
      <c r="G1061" s="14">
        <v>2551.6097</v>
      </c>
      <c r="H1061" s="14">
        <v>155627.65832277617</v>
      </c>
      <c r="I1061" s="14">
        <v>9337.6594993665694</v>
      </c>
      <c r="J1061" s="14">
        <v>3735.0637997466279</v>
      </c>
      <c r="K1061" s="15">
        <v>6.5388077432349284E-2</v>
      </c>
      <c r="L1061" s="14">
        <v>9855.2948707405267</v>
      </c>
      <c r="M1061" s="14">
        <v>162442.88549900887</v>
      </c>
      <c r="N1061" s="14">
        <v>2801.2978498099706</v>
      </c>
      <c r="O1061" s="15">
        <v>6.9833486869991301E-2</v>
      </c>
      <c r="P1061" s="14">
        <v>13441.871731497204</v>
      </c>
      <c r="Q1061" s="14">
        <v>207327.13418460649</v>
      </c>
      <c r="R1061" s="14">
        <v>2801.2978498099706</v>
      </c>
      <c r="S1061" s="15">
        <v>0.1855184126054184</v>
      </c>
      <c r="T1061" s="38">
        <v>85146.391061814546</v>
      </c>
      <c r="U1061" s="38">
        <v>545511.67786831642</v>
      </c>
      <c r="V1061" s="38">
        <v>108443.55766405228</v>
      </c>
      <c r="W1061" s="38">
        <v>915281.69755193172</v>
      </c>
      <c r="AA1061" s="13">
        <v>996</v>
      </c>
      <c r="AB1061" s="40">
        <v>2809405.1927523245</v>
      </c>
    </row>
    <row r="1062" spans="3:28">
      <c r="C1062" s="13">
        <v>997</v>
      </c>
      <c r="D1062" s="13">
        <v>65</v>
      </c>
      <c r="E1062" s="14">
        <v>212206.38776917299</v>
      </c>
      <c r="F1062" s="14">
        <v>61837.991229977466</v>
      </c>
      <c r="G1062" s="14">
        <v>2551.6097</v>
      </c>
      <c r="H1062" s="14">
        <v>147816.78683919553</v>
      </c>
      <c r="I1062" s="14">
        <v>8869.0072103517305</v>
      </c>
      <c r="J1062" s="14">
        <v>3547.6028841406924</v>
      </c>
      <c r="K1062" s="15">
        <v>0.1090395065344521</v>
      </c>
      <c r="L1062" s="14">
        <v>14545.768953760289</v>
      </c>
      <c r="M1062" s="14">
        <v>149718.64212736319</v>
      </c>
      <c r="N1062" s="14">
        <v>2660.702163105519</v>
      </c>
      <c r="O1062" s="15">
        <v>0.10896059259762281</v>
      </c>
      <c r="P1062" s="14">
        <v>25908.06205793448</v>
      </c>
      <c r="Q1062" s="14">
        <v>265013.01990589459</v>
      </c>
      <c r="R1062" s="14">
        <v>2660.702163105519</v>
      </c>
      <c r="S1062" s="15">
        <v>0.31976057799101421</v>
      </c>
      <c r="T1062" s="38">
        <v>80029.871172601503</v>
      </c>
      <c r="U1062" s="38">
        <v>331640.82806057256</v>
      </c>
      <c r="V1062" s="38">
        <v>120483.70218429627</v>
      </c>
      <c r="W1062" s="38">
        <v>746372.49009383027</v>
      </c>
      <c r="AA1062" s="13">
        <v>997</v>
      </c>
      <c r="AB1062" s="40">
        <v>3264383.9789633998</v>
      </c>
    </row>
    <row r="1063" spans="3:28">
      <c r="C1063" s="13">
        <v>998</v>
      </c>
      <c r="D1063" s="13">
        <v>65</v>
      </c>
      <c r="E1063" s="14">
        <v>235324.61948442837</v>
      </c>
      <c r="F1063" s="14">
        <v>70854.101598927067</v>
      </c>
      <c r="G1063" s="14">
        <v>2551.6097</v>
      </c>
      <c r="H1063" s="14">
        <v>161918.90818550132</v>
      </c>
      <c r="I1063" s="14">
        <v>9715.1344911300785</v>
      </c>
      <c r="J1063" s="14">
        <v>3886.0537964520317</v>
      </c>
      <c r="K1063" s="15">
        <v>0.12037924003763206</v>
      </c>
      <c r="L1063" s="14">
        <v>17656.836338880235</v>
      </c>
      <c r="M1063" s="14">
        <v>166276.61857598767</v>
      </c>
      <c r="N1063" s="14">
        <v>2914.5403473390234</v>
      </c>
      <c r="O1063" s="15">
        <v>0.19964273310446773</v>
      </c>
      <c r="P1063" s="14">
        <v>31724.211099090902</v>
      </c>
      <c r="Q1063" s="14">
        <v>192086.39409265487</v>
      </c>
      <c r="R1063" s="14">
        <v>2914.5403473390234</v>
      </c>
      <c r="S1063" s="15">
        <v>-7.7691310809476485E-2</v>
      </c>
      <c r="T1063" s="38">
        <v>-16837.375144995105</v>
      </c>
      <c r="U1063" s="38">
        <v>201341.36580274385</v>
      </c>
      <c r="V1063" s="38">
        <v>32543.672292976033</v>
      </c>
      <c r="W1063" s="38">
        <v>559704.37847138639</v>
      </c>
      <c r="AA1063" s="13">
        <v>998</v>
      </c>
      <c r="AB1063" s="40">
        <v>2630292.8006208334</v>
      </c>
    </row>
    <row r="1064" spans="3:28">
      <c r="C1064" s="13">
        <v>999</v>
      </c>
      <c r="D1064" s="13">
        <v>65</v>
      </c>
      <c r="E1064" s="14">
        <v>231228.53626978977</v>
      </c>
      <c r="F1064" s="14">
        <v>69256.629145218001</v>
      </c>
      <c r="G1064" s="14">
        <v>2551.6097</v>
      </c>
      <c r="H1064" s="14">
        <v>159420.29742457176</v>
      </c>
      <c r="I1064" s="14">
        <v>9565.2178454743062</v>
      </c>
      <c r="J1064" s="14">
        <v>3826.0871381897227</v>
      </c>
      <c r="K1064" s="15">
        <v>7.0158272400538679E-2</v>
      </c>
      <c r="L1064" s="14">
        <v>12156.021220856874</v>
      </c>
      <c r="M1064" s="14">
        <v>187334.75114347631</v>
      </c>
      <c r="N1064" s="14">
        <v>2869.5653536422919</v>
      </c>
      <c r="O1064" s="15">
        <v>0.21884200477347127</v>
      </c>
      <c r="P1064" s="14">
        <v>53905.56404126346</v>
      </c>
      <c r="Q1064" s="14">
        <v>301662.18103440991</v>
      </c>
      <c r="R1064" s="14">
        <v>2869.5653536422919</v>
      </c>
      <c r="S1064" s="15">
        <v>-0.11920188840286906</v>
      </c>
      <c r="T1064" s="38">
        <v>-40695.191682496858</v>
      </c>
      <c r="U1064" s="38">
        <v>302136.79726138012</v>
      </c>
      <c r="V1064" s="38">
        <v>25366.39357962348</v>
      </c>
      <c r="W1064" s="38">
        <v>791133.72943926638</v>
      </c>
      <c r="AA1064" s="13">
        <v>999</v>
      </c>
      <c r="AB1064" s="40">
        <v>2137350.1634245794</v>
      </c>
    </row>
    <row r="1065" spans="3:28">
      <c r="C1065" s="13">
        <v>1000</v>
      </c>
      <c r="D1065" s="13">
        <v>65</v>
      </c>
      <c r="E1065" s="14">
        <v>222250.45131974106</v>
      </c>
      <c r="F1065" s="14">
        <v>65755.176014699013</v>
      </c>
      <c r="G1065" s="14">
        <v>2551.6097</v>
      </c>
      <c r="H1065" s="14">
        <v>153943.66560504204</v>
      </c>
      <c r="I1065" s="14">
        <v>9236.6199363025225</v>
      </c>
      <c r="J1065" s="14">
        <v>3694.647974521009</v>
      </c>
      <c r="K1065" s="15">
        <v>4.4233450812056138E-3</v>
      </c>
      <c r="L1065" s="14">
        <v>627.07870703442779</v>
      </c>
      <c r="M1065" s="14">
        <v>144240.12422907358</v>
      </c>
      <c r="N1065" s="14">
        <v>2770.9859808907568</v>
      </c>
      <c r="O1065" s="15">
        <v>7.577611780617062E-2</v>
      </c>
      <c r="P1065" s="14">
        <v>17834.904435651075</v>
      </c>
      <c r="Q1065" s="14">
        <v>254583.52966350358</v>
      </c>
      <c r="R1065" s="14">
        <v>2770.9859808907568</v>
      </c>
      <c r="S1065" s="15">
        <v>7.5123587772816247E-2</v>
      </c>
      <c r="T1065" s="38">
        <v>7396.3209044780979</v>
      </c>
      <c r="U1065" s="38">
        <v>107237.18754994059</v>
      </c>
      <c r="V1065" s="38">
        <v>25858.304047163598</v>
      </c>
      <c r="W1065" s="38">
        <v>506060.84144251776</v>
      </c>
      <c r="AA1065" s="13">
        <v>1000</v>
      </c>
      <c r="AB1065" s="40">
        <v>2470446.0934678162</v>
      </c>
    </row>
    <row r="1066" spans="3:28">
      <c r="C1066" s="13">
        <v>1001</v>
      </c>
      <c r="D1066" s="13">
        <v>65</v>
      </c>
      <c r="E1066" s="14">
        <v>232783.6694429612</v>
      </c>
      <c r="F1066" s="14">
        <v>69863.131082754873</v>
      </c>
      <c r="G1066" s="14">
        <v>2551.6097</v>
      </c>
      <c r="H1066" s="14">
        <v>160368.92866020632</v>
      </c>
      <c r="I1066" s="14">
        <v>9622.135719612379</v>
      </c>
      <c r="J1066" s="14">
        <v>3848.8542878449516</v>
      </c>
      <c r="K1066" s="15">
        <v>5.4228298248107529E-2</v>
      </c>
      <c r="L1066" s="14">
        <v>9034.6165908401981</v>
      </c>
      <c r="M1066" s="14">
        <v>177562.40180999952</v>
      </c>
      <c r="N1066" s="14">
        <v>2886.6407158837137</v>
      </c>
      <c r="O1066" s="15">
        <v>3.7856483934823312E-2</v>
      </c>
      <c r="P1066" s="14">
        <v>8991.0738111283899</v>
      </c>
      <c r="Q1066" s="14">
        <v>247938.59098270268</v>
      </c>
      <c r="R1066" s="14">
        <v>2886.6407158837137</v>
      </c>
      <c r="S1066" s="15">
        <v>8.9611141405843364E-2</v>
      </c>
      <c r="T1066" s="38">
        <v>14480.754487184891</v>
      </c>
      <c r="U1066" s="38">
        <v>177519.54456024221</v>
      </c>
      <c r="V1066" s="38">
        <v>32506.444889153481</v>
      </c>
      <c r="W1066" s="38">
        <v>603020.53735294438</v>
      </c>
      <c r="AA1066" s="13">
        <v>1001</v>
      </c>
      <c r="AB1066" s="39">
        <v>2976706.0482705282</v>
      </c>
    </row>
    <row r="1067" spans="3:28">
      <c r="C1067" s="13">
        <v>1002</v>
      </c>
      <c r="D1067" s="13">
        <v>65</v>
      </c>
      <c r="E1067" s="14">
        <v>240512.14796070024</v>
      </c>
      <c r="F1067" s="14">
        <v>72877.237704673098</v>
      </c>
      <c r="G1067" s="14">
        <v>2551.6097</v>
      </c>
      <c r="H1067" s="14">
        <v>165083.30055602713</v>
      </c>
      <c r="I1067" s="14">
        <v>9904.9980333616277</v>
      </c>
      <c r="J1067" s="14">
        <v>3961.9992133446513</v>
      </c>
      <c r="K1067" s="15">
        <v>3.0913359996372278E-3</v>
      </c>
      <c r="L1067" s="14">
        <v>552.86732195731599</v>
      </c>
      <c r="M1067" s="14">
        <v>181378.00487487545</v>
      </c>
      <c r="N1067" s="14">
        <v>2971.4994100084882</v>
      </c>
      <c r="O1067" s="15">
        <v>6.8030127154748099E-2</v>
      </c>
      <c r="P1067" s="14">
        <v>7597.8694842985587</v>
      </c>
      <c r="Q1067" s="14">
        <v>120767.51281213388</v>
      </c>
      <c r="R1067" s="14">
        <v>2971.4994100084882</v>
      </c>
      <c r="S1067" s="15">
        <v>0.14536053719423017</v>
      </c>
      <c r="T1067" s="38">
        <v>44474.781781834754</v>
      </c>
      <c r="U1067" s="38">
        <v>351922.40147090307</v>
      </c>
      <c r="V1067" s="38">
        <v>52625.518588090628</v>
      </c>
      <c r="W1067" s="38">
        <v>654067.91915791237</v>
      </c>
      <c r="AA1067" s="13">
        <v>1002</v>
      </c>
      <c r="AB1067" s="39">
        <v>2569005.3492938774</v>
      </c>
    </row>
    <row r="1068" spans="3:28">
      <c r="C1068" s="13">
        <v>1003</v>
      </c>
      <c r="D1068" s="13">
        <v>65</v>
      </c>
      <c r="E1068" s="14">
        <v>217243.74577280506</v>
      </c>
      <c r="F1068" s="14">
        <v>63802.560851393973</v>
      </c>
      <c r="G1068" s="14">
        <v>2551.6097</v>
      </c>
      <c r="H1068" s="14">
        <v>150889.5752214111</v>
      </c>
      <c r="I1068" s="14">
        <v>9053.3745132846652</v>
      </c>
      <c r="J1068" s="14">
        <v>3621.3498053138665</v>
      </c>
      <c r="K1068" s="15">
        <v>2.312914026906689E-2</v>
      </c>
      <c r="L1068" s="14">
        <v>3816.9362804452867</v>
      </c>
      <c r="M1068" s="14">
        <v>170654.76896077758</v>
      </c>
      <c r="N1068" s="14">
        <v>2716.0123539853994</v>
      </c>
      <c r="O1068" s="15">
        <v>-2.1759680291618538E-3</v>
      </c>
      <c r="P1068" s="14">
        <v>-699.92815171677012</v>
      </c>
      <c r="Q1068" s="14">
        <v>322320.96200908639</v>
      </c>
      <c r="R1068" s="14">
        <v>2716.0123539853994</v>
      </c>
      <c r="S1068" s="15">
        <v>0.22841490084199351</v>
      </c>
      <c r="T1068" s="38">
        <v>53045.896775471643</v>
      </c>
      <c r="U1068" s="38">
        <v>286638.7378075085</v>
      </c>
      <c r="V1068" s="38">
        <v>56162.904904200157</v>
      </c>
      <c r="W1068" s="38">
        <v>779614.4687773725</v>
      </c>
      <c r="AA1068" s="13">
        <v>1003</v>
      </c>
      <c r="AB1068" s="39">
        <v>2273854.5671511423</v>
      </c>
    </row>
    <row r="1069" spans="3:28">
      <c r="C1069" s="13">
        <v>1004</v>
      </c>
      <c r="D1069" s="13">
        <v>65</v>
      </c>
      <c r="E1069" s="14">
        <v>212147.63086350061</v>
      </c>
      <c r="F1069" s="14">
        <v>61815.07603676524</v>
      </c>
      <c r="G1069" s="14">
        <v>2551.6097</v>
      </c>
      <c r="H1069" s="14">
        <v>147780.94512673537</v>
      </c>
      <c r="I1069" s="14">
        <v>8866.8567076041218</v>
      </c>
      <c r="J1069" s="14">
        <v>3546.7426830416489</v>
      </c>
      <c r="K1069" s="15">
        <v>1.0381936155943568E-2</v>
      </c>
      <c r="L1069" s="14">
        <v>1740.6307150207308</v>
      </c>
      <c r="M1069" s="14">
        <v>171173.54926192816</v>
      </c>
      <c r="N1069" s="14">
        <v>2660.0570122812364</v>
      </c>
      <c r="O1069" s="15">
        <v>-1.8236904263089271E-2</v>
      </c>
      <c r="P1069" s="14">
        <v>-9205.7971491054395</v>
      </c>
      <c r="Q1069" s="14">
        <v>496913.69651519734</v>
      </c>
      <c r="R1069" s="14">
        <v>2660.0570122812364</v>
      </c>
      <c r="S1069" s="15">
        <v>-0.19370691681145508</v>
      </c>
      <c r="T1069" s="38">
        <v>-28832.26009554246</v>
      </c>
      <c r="U1069" s="38">
        <v>121342.5312623366</v>
      </c>
      <c r="V1069" s="38">
        <v>-36297.42652962717</v>
      </c>
      <c r="W1069" s="38">
        <v>789429.77703946212</v>
      </c>
      <c r="AA1069" s="13">
        <v>1004</v>
      </c>
      <c r="AB1069" s="39">
        <v>2297600.1113965642</v>
      </c>
    </row>
    <row r="1070" spans="3:28">
      <c r="C1070" s="13">
        <v>1005</v>
      </c>
      <c r="D1070" s="13">
        <v>65</v>
      </c>
      <c r="E1070" s="14">
        <v>227717.57288412366</v>
      </c>
      <c r="F1070" s="14">
        <v>67887.353424808229</v>
      </c>
      <c r="G1070" s="14">
        <v>2551.6097</v>
      </c>
      <c r="H1070" s="14">
        <v>157278.60975931541</v>
      </c>
      <c r="I1070" s="14">
        <v>9436.7165855589246</v>
      </c>
      <c r="J1070" s="14">
        <v>3774.6866342235699</v>
      </c>
      <c r="K1070" s="15">
        <v>8.1578346655856782E-2</v>
      </c>
      <c r="L1070" s="14">
        <v>10279.844535074884</v>
      </c>
      <c r="M1070" s="14">
        <v>138179.11327696923</v>
      </c>
      <c r="N1070" s="14">
        <v>2831.0149756676774</v>
      </c>
      <c r="O1070" s="15">
        <v>9.25706711458881E-2</v>
      </c>
      <c r="P1070" s="14">
        <v>27885.793248193011</v>
      </c>
      <c r="Q1070" s="14">
        <v>330539.18637526984</v>
      </c>
      <c r="R1070" s="14">
        <v>2831.0149756676774</v>
      </c>
      <c r="S1070" s="15">
        <v>3.2442386372487086E-2</v>
      </c>
      <c r="T1070" s="38">
        <v>8113.1246158796321</v>
      </c>
      <c r="U1070" s="38">
        <v>259606.55555634841</v>
      </c>
      <c r="V1070" s="38">
        <v>46278.762399147534</v>
      </c>
      <c r="W1070" s="38">
        <v>728324.85520858748</v>
      </c>
      <c r="AA1070" s="13">
        <v>1005</v>
      </c>
      <c r="AB1070" s="39">
        <v>2387201.7299976847</v>
      </c>
    </row>
    <row r="1071" spans="3:28">
      <c r="C1071" s="13">
        <v>1006</v>
      </c>
      <c r="D1071" s="13">
        <v>65</v>
      </c>
      <c r="E1071" s="14">
        <v>220969.36910023639</v>
      </c>
      <c r="F1071" s="14">
        <v>65255.553949092195</v>
      </c>
      <c r="G1071" s="14">
        <v>2551.6097</v>
      </c>
      <c r="H1071" s="14">
        <v>153162.2054511442</v>
      </c>
      <c r="I1071" s="14">
        <v>9189.732327068652</v>
      </c>
      <c r="J1071" s="14">
        <v>3675.892930827461</v>
      </c>
      <c r="K1071" s="15">
        <v>4.4796078277234454E-2</v>
      </c>
      <c r="L1071" s="14">
        <v>5218.5941902044324</v>
      </c>
      <c r="M1071" s="14">
        <v>123553.21605446759</v>
      </c>
      <c r="N1071" s="14">
        <v>2756.9196981205955</v>
      </c>
      <c r="O1071" s="15">
        <v>-4.4141164148775863E-3</v>
      </c>
      <c r="P1071" s="14">
        <v>-744.85180105785446</v>
      </c>
      <c r="Q1071" s="14">
        <v>169376.73374975423</v>
      </c>
      <c r="R1071" s="14">
        <v>2756.9196981205955</v>
      </c>
      <c r="S1071" s="15">
        <v>0.44125739231107758</v>
      </c>
      <c r="T1071" s="38">
        <v>151169.02019880779</v>
      </c>
      <c r="U1071" s="38">
        <v>495134.4209874018</v>
      </c>
      <c r="V1071" s="38">
        <v>155642.76258795438</v>
      </c>
      <c r="W1071" s="38">
        <v>788064.3707916236</v>
      </c>
      <c r="AA1071" s="13">
        <v>1006</v>
      </c>
      <c r="AB1071" s="39">
        <v>2625553.2726882393</v>
      </c>
    </row>
    <row r="1072" spans="3:28">
      <c r="C1072" s="13">
        <v>1007</v>
      </c>
      <c r="D1072" s="13">
        <v>65</v>
      </c>
      <c r="E1072" s="14">
        <v>219641.97171237133</v>
      </c>
      <c r="F1072" s="14">
        <v>64737.868967824819</v>
      </c>
      <c r="G1072" s="14">
        <v>2551.6097</v>
      </c>
      <c r="H1072" s="14">
        <v>152352.49304454651</v>
      </c>
      <c r="I1072" s="14">
        <v>9141.1495826727896</v>
      </c>
      <c r="J1072" s="14">
        <v>3656.459833069116</v>
      </c>
      <c r="K1072" s="15">
        <v>-8.0806287971792429E-2</v>
      </c>
      <c r="L1072" s="14">
        <v>-11777.381315478231</v>
      </c>
      <c r="M1072" s="14">
        <v>135799.17600336735</v>
      </c>
      <c r="N1072" s="14">
        <v>2742.3448748018368</v>
      </c>
      <c r="O1072" s="15">
        <v>-9.0704634059165262E-2</v>
      </c>
      <c r="P1072" s="14">
        <v>-9414.0694665992178</v>
      </c>
      <c r="Q1072" s="14">
        <v>95745.289365540506</v>
      </c>
      <c r="R1072" s="14">
        <v>2742.3448748018368</v>
      </c>
      <c r="S1072" s="15">
        <v>6.6734833397432053E-2</v>
      </c>
      <c r="T1072" s="38">
        <v>8787.6860988780154</v>
      </c>
      <c r="U1072" s="38">
        <v>141839.50643036905</v>
      </c>
      <c r="V1072" s="38">
        <v>-12403.764683199433</v>
      </c>
      <c r="W1072" s="38">
        <v>373383.97179927689</v>
      </c>
      <c r="AA1072" s="13">
        <v>1007</v>
      </c>
      <c r="AB1072" s="39">
        <v>2533708.3521842011</v>
      </c>
    </row>
    <row r="1073" spans="3:28">
      <c r="C1073" s="13">
        <v>1008</v>
      </c>
      <c r="D1073" s="13">
        <v>65</v>
      </c>
      <c r="E1073" s="14">
        <v>230739.96209110669</v>
      </c>
      <c r="F1073" s="14">
        <v>69066.08521553161</v>
      </c>
      <c r="G1073" s="14">
        <v>2551.6097</v>
      </c>
      <c r="H1073" s="14">
        <v>159122.26717557508</v>
      </c>
      <c r="I1073" s="14">
        <v>9547.336030534505</v>
      </c>
      <c r="J1073" s="14">
        <v>3818.9344122138023</v>
      </c>
      <c r="K1073" s="15">
        <v>-6.4407704933244908E-2</v>
      </c>
      <c r="L1073" s="14">
        <v>-8618.1244003301254</v>
      </c>
      <c r="M1073" s="14">
        <v>127097.1414949607</v>
      </c>
      <c r="N1073" s="14">
        <v>2864.2008091603516</v>
      </c>
      <c r="O1073" s="15">
        <v>1.2792875486081996E-2</v>
      </c>
      <c r="P1073" s="14">
        <v>2723.8813768862801</v>
      </c>
      <c r="Q1073" s="14">
        <v>217077.72715839333</v>
      </c>
      <c r="R1073" s="14">
        <v>2864.2008091603516</v>
      </c>
      <c r="S1073" s="15">
        <v>4.3271013271968722E-2</v>
      </c>
      <c r="T1073" s="38">
        <v>2326.9877990924492</v>
      </c>
      <c r="U1073" s="38">
        <v>57536.146403506566</v>
      </c>
      <c r="V1073" s="38">
        <v>-3567.255224351396</v>
      </c>
      <c r="W1073" s="38">
        <v>401711.01505686057</v>
      </c>
      <c r="AA1073" s="13">
        <v>1008</v>
      </c>
      <c r="AB1073" s="39">
        <v>2268029.1519366344</v>
      </c>
    </row>
    <row r="1074" spans="3:28">
      <c r="C1074" s="13">
        <v>1009</v>
      </c>
      <c r="D1074" s="13">
        <v>65</v>
      </c>
      <c r="E1074" s="14">
        <v>228895.86161988971</v>
      </c>
      <c r="F1074" s="14">
        <v>68346.886031756992</v>
      </c>
      <c r="G1074" s="14">
        <v>2551.6097</v>
      </c>
      <c r="H1074" s="14">
        <v>157997.36588813271</v>
      </c>
      <c r="I1074" s="14">
        <v>9479.8419532879616</v>
      </c>
      <c r="J1074" s="14">
        <v>3791.9367813151848</v>
      </c>
      <c r="K1074" s="15">
        <v>2.8188931631541805E-2</v>
      </c>
      <c r="L1074" s="14">
        <v>2857.1250282860506</v>
      </c>
      <c r="M1074" s="14">
        <v>106109.36564776026</v>
      </c>
      <c r="N1074" s="14">
        <v>2843.9525859863884</v>
      </c>
      <c r="O1074" s="15">
        <v>-1.6790328070726904E-2</v>
      </c>
      <c r="P1074" s="14">
        <v>-2947.7458424151318</v>
      </c>
      <c r="Q1074" s="14">
        <v>174036.36538910732</v>
      </c>
      <c r="R1074" s="14">
        <v>2843.9525859863884</v>
      </c>
      <c r="S1074" s="15">
        <v>-0.12679118994192096</v>
      </c>
      <c r="T1074" s="38">
        <v>-54425.419006896729</v>
      </c>
      <c r="U1074" s="38">
        <v>376248.92909384822</v>
      </c>
      <c r="V1074" s="38">
        <v>-54516.039821025814</v>
      </c>
      <c r="W1074" s="38">
        <v>656394.66013071581</v>
      </c>
      <c r="AA1074" s="13">
        <v>1009</v>
      </c>
      <c r="AB1074" s="39">
        <v>2659121.1600619596</v>
      </c>
    </row>
    <row r="1075" spans="3:28">
      <c r="C1075" s="13">
        <v>1010</v>
      </c>
      <c r="D1075" s="13">
        <v>65</v>
      </c>
      <c r="E1075" s="14">
        <v>231185.54558337634</v>
      </c>
      <c r="F1075" s="14">
        <v>69239.86277751677</v>
      </c>
      <c r="G1075" s="14">
        <v>2551.6097</v>
      </c>
      <c r="H1075" s="14">
        <v>159394.07310585957</v>
      </c>
      <c r="I1075" s="14">
        <v>9563.6443863515742</v>
      </c>
      <c r="J1075" s="14">
        <v>3825.45775454063</v>
      </c>
      <c r="K1075" s="15">
        <v>4.7804896103310603E-2</v>
      </c>
      <c r="L1075" s="14">
        <v>9169.1995599816873</v>
      </c>
      <c r="M1075" s="14">
        <v>202886.54067124234</v>
      </c>
      <c r="N1075" s="14">
        <v>2869.0933159054721</v>
      </c>
      <c r="O1075" s="15">
        <v>3.5842057606741765E-3</v>
      </c>
      <c r="P1075" s="14">
        <v>483.91371045986313</v>
      </c>
      <c r="Q1075" s="14">
        <v>136931.27569541009</v>
      </c>
      <c r="R1075" s="14">
        <v>2869.0933159054721</v>
      </c>
      <c r="S1075" s="15">
        <v>0.10755532478613652</v>
      </c>
      <c r="T1075" s="38">
        <v>9582.6544677137481</v>
      </c>
      <c r="U1075" s="38">
        <v>100112.32018897589</v>
      </c>
      <c r="V1075" s="38">
        <v>19235.7677381553</v>
      </c>
      <c r="W1075" s="38">
        <v>439930.13655562833</v>
      </c>
      <c r="AA1075" s="13">
        <v>1010</v>
      </c>
      <c r="AB1075" s="39">
        <v>3123149.6436062874</v>
      </c>
    </row>
    <row r="1076" spans="3:28">
      <c r="C1076" s="13">
        <v>1011</v>
      </c>
      <c r="D1076" s="13">
        <v>65</v>
      </c>
      <c r="E1076" s="14">
        <v>220945.0504395687</v>
      </c>
      <c r="F1076" s="14">
        <v>65246.069671431796</v>
      </c>
      <c r="G1076" s="14">
        <v>2551.6097</v>
      </c>
      <c r="H1076" s="14">
        <v>153147.37106813691</v>
      </c>
      <c r="I1076" s="14">
        <v>9188.8422640882145</v>
      </c>
      <c r="J1076" s="14">
        <v>3675.5369056352861</v>
      </c>
      <c r="K1076" s="15">
        <v>0.10474881168132014</v>
      </c>
      <c r="L1076" s="14">
        <v>15836.57276055991</v>
      </c>
      <c r="M1076" s="14">
        <v>168860.52181406925</v>
      </c>
      <c r="N1076" s="14">
        <v>2756.6526792264644</v>
      </c>
      <c r="O1076" s="15">
        <v>6.6628059045937604E-2</v>
      </c>
      <c r="P1076" s="14">
        <v>13368.046369866504</v>
      </c>
      <c r="Q1076" s="14">
        <v>215383.25995018004</v>
      </c>
      <c r="R1076" s="14">
        <v>2756.6526792264644</v>
      </c>
      <c r="S1076" s="15">
        <v>-0.19373288463544031</v>
      </c>
      <c r="T1076" s="38">
        <v>-98591.251929078004</v>
      </c>
      <c r="U1076" s="38">
        <v>411690.10403611243</v>
      </c>
      <c r="V1076" s="38">
        <v>-69386.632798651583</v>
      </c>
      <c r="W1076" s="38">
        <v>795933.88580036175</v>
      </c>
      <c r="AA1076" s="13">
        <v>1011</v>
      </c>
      <c r="AB1076" s="39">
        <v>2452357.9992351769</v>
      </c>
    </row>
    <row r="1077" spans="3:28">
      <c r="C1077" s="13">
        <v>1012</v>
      </c>
      <c r="D1077" s="13">
        <v>65</v>
      </c>
      <c r="E1077" s="14">
        <v>235926.72503873258</v>
      </c>
      <c r="F1077" s="14">
        <v>71088.922765105701</v>
      </c>
      <c r="G1077" s="14">
        <v>2551.6097</v>
      </c>
      <c r="H1077" s="14">
        <v>162286.19257362687</v>
      </c>
      <c r="I1077" s="14">
        <v>9737.1715544176113</v>
      </c>
      <c r="J1077" s="14">
        <v>3894.8686217670447</v>
      </c>
      <c r="K1077" s="15">
        <v>9.8994441274499634E-2</v>
      </c>
      <c r="L1077" s="14">
        <v>19387.082733902007</v>
      </c>
      <c r="M1077" s="14">
        <v>217174.63174520558</v>
      </c>
      <c r="N1077" s="14">
        <v>2921.1514663252833</v>
      </c>
      <c r="O1077" s="15">
        <v>-2.1521516959222581E-2</v>
      </c>
      <c r="P1077" s="14">
        <v>-3018.2376159678156</v>
      </c>
      <c r="Q1077" s="14">
        <v>138685.12963075563</v>
      </c>
      <c r="R1077" s="14">
        <v>2921.1514663252833</v>
      </c>
      <c r="S1077" s="15">
        <v>0.23077441118356901</v>
      </c>
      <c r="T1077" s="38">
        <v>48336.497956158957</v>
      </c>
      <c r="U1077" s="38">
        <v>259250.52959137046</v>
      </c>
      <c r="V1077" s="38">
        <v>64705.343074093151</v>
      </c>
      <c r="W1077" s="38">
        <v>615110.29096733173</v>
      </c>
      <c r="AA1077" s="13">
        <v>1012</v>
      </c>
      <c r="AB1077" s="39">
        <v>2270343.879015679</v>
      </c>
    </row>
    <row r="1078" spans="3:28">
      <c r="C1078" s="13">
        <v>1013</v>
      </c>
      <c r="D1078" s="13">
        <v>65</v>
      </c>
      <c r="E1078" s="14">
        <v>237223.66674376227</v>
      </c>
      <c r="F1078" s="14">
        <v>71594.73003006728</v>
      </c>
      <c r="G1078" s="14">
        <v>2551.6097</v>
      </c>
      <c r="H1078" s="14">
        <v>163077.327013695</v>
      </c>
      <c r="I1078" s="14">
        <v>9784.6396208216993</v>
      </c>
      <c r="J1078" s="14">
        <v>3913.8558483286797</v>
      </c>
      <c r="K1078" s="15">
        <v>0.11899700783146497</v>
      </c>
      <c r="L1078" s="14">
        <v>15018.724121926405</v>
      </c>
      <c r="M1078" s="14">
        <v>143186.59125892684</v>
      </c>
      <c r="N1078" s="14">
        <v>2935.3918862465098</v>
      </c>
      <c r="O1078" s="15">
        <v>-5.994762085597613E-3</v>
      </c>
      <c r="P1078" s="14">
        <v>-689.7189605143401</v>
      </c>
      <c r="Q1078" s="14">
        <v>115831.57721995389</v>
      </c>
      <c r="R1078" s="14">
        <v>2935.3918862465098</v>
      </c>
      <c r="S1078" s="15">
        <v>8.9868700945537255E-2</v>
      </c>
      <c r="T1078" s="38">
        <v>34520.557966123139</v>
      </c>
      <c r="U1078" s="38">
        <v>420110.39657873363</v>
      </c>
      <c r="V1078" s="38">
        <v>48849.563127535206</v>
      </c>
      <c r="W1078" s="38">
        <v>679128.56505761435</v>
      </c>
      <c r="AA1078" s="13">
        <v>1013</v>
      </c>
      <c r="AB1078" s="39">
        <v>2316833.4253209005</v>
      </c>
    </row>
    <row r="1079" spans="3:28">
      <c r="C1079" s="13">
        <v>1014</v>
      </c>
      <c r="D1079" s="13">
        <v>65</v>
      </c>
      <c r="E1079" s="14">
        <v>239020.22824757372</v>
      </c>
      <c r="F1079" s="14">
        <v>72295.389016553745</v>
      </c>
      <c r="G1079" s="14">
        <v>2551.6097</v>
      </c>
      <c r="H1079" s="14">
        <v>164173.22953101996</v>
      </c>
      <c r="I1079" s="14">
        <v>9850.3937718611978</v>
      </c>
      <c r="J1079" s="14">
        <v>3940.1575087444794</v>
      </c>
      <c r="K1079" s="15">
        <v>-1.5856948929508966E-2</v>
      </c>
      <c r="L1079" s="14">
        <v>-2296.8807899092053</v>
      </c>
      <c r="M1079" s="14">
        <v>144523.30753597262</v>
      </c>
      <c r="N1079" s="14">
        <v>2955.1181315583594</v>
      </c>
      <c r="O1079" s="15">
        <v>0.17472041916302439</v>
      </c>
      <c r="P1079" s="14">
        <v>33881.396537148998</v>
      </c>
      <c r="Q1079" s="14">
        <v>229276.73979468696</v>
      </c>
      <c r="R1079" s="14">
        <v>2955.1181315583594</v>
      </c>
      <c r="S1079" s="15">
        <v>-0.14450043527311762</v>
      </c>
      <c r="T1079" s="38">
        <v>-120177.45135559361</v>
      </c>
      <c r="U1079" s="38">
        <v>712975.46653141279</v>
      </c>
      <c r="V1079" s="38">
        <v>-88592.935608353815</v>
      </c>
      <c r="W1079" s="38">
        <v>1086775.5138620725</v>
      </c>
      <c r="AA1079" s="13">
        <v>1014</v>
      </c>
      <c r="AB1079" s="39">
        <v>2893528.3688031724</v>
      </c>
    </row>
    <row r="1080" spans="3:28">
      <c r="C1080" s="13">
        <v>1015</v>
      </c>
      <c r="D1080" s="13">
        <v>65</v>
      </c>
      <c r="E1080" s="14">
        <v>224818.4831953996</v>
      </c>
      <c r="F1080" s="14">
        <v>66756.708446205841</v>
      </c>
      <c r="G1080" s="14">
        <v>2551.6097</v>
      </c>
      <c r="H1080" s="14">
        <v>155510.16504919375</v>
      </c>
      <c r="I1080" s="14">
        <v>9330.6099029516245</v>
      </c>
      <c r="J1080" s="14">
        <v>3732.2439611806499</v>
      </c>
      <c r="K1080" s="15">
        <v>2.9174980494107293E-2</v>
      </c>
      <c r="L1080" s="14">
        <v>3821.2958857348558</v>
      </c>
      <c r="M1080" s="14">
        <v>136665.9419653104</v>
      </c>
      <c r="N1080" s="14">
        <v>2799.1829708854871</v>
      </c>
      <c r="O1080" s="15">
        <v>0.15147262107566645</v>
      </c>
      <c r="P1080" s="14">
        <v>18979.942354608691</v>
      </c>
      <c r="Q1080" s="14">
        <v>145682.32598707234</v>
      </c>
      <c r="R1080" s="14">
        <v>2799.1829708854871</v>
      </c>
      <c r="S1080" s="15">
        <v>0.18110853754816253</v>
      </c>
      <c r="T1080" s="38">
        <v>56958.504843293653</v>
      </c>
      <c r="U1080" s="38">
        <v>372857.37733666005</v>
      </c>
      <c r="V1080" s="38">
        <v>79759.743083637208</v>
      </c>
      <c r="W1080" s="38">
        <v>655205.64528904273</v>
      </c>
      <c r="AA1080" s="13">
        <v>1015</v>
      </c>
      <c r="AB1080" s="39">
        <v>2564124.788940019</v>
      </c>
    </row>
    <row r="1081" spans="3:28">
      <c r="C1081" s="13">
        <v>1016</v>
      </c>
      <c r="D1081" s="13">
        <v>65</v>
      </c>
      <c r="E1081" s="14">
        <v>248045.99033502844</v>
      </c>
      <c r="F1081" s="14">
        <v>75815.436230661086</v>
      </c>
      <c r="G1081" s="14">
        <v>2551.6097</v>
      </c>
      <c r="H1081" s="14">
        <v>169678.94440436736</v>
      </c>
      <c r="I1081" s="14">
        <v>10180.736664262042</v>
      </c>
      <c r="J1081" s="14">
        <v>4072.2946657048169</v>
      </c>
      <c r="K1081" s="15">
        <v>3.1759952107734142E-2</v>
      </c>
      <c r="L1081" s="14">
        <v>5528.6570575497299</v>
      </c>
      <c r="M1081" s="14">
        <v>181641.17071475182</v>
      </c>
      <c r="N1081" s="14">
        <v>3054.2209992786125</v>
      </c>
      <c r="O1081" s="15">
        <v>7.2502512235375682E-2</v>
      </c>
      <c r="P1081" s="14">
        <v>9768.2330553791908</v>
      </c>
      <c r="Q1081" s="14">
        <v>146024.92400965327</v>
      </c>
      <c r="R1081" s="14">
        <v>3054.2209992786125</v>
      </c>
      <c r="S1081" s="15">
        <v>0.12121488360704172</v>
      </c>
      <c r="T1081" s="38">
        <v>102034.3021145368</v>
      </c>
      <c r="U1081" s="38">
        <v>945325.22146552848</v>
      </c>
      <c r="V1081" s="38">
        <v>117331.19222746571</v>
      </c>
      <c r="W1081" s="38">
        <v>1272991.3161899336</v>
      </c>
      <c r="AA1081" s="13">
        <v>1016</v>
      </c>
      <c r="AB1081" s="39">
        <v>2208610.9107289203</v>
      </c>
    </row>
    <row r="1082" spans="3:28">
      <c r="C1082" s="13">
        <v>1017</v>
      </c>
      <c r="D1082" s="13">
        <v>65</v>
      </c>
      <c r="E1082" s="14">
        <v>240835.86380788856</v>
      </c>
      <c r="F1082" s="14">
        <v>73003.486885076534</v>
      </c>
      <c r="G1082" s="14">
        <v>2551.6097</v>
      </c>
      <c r="H1082" s="14">
        <v>165280.76722281202</v>
      </c>
      <c r="I1082" s="14">
        <v>9916.8460333687217</v>
      </c>
      <c r="J1082" s="14">
        <v>3966.7384133474889</v>
      </c>
      <c r="K1082" s="15">
        <v>-1.6125006501523237E-2</v>
      </c>
      <c r="L1082" s="14">
        <v>-2240.997599773315</v>
      </c>
      <c r="M1082" s="14">
        <v>138718.91090700062</v>
      </c>
      <c r="N1082" s="14">
        <v>2975.0538100106164</v>
      </c>
      <c r="O1082" s="15">
        <v>3.0325312991467401E-2</v>
      </c>
      <c r="P1082" s="14">
        <v>3888.3853213662987</v>
      </c>
      <c r="Q1082" s="14">
        <v>133598.34219635639</v>
      </c>
      <c r="R1082" s="14">
        <v>2975.0538100106164</v>
      </c>
      <c r="S1082" s="15">
        <v>0.19036731369961363</v>
      </c>
      <c r="T1082" s="38">
        <v>15051.969730644727</v>
      </c>
      <c r="U1082" s="38">
        <v>95607.533254560811</v>
      </c>
      <c r="V1082" s="38">
        <v>16699.357452237709</v>
      </c>
      <c r="W1082" s="38">
        <v>367924.78635791782</v>
      </c>
      <c r="AA1082" s="13">
        <v>1017</v>
      </c>
      <c r="AB1082" s="39">
        <v>2963949.6455754144</v>
      </c>
    </row>
    <row r="1083" spans="3:28">
      <c r="C1083" s="13">
        <v>1018</v>
      </c>
      <c r="D1083" s="13">
        <v>65</v>
      </c>
      <c r="E1083" s="14">
        <v>237871.5605596393</v>
      </c>
      <c r="F1083" s="14">
        <v>71847.408618259331</v>
      </c>
      <c r="G1083" s="14">
        <v>2551.6097</v>
      </c>
      <c r="H1083" s="14">
        <v>163472.54224137997</v>
      </c>
      <c r="I1083" s="14">
        <v>9808.3525344827976</v>
      </c>
      <c r="J1083" s="14">
        <v>3923.3410137931191</v>
      </c>
      <c r="K1083" s="15">
        <v>0.13037553386608186</v>
      </c>
      <c r="L1083" s="14">
        <v>27424.465646294149</v>
      </c>
      <c r="M1083" s="14">
        <v>239735.92213729874</v>
      </c>
      <c r="N1083" s="14">
        <v>2942.505760344839</v>
      </c>
      <c r="O1083" s="15">
        <v>-4.9920719076853831E-2</v>
      </c>
      <c r="P1083" s="14">
        <v>-6251.8017892199332</v>
      </c>
      <c r="Q1083" s="14">
        <v>120454.0611853138</v>
      </c>
      <c r="R1083" s="14">
        <v>2942.505760344839</v>
      </c>
      <c r="S1083" s="15">
        <v>0.14733612281200353</v>
      </c>
      <c r="T1083" s="38">
        <v>72764.662482732776</v>
      </c>
      <c r="U1083" s="38">
        <v>568104.36455223477</v>
      </c>
      <c r="V1083" s="38">
        <v>93937.326339806983</v>
      </c>
      <c r="W1083" s="38">
        <v>928294.34787484724</v>
      </c>
      <c r="AA1083" s="13">
        <v>1018</v>
      </c>
      <c r="AB1083" s="39">
        <v>2958826.7012068969</v>
      </c>
    </row>
    <row r="1084" spans="3:28">
      <c r="C1084" s="13">
        <v>1019</v>
      </c>
      <c r="D1084" s="13">
        <v>65</v>
      </c>
      <c r="E1084" s="14">
        <v>245800.79502083157</v>
      </c>
      <c r="F1084" s="14">
        <v>74939.81005812432</v>
      </c>
      <c r="G1084" s="14">
        <v>2551.6097</v>
      </c>
      <c r="H1084" s="14">
        <v>168309.37526270727</v>
      </c>
      <c r="I1084" s="14">
        <v>10098.562515762436</v>
      </c>
      <c r="J1084" s="14">
        <v>4039.4250063049749</v>
      </c>
      <c r="K1084" s="15">
        <v>1.8863266406306738E-2</v>
      </c>
      <c r="L1084" s="14">
        <v>3766.3399428368821</v>
      </c>
      <c r="M1084" s="14">
        <v>205451.36288117705</v>
      </c>
      <c r="N1084" s="14">
        <v>3029.5687547287307</v>
      </c>
      <c r="O1084" s="15">
        <v>0.14336828865288176</v>
      </c>
      <c r="P1084" s="14">
        <v>44747.720190030661</v>
      </c>
      <c r="Q1084" s="14">
        <v>358379.78385202301</v>
      </c>
      <c r="R1084" s="14">
        <v>3029.5687547287307</v>
      </c>
      <c r="S1084" s="15">
        <v>-0.2846422835228048</v>
      </c>
      <c r="T1084" s="38">
        <v>-41004.357339951384</v>
      </c>
      <c r="U1084" s="38">
        <v>104566.17600229307</v>
      </c>
      <c r="V1084" s="38">
        <v>7509.7027929161559</v>
      </c>
      <c r="W1084" s="38">
        <v>668397.32273549307</v>
      </c>
      <c r="AA1084" s="13">
        <v>1019</v>
      </c>
      <c r="AB1084" s="39">
        <v>2865564.5274244994</v>
      </c>
    </row>
    <row r="1085" spans="3:28">
      <c r="C1085" s="13">
        <v>1020</v>
      </c>
      <c r="D1085" s="13">
        <v>65</v>
      </c>
      <c r="E1085" s="14">
        <v>242957.90267745589</v>
      </c>
      <c r="F1085" s="14">
        <v>73831.082044207797</v>
      </c>
      <c r="G1085" s="14">
        <v>2551.6097</v>
      </c>
      <c r="H1085" s="14">
        <v>166575.21093324808</v>
      </c>
      <c r="I1085" s="14">
        <v>9994.512655994884</v>
      </c>
      <c r="J1085" s="14">
        <v>3997.8050623979539</v>
      </c>
      <c r="K1085" s="15">
        <v>2.9362123505426004E-2</v>
      </c>
      <c r="L1085" s="14">
        <v>4871.6729574842511</v>
      </c>
      <c r="M1085" s="14">
        <v>172787.49074803037</v>
      </c>
      <c r="N1085" s="14">
        <v>2998.3537967984653</v>
      </c>
      <c r="O1085" s="15">
        <v>-1.901704254294237E-2</v>
      </c>
      <c r="P1085" s="14">
        <v>-1600.5215610176517</v>
      </c>
      <c r="Q1085" s="14">
        <v>84061.140508433542</v>
      </c>
      <c r="R1085" s="14">
        <v>2998.3537967984653</v>
      </c>
      <c r="S1085" s="15">
        <v>6.3384825238640044E-2</v>
      </c>
      <c r="T1085" s="38">
        <v>12843.555241223365</v>
      </c>
      <c r="U1085" s="38">
        <v>216970.96678203353</v>
      </c>
      <c r="V1085" s="38">
        <v>16114.706637689964</v>
      </c>
      <c r="W1085" s="38">
        <v>473819.59803849744</v>
      </c>
      <c r="AA1085" s="13">
        <v>1020</v>
      </c>
      <c r="AB1085" s="39">
        <v>2923707.8151846416</v>
      </c>
    </row>
    <row r="1086" spans="3:28">
      <c r="C1086" s="13">
        <v>1021</v>
      </c>
      <c r="D1086" s="13">
        <v>65</v>
      </c>
      <c r="E1086" s="14">
        <v>237283.89904037141</v>
      </c>
      <c r="F1086" s="14">
        <v>71618.220625744856</v>
      </c>
      <c r="G1086" s="14">
        <v>2551.6097</v>
      </c>
      <c r="H1086" s="14">
        <v>163114.06871462657</v>
      </c>
      <c r="I1086" s="14">
        <v>9786.8441228775937</v>
      </c>
      <c r="J1086" s="14">
        <v>3914.7376491510377</v>
      </c>
      <c r="K1086" s="15">
        <v>-4.1897380595758683E-2</v>
      </c>
      <c r="L1086" s="14">
        <v>-5910.5830531078673</v>
      </c>
      <c r="M1086" s="14">
        <v>137119.63970797847</v>
      </c>
      <c r="N1086" s="14">
        <v>2936.053236863278</v>
      </c>
      <c r="O1086" s="15">
        <v>6.4988206379660282E-2</v>
      </c>
      <c r="P1086" s="14">
        <v>13610.211890970888</v>
      </c>
      <c r="Q1086" s="14">
        <v>224504.1120511372</v>
      </c>
      <c r="R1086" s="14">
        <v>2936.053236863278</v>
      </c>
      <c r="S1086" s="15">
        <v>-4.3686246808899154E-3</v>
      </c>
      <c r="T1086" s="38">
        <v>-459.93903689191842</v>
      </c>
      <c r="U1086" s="38">
        <v>106290.42939127971</v>
      </c>
      <c r="V1086" s="38">
        <v>7239.6898009711022</v>
      </c>
      <c r="W1086" s="38">
        <v>467914.18115039536</v>
      </c>
      <c r="AA1086" s="13">
        <v>1021</v>
      </c>
      <c r="AB1086" s="39">
        <v>3086086.1600190839</v>
      </c>
    </row>
    <row r="1087" spans="3:28">
      <c r="C1087" s="13">
        <v>1022</v>
      </c>
      <c r="D1087" s="13">
        <v>65</v>
      </c>
      <c r="E1087" s="14">
        <v>229303.80547342889</v>
      </c>
      <c r="F1087" s="14">
        <v>68505.98413463727</v>
      </c>
      <c r="G1087" s="14">
        <v>2551.6097</v>
      </c>
      <c r="H1087" s="14">
        <v>158246.21163879163</v>
      </c>
      <c r="I1087" s="14">
        <v>9494.772698327497</v>
      </c>
      <c r="J1087" s="14">
        <v>3797.9090793309988</v>
      </c>
      <c r="K1087" s="15">
        <v>5.750026963086001E-2</v>
      </c>
      <c r="L1087" s="14">
        <v>10287.133562602461</v>
      </c>
      <c r="M1087" s="14">
        <v>191091.91982521044</v>
      </c>
      <c r="N1087" s="14">
        <v>2848.4318094982491</v>
      </c>
      <c r="O1087" s="15">
        <v>-0.22029347523649651</v>
      </c>
      <c r="P1087" s="14">
        <v>-21218.523739309527</v>
      </c>
      <c r="Q1087" s="14">
        <v>76525.039420415414</v>
      </c>
      <c r="R1087" s="14">
        <v>2848.4318094982491</v>
      </c>
      <c r="S1087" s="15">
        <v>-8.0951428061617106E-2</v>
      </c>
      <c r="T1087" s="38">
        <v>-4263.1499451444661</v>
      </c>
      <c r="U1087" s="38">
        <v>49824.126355519111</v>
      </c>
      <c r="V1087" s="38">
        <v>-15194.540121851533</v>
      </c>
      <c r="W1087" s="38">
        <v>317441.08560114499</v>
      </c>
      <c r="AA1087" s="13">
        <v>1022</v>
      </c>
      <c r="AB1087" s="39">
        <v>2807756.0800489243</v>
      </c>
    </row>
    <row r="1088" spans="3:28">
      <c r="C1088" s="13">
        <v>1023</v>
      </c>
      <c r="D1088" s="13">
        <v>65</v>
      </c>
      <c r="E1088" s="14">
        <v>227312.93507886885</v>
      </c>
      <c r="F1088" s="14">
        <v>67729.544680758845</v>
      </c>
      <c r="G1088" s="14">
        <v>2551.6097</v>
      </c>
      <c r="H1088" s="14">
        <v>157031.78069811</v>
      </c>
      <c r="I1088" s="14">
        <v>9421.9068418865991</v>
      </c>
      <c r="J1088" s="14">
        <v>3768.7627367546397</v>
      </c>
      <c r="K1088" s="15">
        <v>0.10977230415572664</v>
      </c>
      <c r="L1088" s="14">
        <v>12679.315056658448</v>
      </c>
      <c r="M1088" s="14">
        <v>130069.28915333589</v>
      </c>
      <c r="N1088" s="14">
        <v>2826.5720525659794</v>
      </c>
      <c r="O1088" s="15">
        <v>0.18906648201067155</v>
      </c>
      <c r="P1088" s="14">
        <v>59102.198804312939</v>
      </c>
      <c r="Q1088" s="14">
        <v>373115.5722484017</v>
      </c>
      <c r="R1088" s="14">
        <v>2826.5720525659794</v>
      </c>
      <c r="S1088" s="15">
        <v>0.14800121930466026</v>
      </c>
      <c r="T1088" s="38">
        <v>66000.979296626349</v>
      </c>
      <c r="U1088" s="38">
        <v>513363.15416796302</v>
      </c>
      <c r="V1088" s="38">
        <v>137782.49315759772</v>
      </c>
      <c r="W1088" s="38">
        <v>1016548.0155697006</v>
      </c>
      <c r="AA1088" s="13">
        <v>1023</v>
      </c>
      <c r="AB1088" s="39">
        <v>2996010.8224727875</v>
      </c>
    </row>
    <row r="1089" spans="3:28">
      <c r="C1089" s="13">
        <v>1024</v>
      </c>
      <c r="D1089" s="13">
        <v>65</v>
      </c>
      <c r="E1089" s="14">
        <v>242368.37407122698</v>
      </c>
      <c r="F1089" s="14">
        <v>73601.165887778523</v>
      </c>
      <c r="G1089" s="14">
        <v>2551.6097</v>
      </c>
      <c r="H1089" s="14">
        <v>166215.59848344847</v>
      </c>
      <c r="I1089" s="14">
        <v>9972.9359090069083</v>
      </c>
      <c r="J1089" s="14">
        <v>3989.1743636027636</v>
      </c>
      <c r="K1089" s="15">
        <v>3.1165311827981219E-2</v>
      </c>
      <c r="L1089" s="14">
        <v>3813.0946631006877</v>
      </c>
      <c r="M1089" s="14">
        <v>128158.28382659533</v>
      </c>
      <c r="N1089" s="14">
        <v>2991.8807727020726</v>
      </c>
      <c r="O1089" s="15">
        <v>9.4310093138653614E-3</v>
      </c>
      <c r="P1089" s="14">
        <v>2849.1550319842845</v>
      </c>
      <c r="Q1089" s="14">
        <v>306450.09151832748</v>
      </c>
      <c r="R1089" s="14">
        <v>2991.8807727020726</v>
      </c>
      <c r="S1089" s="15">
        <v>0.14835224692732801</v>
      </c>
      <c r="T1089" s="38">
        <v>33587.15287771869</v>
      </c>
      <c r="U1089" s="38">
        <v>261484.46953828103</v>
      </c>
      <c r="V1089" s="38">
        <v>40249.402572803665</v>
      </c>
      <c r="W1089" s="38">
        <v>696092.84488320386</v>
      </c>
      <c r="AA1089" s="13">
        <v>1024</v>
      </c>
      <c r="AB1089" s="39">
        <v>2725466.089355397</v>
      </c>
    </row>
    <row r="1090" spans="3:28">
      <c r="C1090" s="13">
        <v>1025</v>
      </c>
      <c r="D1090" s="13">
        <v>65</v>
      </c>
      <c r="E1090" s="14">
        <v>233305.36976337331</v>
      </c>
      <c r="F1090" s="14">
        <v>70066.594207715592</v>
      </c>
      <c r="G1090" s="14">
        <v>2551.6097</v>
      </c>
      <c r="H1090" s="14">
        <v>160687.16585565772</v>
      </c>
      <c r="I1090" s="14">
        <v>9641.2299513394628</v>
      </c>
      <c r="J1090" s="14">
        <v>3856.4919805357854</v>
      </c>
      <c r="K1090" s="15">
        <v>2.8631346715697031E-2</v>
      </c>
      <c r="L1090" s="14">
        <v>3162.6978615045336</v>
      </c>
      <c r="M1090" s="14">
        <v>115553.71365821663</v>
      </c>
      <c r="N1090" s="14">
        <v>2892.3689854018389</v>
      </c>
      <c r="O1090" s="15">
        <v>-7.9023688011594428E-2</v>
      </c>
      <c r="P1090" s="14">
        <v>-9024.2070642455037</v>
      </c>
      <c r="Q1090" s="14">
        <v>106618.20505733378</v>
      </c>
      <c r="R1090" s="14">
        <v>2892.3689854018389</v>
      </c>
      <c r="S1090" s="15">
        <v>-0.1332715889260096</v>
      </c>
      <c r="T1090" s="38">
        <v>-19185.800377219006</v>
      </c>
      <c r="U1090" s="38">
        <v>126220.552459169</v>
      </c>
      <c r="V1090" s="38">
        <v>-25047.309579959976</v>
      </c>
      <c r="W1090" s="38">
        <v>348392.47117471939</v>
      </c>
      <c r="AA1090" s="13">
        <v>1025</v>
      </c>
      <c r="AB1090" s="39">
        <v>2672486.8310111845</v>
      </c>
    </row>
    <row r="1091" spans="3:28">
      <c r="C1091" s="13">
        <v>1026</v>
      </c>
      <c r="D1091" s="13">
        <v>65</v>
      </c>
      <c r="E1091" s="14">
        <v>223450.99017867894</v>
      </c>
      <c r="F1091" s="14">
        <v>66223.386169684789</v>
      </c>
      <c r="G1091" s="14">
        <v>2551.6097</v>
      </c>
      <c r="H1091" s="14">
        <v>154675.99430899415</v>
      </c>
      <c r="I1091" s="14">
        <v>9280.5596585396488</v>
      </c>
      <c r="J1091" s="14">
        <v>3712.2238634158598</v>
      </c>
      <c r="K1091" s="15">
        <v>7.4829142714313387E-2</v>
      </c>
      <c r="L1091" s="14">
        <v>13167.128339085968</v>
      </c>
      <c r="M1091" s="14">
        <v>190985.81128882786</v>
      </c>
      <c r="N1091" s="14">
        <v>2784.1678975618947</v>
      </c>
      <c r="O1091" s="15">
        <v>-7.2486097430495749E-2</v>
      </c>
      <c r="P1091" s="14">
        <v>-10798.457724004007</v>
      </c>
      <c r="Q1091" s="14">
        <v>139566.43765745548</v>
      </c>
      <c r="R1091" s="14">
        <v>2784.1678975618947</v>
      </c>
      <c r="S1091" s="15">
        <v>0.36764322277191203</v>
      </c>
      <c r="T1091" s="38">
        <v>84500.846015727337</v>
      </c>
      <c r="U1091" s="38">
        <v>315737.62934076239</v>
      </c>
      <c r="V1091" s="38">
        <v>86869.516630809303</v>
      </c>
      <c r="W1091" s="38">
        <v>646289.87828704575</v>
      </c>
      <c r="AA1091" s="13">
        <v>1026</v>
      </c>
      <c r="AB1091" s="39">
        <v>2435974.6807085294</v>
      </c>
    </row>
    <row r="1092" spans="3:28">
      <c r="C1092" s="13">
        <v>1027</v>
      </c>
      <c r="D1092" s="13">
        <v>65</v>
      </c>
      <c r="E1092" s="14">
        <v>236038.16777320325</v>
      </c>
      <c r="F1092" s="14">
        <v>71132.385431549279</v>
      </c>
      <c r="G1092" s="14">
        <v>2551.6097</v>
      </c>
      <c r="H1092" s="14">
        <v>162354.17264165398</v>
      </c>
      <c r="I1092" s="14">
        <v>9741.2503584992373</v>
      </c>
      <c r="J1092" s="14">
        <v>3896.5001433996949</v>
      </c>
      <c r="K1092" s="15">
        <v>2.1228325133281666E-2</v>
      </c>
      <c r="L1092" s="14">
        <v>3581.839816604263</v>
      </c>
      <c r="M1092" s="14">
        <v>174259.36052627224</v>
      </c>
      <c r="N1092" s="14">
        <v>2922.3751075497712</v>
      </c>
      <c r="O1092" s="15">
        <v>0.11910160303548792</v>
      </c>
      <c r="P1092" s="14">
        <v>20424.913421881116</v>
      </c>
      <c r="Q1092" s="14">
        <v>193377.60823769713</v>
      </c>
      <c r="R1092" s="14">
        <v>2922.3751075497712</v>
      </c>
      <c r="S1092" s="15">
        <v>-0.18768490707746188</v>
      </c>
      <c r="T1092" s="38">
        <v>-51569.308616446207</v>
      </c>
      <c r="U1092" s="38">
        <v>224657.22591945104</v>
      </c>
      <c r="V1092" s="38">
        <v>-27562.555377960827</v>
      </c>
      <c r="W1092" s="38">
        <v>592294.19468342047</v>
      </c>
      <c r="AA1092" s="13">
        <v>1027</v>
      </c>
      <c r="AB1092" s="39">
        <v>3248136.8943026587</v>
      </c>
    </row>
    <row r="1093" spans="3:28">
      <c r="C1093" s="13">
        <v>1028</v>
      </c>
      <c r="D1093" s="13">
        <v>65</v>
      </c>
      <c r="E1093" s="14">
        <v>241323.73225392832</v>
      </c>
      <c r="F1093" s="14">
        <v>73193.755579032048</v>
      </c>
      <c r="G1093" s="14">
        <v>2551.6097</v>
      </c>
      <c r="H1093" s="14">
        <v>165578.36697489626</v>
      </c>
      <c r="I1093" s="14">
        <v>9934.7020184937755</v>
      </c>
      <c r="J1093" s="14">
        <v>3973.8808073975106</v>
      </c>
      <c r="K1093" s="15">
        <v>-1.2603380540222024E-2</v>
      </c>
      <c r="L1093" s="14">
        <v>-2201.6797053458936</v>
      </c>
      <c r="M1093" s="14">
        <v>174474.87657716597</v>
      </c>
      <c r="N1093" s="14">
        <v>2980.4106055481325</v>
      </c>
      <c r="O1093" s="15">
        <v>-6.2627498552570993E-3</v>
      </c>
      <c r="P1093" s="14">
        <v>-1153.4348223785034</v>
      </c>
      <c r="Q1093" s="14">
        <v>184510.63164942869</v>
      </c>
      <c r="R1093" s="14">
        <v>2980.4106055481325</v>
      </c>
      <c r="S1093" s="15">
        <v>-1.6086947302461796E-2</v>
      </c>
      <c r="T1093" s="38">
        <v>-10880.293579787891</v>
      </c>
      <c r="U1093" s="38">
        <v>666952.87320722453</v>
      </c>
      <c r="V1093" s="38">
        <v>-14235.408107512289</v>
      </c>
      <c r="W1093" s="38">
        <v>1025938.3814338192</v>
      </c>
      <c r="AA1093" s="13">
        <v>1028</v>
      </c>
      <c r="AB1093" s="39">
        <v>3505862.8950660019</v>
      </c>
    </row>
    <row r="1094" spans="3:28">
      <c r="C1094" s="13">
        <v>1029</v>
      </c>
      <c r="D1094" s="13">
        <v>65</v>
      </c>
      <c r="E1094" s="14">
        <v>221700.01507636739</v>
      </c>
      <c r="F1094" s="14">
        <v>65540.505879783275</v>
      </c>
      <c r="G1094" s="14">
        <v>2551.6097</v>
      </c>
      <c r="H1094" s="14">
        <v>153607.89949658411</v>
      </c>
      <c r="I1094" s="14">
        <v>9216.4739697950463</v>
      </c>
      <c r="J1094" s="14">
        <v>3686.5895879180189</v>
      </c>
      <c r="K1094" s="15">
        <v>-1.3044063849479863E-2</v>
      </c>
      <c r="L1094" s="14">
        <v>-1654.1214100704153</v>
      </c>
      <c r="M1094" s="14">
        <v>126999.45499228276</v>
      </c>
      <c r="N1094" s="14">
        <v>2764.9421909385137</v>
      </c>
      <c r="O1094" s="15">
        <v>0.15760054796835737</v>
      </c>
      <c r="P1094" s="14">
        <v>19482.851564920285</v>
      </c>
      <c r="Q1094" s="14">
        <v>144487.04743276787</v>
      </c>
      <c r="R1094" s="14">
        <v>2764.9421909385137</v>
      </c>
      <c r="S1094" s="15">
        <v>-7.7152977439872081E-2</v>
      </c>
      <c r="T1094" s="38">
        <v>-33118.853357244807</v>
      </c>
      <c r="U1094" s="38">
        <v>397525.77269595693</v>
      </c>
      <c r="V1094" s="38">
        <v>-15290.123202394938</v>
      </c>
      <c r="W1094" s="38">
        <v>669012.27512100758</v>
      </c>
      <c r="AA1094" s="13">
        <v>1029</v>
      </c>
      <c r="AB1094" s="39">
        <v>3166537.7346998663</v>
      </c>
    </row>
    <row r="1095" spans="3:28">
      <c r="C1095" s="13">
        <v>1030</v>
      </c>
      <c r="D1095" s="13">
        <v>65</v>
      </c>
      <c r="E1095" s="14">
        <v>231489.66797971501</v>
      </c>
      <c r="F1095" s="14">
        <v>69358.470512088854</v>
      </c>
      <c r="G1095" s="14">
        <v>2551.6097</v>
      </c>
      <c r="H1095" s="14">
        <v>159579.58776762616</v>
      </c>
      <c r="I1095" s="14">
        <v>9574.7752660575698</v>
      </c>
      <c r="J1095" s="14">
        <v>3829.9101064230281</v>
      </c>
      <c r="K1095" s="15">
        <v>1.5942388893759023E-2</v>
      </c>
      <c r="L1095" s="14">
        <v>2176.3652025967285</v>
      </c>
      <c r="M1095" s="14">
        <v>140605.69191617536</v>
      </c>
      <c r="N1095" s="14">
        <v>2872.4325798172708</v>
      </c>
      <c r="O1095" s="15">
        <v>-0.10790557644288379</v>
      </c>
      <c r="P1095" s="14">
        <v>-18654.547239431446</v>
      </c>
      <c r="Q1095" s="14">
        <v>155660.10457142181</v>
      </c>
      <c r="R1095" s="14">
        <v>2872.4325798172708</v>
      </c>
      <c r="S1095" s="15">
        <v>0.17248577219294675</v>
      </c>
      <c r="T1095" s="38">
        <v>17591.850351144367</v>
      </c>
      <c r="U1095" s="38">
        <v>121018.21995912318</v>
      </c>
      <c r="V1095" s="38">
        <v>1113.6683143096488</v>
      </c>
      <c r="W1095" s="38">
        <v>417284.01644672034</v>
      </c>
      <c r="AA1095" s="13">
        <v>1030</v>
      </c>
      <c r="AB1095" s="39">
        <v>2946083.5374844507</v>
      </c>
    </row>
    <row r="1096" spans="3:28">
      <c r="C1096" s="13">
        <v>1031</v>
      </c>
      <c r="D1096" s="13">
        <v>65</v>
      </c>
      <c r="E1096" s="14">
        <v>237753.54625979767</v>
      </c>
      <c r="F1096" s="14">
        <v>71801.383041321096</v>
      </c>
      <c r="G1096" s="14">
        <v>2551.6097</v>
      </c>
      <c r="H1096" s="14">
        <v>163400.55351847658</v>
      </c>
      <c r="I1096" s="14">
        <v>9804.0332111085936</v>
      </c>
      <c r="J1096" s="14">
        <v>3921.6132844434378</v>
      </c>
      <c r="K1096" s="15">
        <v>8.6021937226779976E-2</v>
      </c>
      <c r="L1096" s="14">
        <v>10685.249268549414</v>
      </c>
      <c r="M1096" s="14">
        <v>136861.45506389471</v>
      </c>
      <c r="N1096" s="14">
        <v>2941.2099633325779</v>
      </c>
      <c r="O1096" s="15">
        <v>0.15929991711733682</v>
      </c>
      <c r="P1096" s="14">
        <v>22380.054142483914</v>
      </c>
      <c r="Q1096" s="14">
        <v>164340.71428217806</v>
      </c>
      <c r="R1096" s="14">
        <v>2941.2099633325779</v>
      </c>
      <c r="S1096" s="15">
        <v>0.21731738707951206</v>
      </c>
      <c r="T1096" s="38">
        <v>188128.89207824192</v>
      </c>
      <c r="U1096" s="38">
        <v>1055286.7511101759</v>
      </c>
      <c r="V1096" s="38">
        <v>221194.19548927524</v>
      </c>
      <c r="W1096" s="38">
        <v>1356488.9204562486</v>
      </c>
      <c r="AA1096" s="13">
        <v>1031</v>
      </c>
      <c r="AB1096" s="39">
        <v>2562038.3729600976</v>
      </c>
    </row>
    <row r="1097" spans="3:28">
      <c r="C1097" s="13">
        <v>1032</v>
      </c>
      <c r="D1097" s="13">
        <v>65</v>
      </c>
      <c r="E1097" s="14">
        <v>234311.4035009768</v>
      </c>
      <c r="F1097" s="14">
        <v>70458.947365380955</v>
      </c>
      <c r="G1097" s="14">
        <v>2551.6097</v>
      </c>
      <c r="H1097" s="14">
        <v>161300.84643559586</v>
      </c>
      <c r="I1097" s="14">
        <v>9678.050786135751</v>
      </c>
      <c r="J1097" s="14">
        <v>3871.2203144543005</v>
      </c>
      <c r="K1097" s="15">
        <v>2.8076161438807465E-3</v>
      </c>
      <c r="L1097" s="14">
        <v>423.80126310771658</v>
      </c>
      <c r="M1097" s="14">
        <v>153306.42176268512</v>
      </c>
      <c r="N1097" s="14">
        <v>2903.415235840725</v>
      </c>
      <c r="O1097" s="15">
        <v>2.107671268758779E-2</v>
      </c>
      <c r="P1097" s="14">
        <v>3954.5711445855118</v>
      </c>
      <c r="Q1097" s="14">
        <v>193033.78990253218</v>
      </c>
      <c r="R1097" s="14">
        <v>2903.415235840725</v>
      </c>
      <c r="S1097" s="15">
        <v>6.3268077563886971E-2</v>
      </c>
      <c r="T1097" s="38">
        <v>2836.7230931769236</v>
      </c>
      <c r="U1097" s="38">
        <v>49124.992882793609</v>
      </c>
      <c r="V1097" s="38">
        <v>7215.0955008701521</v>
      </c>
      <c r="W1097" s="38">
        <v>395465.20454801089</v>
      </c>
      <c r="AA1097" s="13">
        <v>1032</v>
      </c>
      <c r="AB1097" s="39">
        <v>2307359.9855704899</v>
      </c>
    </row>
    <row r="1098" spans="3:28">
      <c r="C1098" s="13">
        <v>1033</v>
      </c>
      <c r="D1098" s="13">
        <v>65</v>
      </c>
      <c r="E1098" s="14">
        <v>228762.71922622109</v>
      </c>
      <c r="F1098" s="14">
        <v>68294.960498226224</v>
      </c>
      <c r="G1098" s="14">
        <v>2551.6097</v>
      </c>
      <c r="H1098" s="14">
        <v>157916.14902799486</v>
      </c>
      <c r="I1098" s="14">
        <v>9474.9689416796919</v>
      </c>
      <c r="J1098" s="14">
        <v>3789.9875766718769</v>
      </c>
      <c r="K1098" s="15">
        <v>-8.6016432222559905E-3</v>
      </c>
      <c r="L1098" s="14">
        <v>-1381.3376687045657</v>
      </c>
      <c r="M1098" s="14">
        <v>161103.6309665858</v>
      </c>
      <c r="N1098" s="14">
        <v>2842.4906825039075</v>
      </c>
      <c r="O1098" s="15">
        <v>-2.4401603530511129E-3</v>
      </c>
      <c r="P1098" s="14">
        <v>-224.31727223224655</v>
      </c>
      <c r="Q1098" s="14">
        <v>93124.195042178282</v>
      </c>
      <c r="R1098" s="14">
        <v>2842.4906825039075</v>
      </c>
      <c r="S1098" s="15">
        <v>-0.26072962612698475</v>
      </c>
      <c r="T1098" s="38">
        <v>-142402.52501600896</v>
      </c>
      <c r="U1098" s="38">
        <v>405188.04956999014</v>
      </c>
      <c r="V1098" s="38">
        <v>-144008.17995694577</v>
      </c>
      <c r="W1098" s="38">
        <v>659415.87557875423</v>
      </c>
      <c r="AA1098" s="13">
        <v>1033</v>
      </c>
      <c r="AB1098" s="39">
        <v>2547382.9709991384</v>
      </c>
    </row>
    <row r="1099" spans="3:28">
      <c r="C1099" s="13">
        <v>1034</v>
      </c>
      <c r="D1099" s="13">
        <v>65</v>
      </c>
      <c r="E1099" s="14">
        <v>229452.38203767224</v>
      </c>
      <c r="F1099" s="14">
        <v>68563.928994692178</v>
      </c>
      <c r="G1099" s="14">
        <v>2551.6097</v>
      </c>
      <c r="H1099" s="14">
        <v>158336.84334298005</v>
      </c>
      <c r="I1099" s="14">
        <v>9500.2106005788028</v>
      </c>
      <c r="J1099" s="14">
        <v>3800.0842402315211</v>
      </c>
      <c r="K1099" s="15">
        <v>4.04231235622328E-2</v>
      </c>
      <c r="L1099" s="14">
        <v>4118.3968520875751</v>
      </c>
      <c r="M1099" s="14">
        <v>107900.6412653329</v>
      </c>
      <c r="N1099" s="14">
        <v>2850.0631801736408</v>
      </c>
      <c r="O1099" s="15">
        <v>-1.0627644108583384E-2</v>
      </c>
      <c r="P1099" s="14">
        <v>-1007.9084641240865</v>
      </c>
      <c r="Q1099" s="14">
        <v>95255.495000878305</v>
      </c>
      <c r="R1099" s="14">
        <v>2850.0631801736408</v>
      </c>
      <c r="S1099" s="15">
        <v>2.0957880509507976E-2</v>
      </c>
      <c r="T1099" s="38">
        <v>3712.6664955165406</v>
      </c>
      <c r="U1099" s="38">
        <v>182286.64660796052</v>
      </c>
      <c r="V1099" s="38">
        <v>6823.1548834800287</v>
      </c>
      <c r="W1099" s="38">
        <v>385442.78287417174</v>
      </c>
      <c r="AA1099" s="13">
        <v>1034</v>
      </c>
      <c r="AB1099" s="39">
        <v>2583635.4879146749</v>
      </c>
    </row>
    <row r="1100" spans="3:28">
      <c r="C1100" s="13">
        <v>1035</v>
      </c>
      <c r="D1100" s="13">
        <v>65</v>
      </c>
      <c r="E1100" s="14">
        <v>235867.94251790596</v>
      </c>
      <c r="F1100" s="14">
        <v>71065.997581983334</v>
      </c>
      <c r="G1100" s="14">
        <v>2551.6097</v>
      </c>
      <c r="H1100" s="14">
        <v>162250.33523592263</v>
      </c>
      <c r="I1100" s="14">
        <v>9735.0201141553571</v>
      </c>
      <c r="J1100" s="14">
        <v>3894.0080456621431</v>
      </c>
      <c r="K1100" s="15">
        <v>3.9232765920485468E-2</v>
      </c>
      <c r="L1100" s="14">
        <v>6781.0391311107496</v>
      </c>
      <c r="M1100" s="14">
        <v>181569.2632925917</v>
      </c>
      <c r="N1100" s="14">
        <v>2920.5060342466072</v>
      </c>
      <c r="O1100" s="15">
        <v>0.16745126554381587</v>
      </c>
      <c r="P1100" s="14">
        <v>25296.733981558391</v>
      </c>
      <c r="Q1100" s="14">
        <v>177826.21839209367</v>
      </c>
      <c r="R1100" s="14">
        <v>2920.5060342466072</v>
      </c>
      <c r="S1100" s="15">
        <v>-0.28450322582843324</v>
      </c>
      <c r="T1100" s="38">
        <v>-241046.01330816545</v>
      </c>
      <c r="U1100" s="38">
        <v>607666.54275850498</v>
      </c>
      <c r="V1100" s="38">
        <v>-208968.2401954963</v>
      </c>
      <c r="W1100" s="38">
        <v>967062.02444319031</v>
      </c>
      <c r="AA1100" s="13">
        <v>1035</v>
      </c>
      <c r="AB1100" s="39">
        <v>2097505.2059388342</v>
      </c>
    </row>
    <row r="1101" spans="3:28">
      <c r="C1101" s="13">
        <v>1036</v>
      </c>
      <c r="D1101" s="13">
        <v>65</v>
      </c>
      <c r="E1101" s="14">
        <v>238558.35137279955</v>
      </c>
      <c r="F1101" s="14">
        <v>72115.257035391827</v>
      </c>
      <c r="G1101" s="14">
        <v>2551.6097</v>
      </c>
      <c r="H1101" s="14">
        <v>163891.48463740773</v>
      </c>
      <c r="I1101" s="14">
        <v>9833.4890782444636</v>
      </c>
      <c r="J1101" s="14">
        <v>3933.3956312977857</v>
      </c>
      <c r="K1101" s="15">
        <v>3.1518956630968292E-2</v>
      </c>
      <c r="L1101" s="14">
        <v>6308.9362705289723</v>
      </c>
      <c r="M1101" s="14">
        <v>208438.86741891637</v>
      </c>
      <c r="N1101" s="14">
        <v>2950.0467234733392</v>
      </c>
      <c r="O1101" s="15">
        <v>0.15364520648942967</v>
      </c>
      <c r="P1101" s="14">
        <v>28313.264558800616</v>
      </c>
      <c r="Q1101" s="14">
        <v>214065.20228524599</v>
      </c>
      <c r="R1101" s="14">
        <v>2950.0467234733392</v>
      </c>
      <c r="S1101" s="15">
        <v>5.3233727108912138E-3</v>
      </c>
      <c r="T1101" s="38">
        <v>1424.0740676911626</v>
      </c>
      <c r="U1101" s="38">
        <v>270412.59780440928</v>
      </c>
      <c r="V1101" s="38">
        <v>36046.274897020747</v>
      </c>
      <c r="W1101" s="38">
        <v>692916.66750857164</v>
      </c>
      <c r="AA1101" s="13">
        <v>1036</v>
      </c>
      <c r="AB1101" s="39">
        <v>2739983.3743652008</v>
      </c>
    </row>
    <row r="1102" spans="3:28">
      <c r="C1102" s="13">
        <v>1037</v>
      </c>
      <c r="D1102" s="13">
        <v>65</v>
      </c>
      <c r="E1102" s="14">
        <v>248242.22220885821</v>
      </c>
      <c r="F1102" s="14">
        <v>75891.966661454702</v>
      </c>
      <c r="G1102" s="14">
        <v>2551.6097</v>
      </c>
      <c r="H1102" s="14">
        <v>169798.6458474035</v>
      </c>
      <c r="I1102" s="14">
        <v>10187.91875084421</v>
      </c>
      <c r="J1102" s="14">
        <v>4075.167500337684</v>
      </c>
      <c r="K1102" s="15">
        <v>-1.0396209041565053E-2</v>
      </c>
      <c r="L1102" s="14">
        <v>-1544.3243899764609</v>
      </c>
      <c r="M1102" s="14">
        <v>149040.13676541788</v>
      </c>
      <c r="N1102" s="14">
        <v>3056.375625253263</v>
      </c>
      <c r="O1102" s="15">
        <v>0.1376095494465876</v>
      </c>
      <c r="P1102" s="14">
        <v>18152.120903992356</v>
      </c>
      <c r="Q1102" s="14">
        <v>151590.63744738779</v>
      </c>
      <c r="R1102" s="14">
        <v>3056.375625253263</v>
      </c>
      <c r="S1102" s="15">
        <v>7.358313256486182E-2</v>
      </c>
      <c r="T1102" s="38">
        <v>89508.743067375137</v>
      </c>
      <c r="U1102" s="38">
        <v>1307467.1092021228</v>
      </c>
      <c r="V1102" s="38">
        <v>106116.53958139103</v>
      </c>
      <c r="W1102" s="38">
        <v>1608097.8834149283</v>
      </c>
      <c r="AA1102" s="13">
        <v>1037</v>
      </c>
      <c r="AB1102" s="39">
        <v>2808964.6908174572</v>
      </c>
    </row>
    <row r="1103" spans="3:28">
      <c r="C1103" s="13">
        <v>1038</v>
      </c>
      <c r="D1103" s="13">
        <v>65</v>
      </c>
      <c r="E1103" s="14">
        <v>242389.53616568394</v>
      </c>
      <c r="F1103" s="14">
        <v>73609.41910461674</v>
      </c>
      <c r="G1103" s="14">
        <v>2551.6097</v>
      </c>
      <c r="H1103" s="14">
        <v>166228.5073610672</v>
      </c>
      <c r="I1103" s="14">
        <v>9973.7104416640323</v>
      </c>
      <c r="J1103" s="14">
        <v>3989.4841766656132</v>
      </c>
      <c r="K1103" s="15">
        <v>8.2268714560370243E-2</v>
      </c>
      <c r="L1103" s="14">
        <v>12410.785345488348</v>
      </c>
      <c r="M1103" s="14">
        <v>165262.20985324917</v>
      </c>
      <c r="N1103" s="14">
        <v>2992.1131324992098</v>
      </c>
      <c r="O1103" s="15">
        <v>0.18149201306174184</v>
      </c>
      <c r="P1103" s="14">
        <v>23926.812676248981</v>
      </c>
      <c r="Q1103" s="14">
        <v>157256.839633853</v>
      </c>
      <c r="R1103" s="14">
        <v>2992.1131324992098</v>
      </c>
      <c r="S1103" s="15">
        <v>0.19827922110892776</v>
      </c>
      <c r="T1103" s="38">
        <v>143569.09889506138</v>
      </c>
      <c r="U1103" s="38">
        <v>869140.51793305215</v>
      </c>
      <c r="V1103" s="38">
        <v>179906.69691679871</v>
      </c>
      <c r="W1103" s="38">
        <v>1191659.5674201543</v>
      </c>
      <c r="AA1103" s="13">
        <v>1038</v>
      </c>
      <c r="AB1103" s="39">
        <v>3047293.5208774204</v>
      </c>
    </row>
    <row r="1104" spans="3:28">
      <c r="C1104" s="13">
        <v>1039</v>
      </c>
      <c r="D1104" s="13">
        <v>65</v>
      </c>
      <c r="E1104" s="14">
        <v>234336.93752371499</v>
      </c>
      <c r="F1104" s="14">
        <v>70468.905634248847</v>
      </c>
      <c r="G1104" s="14">
        <v>2551.6097</v>
      </c>
      <c r="H1104" s="14">
        <v>161316.42218946616</v>
      </c>
      <c r="I1104" s="14">
        <v>9678.9853313679687</v>
      </c>
      <c r="J1104" s="14">
        <v>3871.5941325471877</v>
      </c>
      <c r="K1104" s="15">
        <v>0.11342815416766885</v>
      </c>
      <c r="L1104" s="14">
        <v>17480.981891894229</v>
      </c>
      <c r="M1104" s="14">
        <v>173531.79581768526</v>
      </c>
      <c r="N1104" s="14">
        <v>2903.6955994103905</v>
      </c>
      <c r="O1104" s="15">
        <v>4.9704347189783032E-2</v>
      </c>
      <c r="P1104" s="14">
        <v>23206.939946105653</v>
      </c>
      <c r="Q1104" s="14">
        <v>491558.39025937027</v>
      </c>
      <c r="R1104" s="14">
        <v>2903.6955994103905</v>
      </c>
      <c r="S1104" s="15">
        <v>0.26170333582390859</v>
      </c>
      <c r="T1104" s="38">
        <v>46397.755684033844</v>
      </c>
      <c r="U1104" s="38">
        <v>225141.02217338595</v>
      </c>
      <c r="V1104" s="38">
        <v>87085.677522033715</v>
      </c>
      <c r="W1104" s="38">
        <v>890231.20825044147</v>
      </c>
      <c r="AA1104" s="13">
        <v>1039</v>
      </c>
      <c r="AB1104" s="39">
        <v>2666704.7659264868</v>
      </c>
    </row>
    <row r="1105" spans="3:28">
      <c r="C1105" s="13">
        <v>1040</v>
      </c>
      <c r="D1105" s="13">
        <v>65</v>
      </c>
      <c r="E1105" s="14">
        <v>239226.565628829</v>
      </c>
      <c r="F1105" s="14">
        <v>72375.860595243314</v>
      </c>
      <c r="G1105" s="14">
        <v>2551.6097</v>
      </c>
      <c r="H1105" s="14">
        <v>164299.09533358569</v>
      </c>
      <c r="I1105" s="14">
        <v>9857.945720015141</v>
      </c>
      <c r="J1105" s="14">
        <v>3943.1782880060564</v>
      </c>
      <c r="K1105" s="15">
        <v>8.0016081237615361E-3</v>
      </c>
      <c r="L1105" s="14">
        <v>1150.1746753356906</v>
      </c>
      <c r="M1105" s="14">
        <v>146864.70368165683</v>
      </c>
      <c r="N1105" s="14">
        <v>2957.3837160045423</v>
      </c>
      <c r="O1105" s="15">
        <v>3.1297987068193631E-3</v>
      </c>
      <c r="P1105" s="14">
        <v>805.47170194073703</v>
      </c>
      <c r="Q1105" s="14">
        <v>259639.91624324967</v>
      </c>
      <c r="R1105" s="14">
        <v>2957.3837160045423</v>
      </c>
      <c r="S1105" s="15">
        <v>-2.3564615860892077E-2</v>
      </c>
      <c r="T1105" s="38">
        <v>-10309.367148397947</v>
      </c>
      <c r="U1105" s="38">
        <v>428662.8620223602</v>
      </c>
      <c r="V1105" s="38">
        <v>-8353.7207711215196</v>
      </c>
      <c r="W1105" s="38">
        <v>835167.48194726673</v>
      </c>
      <c r="AA1105" s="13">
        <v>1040</v>
      </c>
      <c r="AB1105" s="39">
        <v>2618440.501318932</v>
      </c>
    </row>
    <row r="1106" spans="3:28">
      <c r="C1106" s="13">
        <v>1041</v>
      </c>
      <c r="D1106" s="13">
        <v>65</v>
      </c>
      <c r="E1106" s="14">
        <v>228263.20389672878</v>
      </c>
      <c r="F1106" s="14">
        <v>68100.149519724218</v>
      </c>
      <c r="G1106" s="14">
        <v>2551.6097</v>
      </c>
      <c r="H1106" s="14">
        <v>157611.44467700456</v>
      </c>
      <c r="I1106" s="14">
        <v>9456.6866806202725</v>
      </c>
      <c r="J1106" s="14">
        <v>3782.6746722481093</v>
      </c>
      <c r="K1106" s="15">
        <v>5.8149147371157825E-2</v>
      </c>
      <c r="L1106" s="14">
        <v>10890.600288636808</v>
      </c>
      <c r="M1106" s="14">
        <v>200069.29747414333</v>
      </c>
      <c r="N1106" s="14">
        <v>2837.0060041860816</v>
      </c>
      <c r="O1106" s="15">
        <v>1.9773013488088527E-2</v>
      </c>
      <c r="P1106" s="14">
        <v>4628.3494210342833</v>
      </c>
      <c r="Q1106" s="14">
        <v>240120.90612376583</v>
      </c>
      <c r="R1106" s="14">
        <v>2837.0060041860816</v>
      </c>
      <c r="S1106" s="15">
        <v>0.47869451660256224</v>
      </c>
      <c r="T1106" s="38">
        <v>249831.03179592622</v>
      </c>
      <c r="U1106" s="38">
        <v>773150.29432426486</v>
      </c>
      <c r="V1106" s="38">
        <v>265349.9815055973</v>
      </c>
      <c r="W1106" s="38">
        <v>1213340.4979221742</v>
      </c>
      <c r="AA1106" s="13">
        <v>1041</v>
      </c>
      <c r="AB1106" s="39">
        <v>2719782.6557550579</v>
      </c>
    </row>
    <row r="1107" spans="3:28">
      <c r="C1107" s="13">
        <v>1042</v>
      </c>
      <c r="D1107" s="13">
        <v>65</v>
      </c>
      <c r="E1107" s="14">
        <v>226269.0820807819</v>
      </c>
      <c r="F1107" s="14">
        <v>67322.442011504943</v>
      </c>
      <c r="G1107" s="14">
        <v>2551.6097</v>
      </c>
      <c r="H1107" s="14">
        <v>156395.03036927697</v>
      </c>
      <c r="I1107" s="14">
        <v>9383.7018221566177</v>
      </c>
      <c r="J1107" s="14">
        <v>3753.4807288626471</v>
      </c>
      <c r="K1107" s="15">
        <v>1.9468663457811293E-2</v>
      </c>
      <c r="L1107" s="14">
        <v>3675.2252227315603</v>
      </c>
      <c r="M1107" s="14">
        <v>194328.41809998147</v>
      </c>
      <c r="N1107" s="14">
        <v>2815.1105466469853</v>
      </c>
      <c r="O1107" s="15">
        <v>0.10620463402275276</v>
      </c>
      <c r="P1107" s="14">
        <v>19487.457783706701</v>
      </c>
      <c r="Q1107" s="14">
        <v>204384.72575197532</v>
      </c>
      <c r="R1107" s="14">
        <v>2815.1105466469853</v>
      </c>
      <c r="S1107" s="15">
        <v>-0.15954759198728785</v>
      </c>
      <c r="T1107" s="38">
        <v>-64686.533560469499</v>
      </c>
      <c r="U1107" s="38">
        <v>342158.25053435494</v>
      </c>
      <c r="V1107" s="38">
        <v>-41523.85055403124</v>
      </c>
      <c r="W1107" s="38">
        <v>740871.39438631176</v>
      </c>
      <c r="AA1107" s="13">
        <v>1042</v>
      </c>
      <c r="AB1107" s="39">
        <v>2747778.7504759468</v>
      </c>
    </row>
    <row r="1108" spans="3:28">
      <c r="C1108" s="13">
        <v>1043</v>
      </c>
      <c r="D1108" s="13">
        <v>65</v>
      </c>
      <c r="E1108" s="14">
        <v>247899.97216919981</v>
      </c>
      <c r="F1108" s="14">
        <v>75758.489145987929</v>
      </c>
      <c r="G1108" s="14">
        <v>2551.6097</v>
      </c>
      <c r="H1108" s="14">
        <v>169589.87332321188</v>
      </c>
      <c r="I1108" s="14">
        <v>10175.392399392713</v>
      </c>
      <c r="J1108" s="14">
        <v>4070.1569597570851</v>
      </c>
      <c r="K1108" s="15">
        <v>5.0134476799575334E-2</v>
      </c>
      <c r="L1108" s="14">
        <v>8630.9899630555137</v>
      </c>
      <c r="M1108" s="14">
        <v>182822.84585501271</v>
      </c>
      <c r="N1108" s="14">
        <v>3052.6177198178138</v>
      </c>
      <c r="O1108" s="15">
        <v>-6.5636516145705232E-3</v>
      </c>
      <c r="P1108" s="14">
        <v>-826.99503188667916</v>
      </c>
      <c r="Q1108" s="14">
        <v>126695.49407178302</v>
      </c>
      <c r="R1108" s="14">
        <v>3052.6177198178138</v>
      </c>
      <c r="S1108" s="15">
        <v>5.3851352947602411E-2</v>
      </c>
      <c r="T1108" s="38">
        <v>41790.310746680756</v>
      </c>
      <c r="U1108" s="38">
        <v>819347.46115931543</v>
      </c>
      <c r="V1108" s="38">
        <v>49594.305677849588</v>
      </c>
      <c r="W1108" s="38">
        <v>1128865.8010861112</v>
      </c>
      <c r="AA1108" s="13">
        <v>1043</v>
      </c>
      <c r="AB1108" s="39">
        <v>2548503.738868631</v>
      </c>
    </row>
    <row r="1109" spans="3:28">
      <c r="C1109" s="13">
        <v>1044</v>
      </c>
      <c r="D1109" s="13">
        <v>65</v>
      </c>
      <c r="E1109" s="14">
        <v>237242.98989502719</v>
      </c>
      <c r="F1109" s="14">
        <v>71602.26605906061</v>
      </c>
      <c r="G1109" s="14">
        <v>2551.6097</v>
      </c>
      <c r="H1109" s="14">
        <v>163089.11413596658</v>
      </c>
      <c r="I1109" s="14">
        <v>9785.3468481579948</v>
      </c>
      <c r="J1109" s="14">
        <v>3914.1387392631982</v>
      </c>
      <c r="K1109" s="15">
        <v>-4.4287643553804698E-3</v>
      </c>
      <c r="L1109" s="14">
        <v>-471.29548504906938</v>
      </c>
      <c r="M1109" s="14">
        <v>107902.69906519106</v>
      </c>
      <c r="N1109" s="14">
        <v>2935.6040544473985</v>
      </c>
      <c r="O1109" s="15">
        <v>-6.0005154711717662E-2</v>
      </c>
      <c r="P1109" s="14">
        <v>-10984.765959319386</v>
      </c>
      <c r="Q1109" s="14">
        <v>173546.74137944658</v>
      </c>
      <c r="R1109" s="14">
        <v>2935.6040544473985</v>
      </c>
      <c r="S1109" s="15">
        <v>0.30950451008490704</v>
      </c>
      <c r="T1109" s="38">
        <v>61347.165077677884</v>
      </c>
      <c r="U1109" s="38">
        <v>261025.85928494894</v>
      </c>
      <c r="V1109" s="38">
        <v>49891.103633309431</v>
      </c>
      <c r="W1109" s="38">
        <v>542475.29972958658</v>
      </c>
      <c r="AA1109" s="13">
        <v>1044</v>
      </c>
      <c r="AB1109" s="39">
        <v>3234420.2809138838</v>
      </c>
    </row>
    <row r="1110" spans="3:28">
      <c r="C1110" s="13">
        <v>1045</v>
      </c>
      <c r="D1110" s="13">
        <v>65</v>
      </c>
      <c r="E1110" s="14">
        <v>217607.6113767667</v>
      </c>
      <c r="F1110" s="14">
        <v>63944.468436939016</v>
      </c>
      <c r="G1110" s="14">
        <v>2551.6097</v>
      </c>
      <c r="H1110" s="14">
        <v>151111.5332398277</v>
      </c>
      <c r="I1110" s="14">
        <v>9066.691994389661</v>
      </c>
      <c r="J1110" s="14">
        <v>3626.6767977558648</v>
      </c>
      <c r="K1110" s="15">
        <v>9.2595933851735382E-2</v>
      </c>
      <c r="L1110" s="14">
        <v>13118.814483074973</v>
      </c>
      <c r="M1110" s="14">
        <v>156610.23676067722</v>
      </c>
      <c r="N1110" s="14">
        <v>2720.0075983168981</v>
      </c>
      <c r="O1110" s="15">
        <v>0.18706681326488031</v>
      </c>
      <c r="P1110" s="14">
        <v>70879.391726046248</v>
      </c>
      <c r="Q1110" s="14">
        <v>451138.19905420596</v>
      </c>
      <c r="R1110" s="14">
        <v>2720.0075983168981</v>
      </c>
      <c r="S1110" s="15">
        <v>0.26299193828514023</v>
      </c>
      <c r="T1110" s="38">
        <v>504815.05112737778</v>
      </c>
      <c r="U1110" s="38">
        <v>2425682.7570221378</v>
      </c>
      <c r="V1110" s="38">
        <v>588813.25733649894</v>
      </c>
      <c r="W1110" s="38">
        <v>3033431.1928370208</v>
      </c>
      <c r="AA1110" s="13">
        <v>1045</v>
      </c>
      <c r="AB1110" s="39">
        <v>2878183.4720872678</v>
      </c>
    </row>
    <row r="1111" spans="3:28">
      <c r="C1111" s="13">
        <v>1046</v>
      </c>
      <c r="D1111" s="13">
        <v>65</v>
      </c>
      <c r="E1111" s="14">
        <v>228336.6311502826</v>
      </c>
      <c r="F1111" s="14">
        <v>68128.786148610219</v>
      </c>
      <c r="G1111" s="14">
        <v>2551.6097</v>
      </c>
      <c r="H1111" s="14">
        <v>157656.23530167239</v>
      </c>
      <c r="I1111" s="14">
        <v>9459.3741181003425</v>
      </c>
      <c r="J1111" s="14">
        <v>3783.7496472401372</v>
      </c>
      <c r="K1111" s="15">
        <v>6.5692944466182707E-2</v>
      </c>
      <c r="L1111" s="14">
        <v>6539.9647205087476</v>
      </c>
      <c r="M1111" s="14">
        <v>107985.37263131414</v>
      </c>
      <c r="N1111" s="14">
        <v>2837.8122354301026</v>
      </c>
      <c r="O1111" s="15">
        <v>0.12780637242871865</v>
      </c>
      <c r="P1111" s="14">
        <v>36410.604793323364</v>
      </c>
      <c r="Q1111" s="14">
        <v>322718.31654262473</v>
      </c>
      <c r="R1111" s="14">
        <v>2837.8122354301026</v>
      </c>
      <c r="S1111" s="15">
        <v>2.759538360028467E-2</v>
      </c>
      <c r="T1111" s="38">
        <v>8702.9489974182161</v>
      </c>
      <c r="U1111" s="38">
        <v>325498.84437823732</v>
      </c>
      <c r="V1111" s="38">
        <v>51653.518511250324</v>
      </c>
      <c r="W1111" s="38">
        <v>756202.5335521762</v>
      </c>
      <c r="AA1111" s="13">
        <v>1046</v>
      </c>
      <c r="AB1111" s="39">
        <v>2540729.5415209401</v>
      </c>
    </row>
    <row r="1112" spans="3:28">
      <c r="C1112" s="13">
        <v>1047</v>
      </c>
      <c r="D1112" s="13">
        <v>65</v>
      </c>
      <c r="E1112" s="14">
        <v>231046.20237810572</v>
      </c>
      <c r="F1112" s="14">
        <v>69185.518927461235</v>
      </c>
      <c r="G1112" s="14">
        <v>2551.6097</v>
      </c>
      <c r="H1112" s="14">
        <v>159309.07375064449</v>
      </c>
      <c r="I1112" s="14">
        <v>9558.5444250386681</v>
      </c>
      <c r="J1112" s="14">
        <v>3823.4177700154673</v>
      </c>
      <c r="K1112" s="15">
        <v>4.4586816875988838E-2</v>
      </c>
      <c r="L1112" s="14">
        <v>7411.4041262430592</v>
      </c>
      <c r="M1112" s="14">
        <v>175547.22689802374</v>
      </c>
      <c r="N1112" s="14">
        <v>2867.5633275116002</v>
      </c>
      <c r="O1112" s="15">
        <v>4.8581361166765313E-2</v>
      </c>
      <c r="P1112" s="14">
        <v>9845.6102485575939</v>
      </c>
      <c r="Q1112" s="14">
        <v>213941.68897641893</v>
      </c>
      <c r="R1112" s="14">
        <v>2867.5633275116002</v>
      </c>
      <c r="S1112" s="15">
        <v>-0.20485223100975725</v>
      </c>
      <c r="T1112" s="38">
        <v>-93740.346466564079</v>
      </c>
      <c r="U1112" s="38">
        <v>365293.26705891627</v>
      </c>
      <c r="V1112" s="38">
        <v>-76483.332091763426</v>
      </c>
      <c r="W1112" s="38">
        <v>754782.18293335894</v>
      </c>
      <c r="AA1112" s="13">
        <v>1047</v>
      </c>
      <c r="AB1112" s="39">
        <v>2780338.6100197928</v>
      </c>
    </row>
    <row r="1113" spans="3:28">
      <c r="C1113" s="13">
        <v>1048</v>
      </c>
      <c r="D1113" s="13">
        <v>65</v>
      </c>
      <c r="E1113" s="14">
        <v>231590.49467157858</v>
      </c>
      <c r="F1113" s="14">
        <v>69397.79292191565</v>
      </c>
      <c r="G1113" s="14">
        <v>2551.6097</v>
      </c>
      <c r="H1113" s="14">
        <v>159641.09204966293</v>
      </c>
      <c r="I1113" s="14">
        <v>9578.4655229797754</v>
      </c>
      <c r="J1113" s="14">
        <v>3831.3862091919104</v>
      </c>
      <c r="K1113" s="15">
        <v>-6.4048161693062849E-2</v>
      </c>
      <c r="L1113" s="14">
        <v>-8427.4468609169944</v>
      </c>
      <c r="M1113" s="14">
        <v>125068.08613516149</v>
      </c>
      <c r="N1113" s="14">
        <v>2873.5396568939327</v>
      </c>
      <c r="O1113" s="15">
        <v>-0.19780599837260809</v>
      </c>
      <c r="P1113" s="14">
        <v>-35426.870164447384</v>
      </c>
      <c r="Q1113" s="14">
        <v>145108.96873122585</v>
      </c>
      <c r="R1113" s="14">
        <v>2873.5396568939327</v>
      </c>
      <c r="S1113" s="15">
        <v>-6.6110545459090522E-2</v>
      </c>
      <c r="T1113" s="38">
        <v>-10649.161188592547</v>
      </c>
      <c r="U1113" s="38">
        <v>151868.73593417226</v>
      </c>
      <c r="V1113" s="38">
        <v>-54503.478213956922</v>
      </c>
      <c r="W1113" s="38">
        <v>422045.79080055957</v>
      </c>
      <c r="AA1113" s="13">
        <v>1048</v>
      </c>
      <c r="AB1113" s="39">
        <v>3146910.1868014699</v>
      </c>
    </row>
    <row r="1114" spans="3:28">
      <c r="C1114" s="13">
        <v>1049</v>
      </c>
      <c r="D1114" s="13">
        <v>65</v>
      </c>
      <c r="E1114" s="14">
        <v>232804.26838122131</v>
      </c>
      <c r="F1114" s="14">
        <v>69871.164668676312</v>
      </c>
      <c r="G1114" s="14">
        <v>2551.6097</v>
      </c>
      <c r="H1114" s="14">
        <v>160381.49401254501</v>
      </c>
      <c r="I1114" s="14">
        <v>9622.8896407527009</v>
      </c>
      <c r="J1114" s="14">
        <v>3849.1558563010803</v>
      </c>
      <c r="K1114" s="15">
        <v>7.2479020378655515E-3</v>
      </c>
      <c r="L1114" s="14">
        <v>894.599559799026</v>
      </c>
      <c r="M1114" s="14">
        <v>126247.93730359386</v>
      </c>
      <c r="N1114" s="14">
        <v>2886.8668922258103</v>
      </c>
      <c r="O1114" s="15">
        <v>9.4600306266725775E-2</v>
      </c>
      <c r="P1114" s="14">
        <v>16179.566566928374</v>
      </c>
      <c r="Q1114" s="14">
        <v>188653.80536064817</v>
      </c>
      <c r="R1114" s="14">
        <v>2886.8668922258103</v>
      </c>
      <c r="S1114" s="15">
        <v>3.5727961296695407E-2</v>
      </c>
      <c r="T1114" s="38">
        <v>16987.408987841569</v>
      </c>
      <c r="U1114" s="38">
        <v>493896.23064273508</v>
      </c>
      <c r="V1114" s="38">
        <v>34061.575114568972</v>
      </c>
      <c r="W1114" s="38">
        <v>808797.97330697719</v>
      </c>
      <c r="AA1114" s="13">
        <v>1049</v>
      </c>
      <c r="AB1114" s="39">
        <v>2813965.9917758508</v>
      </c>
    </row>
    <row r="1115" spans="3:28">
      <c r="C1115" s="13">
        <v>1050</v>
      </c>
      <c r="D1115" s="13">
        <v>65</v>
      </c>
      <c r="E1115" s="14">
        <v>243696.43811039816</v>
      </c>
      <c r="F1115" s="14">
        <v>74119.110863055277</v>
      </c>
      <c r="G1115" s="14">
        <v>2551.6097</v>
      </c>
      <c r="H1115" s="14">
        <v>167025.71754734288</v>
      </c>
      <c r="I1115" s="14">
        <v>10021.543052840572</v>
      </c>
      <c r="J1115" s="14">
        <v>4008.6172211362291</v>
      </c>
      <c r="K1115" s="15">
        <v>-6.2945651655571741E-3</v>
      </c>
      <c r="L1115" s="14">
        <v>-1116.8337649166706</v>
      </c>
      <c r="M1115" s="14">
        <v>178315.73804448231</v>
      </c>
      <c r="N1115" s="14">
        <v>3006.4629158521716</v>
      </c>
      <c r="O1115" s="15">
        <v>-9.6903185397848757E-2</v>
      </c>
      <c r="P1115" s="14">
        <v>-7418.7713512209821</v>
      </c>
      <c r="Q1115" s="14">
        <v>70643.051248598349</v>
      </c>
      <c r="R1115" s="14">
        <v>3006.4629158521716</v>
      </c>
      <c r="S1115" s="15">
        <v>-0.23092685457084672</v>
      </c>
      <c r="T1115" s="38">
        <v>-53161.345890332908</v>
      </c>
      <c r="U1115" s="38">
        <v>178550.47689460745</v>
      </c>
      <c r="V1115" s="38">
        <v>-61696.951006470561</v>
      </c>
      <c r="W1115" s="38">
        <v>427509.2661876881</v>
      </c>
      <c r="AA1115" s="13">
        <v>1050</v>
      </c>
      <c r="AB1115" s="39">
        <v>2527333.0684464974</v>
      </c>
    </row>
    <row r="1116" spans="3:28">
      <c r="C1116" s="13">
        <v>1051</v>
      </c>
      <c r="D1116" s="13">
        <v>65</v>
      </c>
      <c r="E1116" s="14">
        <v>240264.47217360302</v>
      </c>
      <c r="F1116" s="14">
        <v>72780.64414770517</v>
      </c>
      <c r="G1116" s="14">
        <v>2551.6097</v>
      </c>
      <c r="H1116" s="14">
        <v>164932.21832589785</v>
      </c>
      <c r="I1116" s="14">
        <v>9895.9330995538712</v>
      </c>
      <c r="J1116" s="14">
        <v>3958.3732398215489</v>
      </c>
      <c r="K1116" s="15">
        <v>9.2350393138971379E-2</v>
      </c>
      <c r="L1116" s="14">
        <v>13144.738929805817</v>
      </c>
      <c r="M1116" s="14">
        <v>157459.42064636719</v>
      </c>
      <c r="N1116" s="14">
        <v>2968.7799298661612</v>
      </c>
      <c r="O1116" s="15">
        <v>9.6551360930931224E-2</v>
      </c>
      <c r="P1116" s="14">
        <v>20490.465689218894</v>
      </c>
      <c r="Q1116" s="14">
        <v>234198.3343462536</v>
      </c>
      <c r="R1116" s="14">
        <v>2968.7799298661612</v>
      </c>
      <c r="S1116" s="15">
        <v>-0.16751905291612063</v>
      </c>
      <c r="T1116" s="38">
        <v>-63790.04073061543</v>
      </c>
      <c r="U1116" s="38">
        <v>318487.09859731747</v>
      </c>
      <c r="V1116" s="38">
        <v>-30154.836111590717</v>
      </c>
      <c r="W1116" s="38">
        <v>710144.85358993826</v>
      </c>
      <c r="AA1116" s="13">
        <v>1051</v>
      </c>
      <c r="AB1116" s="39">
        <v>2743331.5887857424</v>
      </c>
    </row>
    <row r="1117" spans="3:28">
      <c r="C1117" s="13">
        <v>1052</v>
      </c>
      <c r="D1117" s="13">
        <v>65</v>
      </c>
      <c r="E1117" s="14">
        <v>226975.92846721716</v>
      </c>
      <c r="F1117" s="14">
        <v>67598.112102214698</v>
      </c>
      <c r="G1117" s="14">
        <v>2551.6097</v>
      </c>
      <c r="H1117" s="14">
        <v>156826.20666500248</v>
      </c>
      <c r="I1117" s="14">
        <v>9409.5723999001475</v>
      </c>
      <c r="J1117" s="14">
        <v>3763.8289599600594</v>
      </c>
      <c r="K1117" s="15">
        <v>0.10293317730141502</v>
      </c>
      <c r="L1117" s="14">
        <v>14811.243325482284</v>
      </c>
      <c r="M1117" s="14">
        <v>160584.98854251541</v>
      </c>
      <c r="N1117" s="14">
        <v>2822.8717199700441</v>
      </c>
      <c r="O1117" s="15">
        <v>0.19089623916254797</v>
      </c>
      <c r="P1117" s="14">
        <v>21438.015011912972</v>
      </c>
      <c r="Q1117" s="14">
        <v>135151.37523646612</v>
      </c>
      <c r="R1117" s="14">
        <v>2822.8717199700441</v>
      </c>
      <c r="S1117" s="15">
        <v>-1.5614181466846802E-2</v>
      </c>
      <c r="T1117" s="38">
        <v>-6063.188321227055</v>
      </c>
      <c r="U1117" s="38">
        <v>383661.16257057508</v>
      </c>
      <c r="V1117" s="38">
        <v>30186.070016168203</v>
      </c>
      <c r="W1117" s="38">
        <v>679397.52634955663</v>
      </c>
      <c r="AA1117" s="13">
        <v>1052</v>
      </c>
      <c r="AB1117" s="39">
        <v>2463800.7293906719</v>
      </c>
    </row>
    <row r="1118" spans="3:28">
      <c r="C1118" s="13">
        <v>1053</v>
      </c>
      <c r="D1118" s="13">
        <v>65</v>
      </c>
      <c r="E1118" s="14">
        <v>226348.49130992743</v>
      </c>
      <c r="F1118" s="14">
        <v>67353.411610871699</v>
      </c>
      <c r="G1118" s="14">
        <v>2551.6097</v>
      </c>
      <c r="H1118" s="14">
        <v>156443.46999905573</v>
      </c>
      <c r="I1118" s="14">
        <v>9386.6081999433427</v>
      </c>
      <c r="J1118" s="14">
        <v>3754.6432799773374</v>
      </c>
      <c r="K1118" s="15">
        <v>7.1804539059060854E-2</v>
      </c>
      <c r="L1118" s="14">
        <v>7565.2340422352445</v>
      </c>
      <c r="M1118" s="14">
        <v>114801.27173794106</v>
      </c>
      <c r="N1118" s="14">
        <v>2815.9824599830026</v>
      </c>
      <c r="O1118" s="15">
        <v>-0.16193573868099373</v>
      </c>
      <c r="P1118" s="14">
        <v>-21517.777196878866</v>
      </c>
      <c r="Q1118" s="14">
        <v>112768.70875050136</v>
      </c>
      <c r="R1118" s="14">
        <v>2815.9824599830026</v>
      </c>
      <c r="S1118" s="15">
        <v>-1.2597090664555458E-2</v>
      </c>
      <c r="T1118" s="38">
        <v>-4739.0900526667401</v>
      </c>
      <c r="U1118" s="38">
        <v>372874.02495254361</v>
      </c>
      <c r="V1118" s="38">
        <v>-18691.633207310362</v>
      </c>
      <c r="W1118" s="38">
        <v>600444.00544098602</v>
      </c>
      <c r="AA1118" s="13">
        <v>1053</v>
      </c>
      <c r="AB1118" s="39">
        <v>2758018.1549585131</v>
      </c>
    </row>
    <row r="1119" spans="3:28">
      <c r="C1119" s="13">
        <v>1054</v>
      </c>
      <c r="D1119" s="13">
        <v>65</v>
      </c>
      <c r="E1119" s="14">
        <v>214609.05994850965</v>
      </c>
      <c r="F1119" s="14">
        <v>62775.033379918765</v>
      </c>
      <c r="G1119" s="14">
        <v>2551.6097</v>
      </c>
      <c r="H1119" s="14">
        <v>149282.4168685909</v>
      </c>
      <c r="I1119" s="14">
        <v>8956.9450121154532</v>
      </c>
      <c r="J1119" s="14">
        <v>3582.7780048461814</v>
      </c>
      <c r="K1119" s="15">
        <v>1.4792692825178734E-2</v>
      </c>
      <c r="L1119" s="14">
        <v>2085.5818751681577</v>
      </c>
      <c r="M1119" s="14">
        <v>144864.27452918037</v>
      </c>
      <c r="N1119" s="14">
        <v>2687.0835036346357</v>
      </c>
      <c r="O1119" s="15">
        <v>1.1068528645791033E-2</v>
      </c>
      <c r="P1119" s="14">
        <v>1996.9166042695042</v>
      </c>
      <c r="Q1119" s="14">
        <v>183754.37498165932</v>
      </c>
      <c r="R1119" s="14">
        <v>2687.0835036346357</v>
      </c>
      <c r="S1119" s="15">
        <v>-0.11491543267869224</v>
      </c>
      <c r="T1119" s="38">
        <v>-68890.850188144352</v>
      </c>
      <c r="U1119" s="38">
        <v>531944.40979759977</v>
      </c>
      <c r="V1119" s="38">
        <v>-64808.351708706687</v>
      </c>
      <c r="W1119" s="38">
        <v>860563.05930843949</v>
      </c>
      <c r="AA1119" s="13">
        <v>1054</v>
      </c>
      <c r="AB1119" s="39">
        <v>2682114.947560207</v>
      </c>
    </row>
    <row r="1120" spans="3:28">
      <c r="C1120" s="13">
        <v>1055</v>
      </c>
      <c r="D1120" s="13">
        <v>65</v>
      </c>
      <c r="E1120" s="14">
        <v>229286.51660734249</v>
      </c>
      <c r="F1120" s="14">
        <v>68499.241476863564</v>
      </c>
      <c r="G1120" s="14">
        <v>2551.6097</v>
      </c>
      <c r="H1120" s="14">
        <v>158235.66543047893</v>
      </c>
      <c r="I1120" s="14">
        <v>9494.1399258287347</v>
      </c>
      <c r="J1120" s="14">
        <v>3797.6559703314942</v>
      </c>
      <c r="K1120" s="15">
        <v>0.10111627909618615</v>
      </c>
      <c r="L1120" s="14">
        <v>11811.362292740003</v>
      </c>
      <c r="M1120" s="14">
        <v>130519.89093455796</v>
      </c>
      <c r="N1120" s="14">
        <v>2848.2419777486202</v>
      </c>
      <c r="O1120" s="15">
        <v>0.13641813238643269</v>
      </c>
      <c r="P1120" s="14">
        <v>72953.930770292296</v>
      </c>
      <c r="Q1120" s="14">
        <v>609159.82522337977</v>
      </c>
      <c r="R1120" s="14">
        <v>2848.2419777486202</v>
      </c>
      <c r="S1120" s="15">
        <v>0.15795600329542531</v>
      </c>
      <c r="T1120" s="38">
        <v>7593.7930542252443</v>
      </c>
      <c r="U1120" s="38">
        <v>57093.282473526124</v>
      </c>
      <c r="V1120" s="38">
        <v>92359.086117257539</v>
      </c>
      <c r="W1120" s="38">
        <v>796772.99863146385</v>
      </c>
      <c r="AA1120" s="13">
        <v>1055</v>
      </c>
      <c r="AB1120" s="39">
        <v>2312501.8014834598</v>
      </c>
    </row>
    <row r="1121" spans="3:28">
      <c r="C1121" s="13">
        <v>1056</v>
      </c>
      <c r="D1121" s="13">
        <v>65</v>
      </c>
      <c r="E1121" s="14">
        <v>229905.95177741107</v>
      </c>
      <c r="F1121" s="14">
        <v>68740.821193190321</v>
      </c>
      <c r="G1121" s="14">
        <v>2551.6097</v>
      </c>
      <c r="H1121" s="14">
        <v>158613.52088422075</v>
      </c>
      <c r="I1121" s="14">
        <v>9516.8112530532453</v>
      </c>
      <c r="J1121" s="14">
        <v>3806.7245012212984</v>
      </c>
      <c r="K1121" s="15">
        <v>8.5407802472052666E-2</v>
      </c>
      <c r="L1121" s="14">
        <v>9975.7563398855455</v>
      </c>
      <c r="M1121" s="14">
        <v>128680.58228756105</v>
      </c>
      <c r="N1121" s="14">
        <v>2855.0433759159737</v>
      </c>
      <c r="O1121" s="15">
        <v>0.13581231454253781</v>
      </c>
      <c r="P1121" s="14">
        <v>14605.413231128112</v>
      </c>
      <c r="Q1121" s="14">
        <v>123574.09037560064</v>
      </c>
      <c r="R1121" s="14">
        <v>2855.0433759159737</v>
      </c>
      <c r="S1121" s="15">
        <v>0.15754057344785094</v>
      </c>
      <c r="T1121" s="38">
        <v>9451.4463098369524</v>
      </c>
      <c r="U1121" s="38">
        <v>70872.69598156141</v>
      </c>
      <c r="V1121" s="38">
        <v>34032.615880850608</v>
      </c>
      <c r="W1121" s="38">
        <v>323127.36864472309</v>
      </c>
      <c r="AA1121" s="13">
        <v>1056</v>
      </c>
      <c r="AB1121" s="39">
        <v>3081579.8923781612</v>
      </c>
    </row>
    <row r="1122" spans="3:28">
      <c r="C1122" s="13">
        <v>1057</v>
      </c>
      <c r="D1122" s="13">
        <v>65</v>
      </c>
      <c r="E1122" s="14">
        <v>243691.79571944205</v>
      </c>
      <c r="F1122" s="14">
        <v>74117.300330582395</v>
      </c>
      <c r="G1122" s="14">
        <v>2551.6097</v>
      </c>
      <c r="H1122" s="14">
        <v>167022.88568885965</v>
      </c>
      <c r="I1122" s="14">
        <v>10021.373141331578</v>
      </c>
      <c r="J1122" s="14">
        <v>4008.5492565326313</v>
      </c>
      <c r="K1122" s="15">
        <v>7.1731533572467726E-2</v>
      </c>
      <c r="L1122" s="14">
        <v>10178.93268724245</v>
      </c>
      <c r="M1122" s="14">
        <v>154086.38685591338</v>
      </c>
      <c r="N1122" s="14">
        <v>3006.4119423994734</v>
      </c>
      <c r="O1122" s="15">
        <v>-1.0478212840855067E-2</v>
      </c>
      <c r="P1122" s="14">
        <v>-1536.5545246081897</v>
      </c>
      <c r="Q1122" s="14">
        <v>146609.45666019517</v>
      </c>
      <c r="R1122" s="14">
        <v>3006.4119423994734</v>
      </c>
      <c r="S1122" s="15">
        <v>-0.18901508044353227</v>
      </c>
      <c r="T1122" s="38">
        <v>-74539.632154563384</v>
      </c>
      <c r="U1122" s="38">
        <v>321321.69582284254</v>
      </c>
      <c r="V1122" s="38">
        <v>-65897.253991929116</v>
      </c>
      <c r="W1122" s="38">
        <v>622017.53933895112</v>
      </c>
      <c r="AA1122" s="13">
        <v>1057</v>
      </c>
      <c r="AB1122" s="39">
        <v>2686779.7440611948</v>
      </c>
    </row>
    <row r="1123" spans="3:28">
      <c r="C1123" s="13">
        <v>1058</v>
      </c>
      <c r="D1123" s="13">
        <v>65</v>
      </c>
      <c r="E1123" s="14">
        <v>240693.87624639049</v>
      </c>
      <c r="F1123" s="14">
        <v>72948.111736092294</v>
      </c>
      <c r="G1123" s="14">
        <v>2551.6097</v>
      </c>
      <c r="H1123" s="14">
        <v>165194.15481029821</v>
      </c>
      <c r="I1123" s="14">
        <v>9911.6492886178912</v>
      </c>
      <c r="J1123" s="14">
        <v>3964.6597154471565</v>
      </c>
      <c r="K1123" s="15">
        <v>6.2257818518960228E-2</v>
      </c>
      <c r="L1123" s="14">
        <v>6175.6624120928554</v>
      </c>
      <c r="M1123" s="14">
        <v>107352.96181749013</v>
      </c>
      <c r="N1123" s="14">
        <v>2973.4947865853674</v>
      </c>
      <c r="O1123" s="15">
        <v>0.19239977576178555</v>
      </c>
      <c r="P1123" s="14">
        <v>32980.730659825349</v>
      </c>
      <c r="Q1123" s="14">
        <v>205885.19685887967</v>
      </c>
      <c r="R1123" s="14">
        <v>2973.4947865853674</v>
      </c>
      <c r="S1123" s="15">
        <v>0.45080232157337369</v>
      </c>
      <c r="T1123" s="38">
        <v>77951.066235419086</v>
      </c>
      <c r="U1123" s="38">
        <v>252354.10643607163</v>
      </c>
      <c r="V1123" s="38">
        <v>117107.4593073373</v>
      </c>
      <c r="W1123" s="38">
        <v>565592.2651124415</v>
      </c>
      <c r="AA1123" s="13">
        <v>1058</v>
      </c>
      <c r="AB1123" s="39">
        <v>2514424.830050962</v>
      </c>
    </row>
    <row r="1124" spans="3:28">
      <c r="C1124" s="13">
        <v>1059</v>
      </c>
      <c r="D1124" s="13">
        <v>65</v>
      </c>
      <c r="E1124" s="14">
        <v>225894.21656876995</v>
      </c>
      <c r="F1124" s="14">
        <v>67176.244461820286</v>
      </c>
      <c r="G1124" s="14">
        <v>2551.6097</v>
      </c>
      <c r="H1124" s="14">
        <v>156166.36240694966</v>
      </c>
      <c r="I1124" s="14">
        <v>9369.9817444169785</v>
      </c>
      <c r="J1124" s="14">
        <v>3747.9926977667915</v>
      </c>
      <c r="K1124" s="15">
        <v>0.12478152169863307</v>
      </c>
      <c r="L1124" s="14">
        <v>15433.567468478224</v>
      </c>
      <c r="M1124" s="14">
        <v>140992.28298397595</v>
      </c>
      <c r="N1124" s="14">
        <v>2810.9945233250933</v>
      </c>
      <c r="O1124" s="15">
        <v>-6.027746684845614E-2</v>
      </c>
      <c r="P1124" s="14">
        <v>-6242.2076209894676</v>
      </c>
      <c r="Q1124" s="14">
        <v>98721.185274924457</v>
      </c>
      <c r="R1124" s="14">
        <v>2810.9945233250933</v>
      </c>
      <c r="S1124" s="15">
        <v>-0.29045413958637967</v>
      </c>
      <c r="T1124" s="38">
        <v>-117786.75197887517</v>
      </c>
      <c r="U1124" s="38">
        <v>289144.90561435994</v>
      </c>
      <c r="V1124" s="38">
        <v>-108595.39213138641</v>
      </c>
      <c r="W1124" s="38">
        <v>528858.37387326034</v>
      </c>
      <c r="AA1124" s="13">
        <v>1059</v>
      </c>
      <c r="AB1124" s="39">
        <v>3397800.2086595902</v>
      </c>
    </row>
    <row r="1125" spans="3:28">
      <c r="C1125" s="13">
        <v>1060</v>
      </c>
      <c r="D1125" s="13">
        <v>65</v>
      </c>
      <c r="E1125" s="14">
        <v>219630.82722910799</v>
      </c>
      <c r="F1125" s="14">
        <v>64733.522619352116</v>
      </c>
      <c r="G1125" s="14">
        <v>2551.6097</v>
      </c>
      <c r="H1125" s="14">
        <v>152345.69490975587</v>
      </c>
      <c r="I1125" s="14">
        <v>9140.7416945853511</v>
      </c>
      <c r="J1125" s="14">
        <v>3656.2966778341406</v>
      </c>
      <c r="K1125" s="15">
        <v>-3.8728298611318525E-2</v>
      </c>
      <c r="L1125" s="14">
        <v>-7698.0512813738915</v>
      </c>
      <c r="M1125" s="14">
        <v>192900.8036830106</v>
      </c>
      <c r="N1125" s="14">
        <v>2742.2225083756052</v>
      </c>
      <c r="O1125" s="15">
        <v>6.6537444848886226E-2</v>
      </c>
      <c r="P1125" s="14">
        <v>9672.4980576435191</v>
      </c>
      <c r="Q1125" s="14">
        <v>156412.85334593593</v>
      </c>
      <c r="R1125" s="14">
        <v>2742.2225083756052</v>
      </c>
      <c r="S1125" s="15">
        <v>0.22290400579652092</v>
      </c>
      <c r="T1125" s="38">
        <v>62887.443920437647</v>
      </c>
      <c r="U1125" s="38">
        <v>346386.47699333326</v>
      </c>
      <c r="V1125" s="38">
        <v>64861.890696707276</v>
      </c>
      <c r="W1125" s="38">
        <v>695700.13402227988</v>
      </c>
      <c r="AA1125" s="13">
        <v>1060</v>
      </c>
      <c r="AB1125" s="39">
        <v>2808594.7239914062</v>
      </c>
    </row>
    <row r="1126" spans="3:28">
      <c r="C1126" s="13">
        <v>1061</v>
      </c>
      <c r="D1126" s="13">
        <v>65</v>
      </c>
      <c r="E1126" s="14">
        <v>233456.28418723337</v>
      </c>
      <c r="F1126" s="14">
        <v>70125.450833021008</v>
      </c>
      <c r="G1126" s="14">
        <v>2551.6097</v>
      </c>
      <c r="H1126" s="14">
        <v>160779.22365421234</v>
      </c>
      <c r="I1126" s="14">
        <v>9646.7534192527401</v>
      </c>
      <c r="J1126" s="14">
        <v>3858.7013677010964</v>
      </c>
      <c r="K1126" s="15">
        <v>4.7844835407184247E-2</v>
      </c>
      <c r="L1126" s="14">
        <v>7721.4959053478697</v>
      </c>
      <c r="M1126" s="14">
        <v>171037.04093251578</v>
      </c>
      <c r="N1126" s="14">
        <v>2894.0260257758218</v>
      </c>
      <c r="O1126" s="15">
        <v>-8.7568785088229101E-3</v>
      </c>
      <c r="P1126" s="14">
        <v>-2098.07421838356</v>
      </c>
      <c r="Q1126" s="14">
        <v>238940.50287406365</v>
      </c>
      <c r="R1126" s="14">
        <v>2894.0260257758218</v>
      </c>
      <c r="S1126" s="15">
        <v>0.31112571996994848</v>
      </c>
      <c r="T1126" s="38">
        <v>275171.43012040958</v>
      </c>
      <c r="U1126" s="38">
        <v>1161056.5093497075</v>
      </c>
      <c r="V1126" s="38">
        <v>280794.85180737387</v>
      </c>
      <c r="W1126" s="38">
        <v>1571034.0531562869</v>
      </c>
      <c r="AA1126" s="13">
        <v>1061</v>
      </c>
      <c r="AB1126" s="39">
        <v>2434612.1912559606</v>
      </c>
    </row>
    <row r="1127" spans="3:28">
      <c r="C1127" s="13">
        <v>1062</v>
      </c>
      <c r="D1127" s="13">
        <v>65</v>
      </c>
      <c r="E1127" s="14">
        <v>246297.98072873947</v>
      </c>
      <c r="F1127" s="14">
        <v>75133.712484208401</v>
      </c>
      <c r="G1127" s="14">
        <v>2551.6097</v>
      </c>
      <c r="H1127" s="14">
        <v>168612.65854453106</v>
      </c>
      <c r="I1127" s="14">
        <v>10116.759512671864</v>
      </c>
      <c r="J1127" s="14">
        <v>4046.7038050687461</v>
      </c>
      <c r="K1127" s="15">
        <v>-4.6754225049750887E-2</v>
      </c>
      <c r="L1127" s="14">
        <v>-7102.3008864206604</v>
      </c>
      <c r="M1127" s="14">
        <v>146828.19692352947</v>
      </c>
      <c r="N1127" s="14">
        <v>3035.0278538015591</v>
      </c>
      <c r="O1127" s="15">
        <v>0.1884848449256997</v>
      </c>
      <c r="P1127" s="14">
        <v>87076.571879364856</v>
      </c>
      <c r="Q1127" s="14">
        <v>550575.90675155306</v>
      </c>
      <c r="R1127" s="14">
        <v>3035.0278538015591</v>
      </c>
      <c r="S1127" s="15">
        <v>8.3815858134394419E-2</v>
      </c>
      <c r="T1127" s="38">
        <v>27232.619867370737</v>
      </c>
      <c r="U1127" s="38">
        <v>353660.24595591798</v>
      </c>
      <c r="V1127" s="38">
        <v>107206.89086031493</v>
      </c>
      <c r="W1127" s="38">
        <v>1051064.3496310005</v>
      </c>
      <c r="AA1127" s="13">
        <v>1062</v>
      </c>
      <c r="AB1127" s="39">
        <v>2734794.9288844829</v>
      </c>
    </row>
    <row r="1128" spans="3:28">
      <c r="C1128" s="13">
        <v>1063</v>
      </c>
      <c r="D1128" s="13">
        <v>65</v>
      </c>
      <c r="E1128" s="14">
        <v>224788.47806706736</v>
      </c>
      <c r="F1128" s="14">
        <v>66745.006446156272</v>
      </c>
      <c r="G1128" s="14">
        <v>2551.6097</v>
      </c>
      <c r="H1128" s="14">
        <v>155491.86192091109</v>
      </c>
      <c r="I1128" s="14">
        <v>9329.5117152546645</v>
      </c>
      <c r="J1128" s="14">
        <v>3731.8046861018661</v>
      </c>
      <c r="K1128" s="15">
        <v>3.7813472282879991E-2</v>
      </c>
      <c r="L1128" s="14">
        <v>4973.2889287639082</v>
      </c>
      <c r="M1128" s="14">
        <v>138360.8058846987</v>
      </c>
      <c r="N1128" s="14">
        <v>2798.8535145763994</v>
      </c>
      <c r="O1128" s="15">
        <v>5.0238448813004738E-2</v>
      </c>
      <c r="P1128" s="14">
        <v>10807.328014728142</v>
      </c>
      <c r="Q1128" s="14">
        <v>227327.40976983853</v>
      </c>
      <c r="R1128" s="14">
        <v>2798.8535145763994</v>
      </c>
      <c r="S1128" s="15">
        <v>0.19910891107442663</v>
      </c>
      <c r="T1128" s="38">
        <v>136015.23824057475</v>
      </c>
      <c r="U1128" s="38">
        <v>820534.45861539943</v>
      </c>
      <c r="V1128" s="38">
        <v>151795.85518406681</v>
      </c>
      <c r="W1128" s="38">
        <v>1186222.6742699365</v>
      </c>
      <c r="AA1128" s="13">
        <v>1063</v>
      </c>
      <c r="AB1128" s="39">
        <v>3032946.2226684187</v>
      </c>
    </row>
    <row r="1129" spans="3:28">
      <c r="C1129" s="13">
        <v>1064</v>
      </c>
      <c r="D1129" s="13">
        <v>65</v>
      </c>
      <c r="E1129" s="14">
        <v>246534.0007128646</v>
      </c>
      <c r="F1129" s="14">
        <v>75225.760278017202</v>
      </c>
      <c r="G1129" s="14">
        <v>2551.6097</v>
      </c>
      <c r="H1129" s="14">
        <v>168756.63073484739</v>
      </c>
      <c r="I1129" s="14">
        <v>10125.397844090843</v>
      </c>
      <c r="J1129" s="14">
        <v>4050.1591376363376</v>
      </c>
      <c r="K1129" s="15">
        <v>-3.1286305307921168E-2</v>
      </c>
      <c r="L1129" s="14">
        <v>-4721.9397525639106</v>
      </c>
      <c r="M1129" s="14">
        <v>148229.8697733513</v>
      </c>
      <c r="N1129" s="14">
        <v>3037.6193532272528</v>
      </c>
      <c r="O1129" s="15">
        <v>4.6864336024280001E-2</v>
      </c>
      <c r="P1129" s="14">
        <v>16883.691919356817</v>
      </c>
      <c r="Q1129" s="14">
        <v>378669.88937266968</v>
      </c>
      <c r="R1129" s="14">
        <v>3037.6193532272528</v>
      </c>
      <c r="S1129" s="15">
        <v>0.17426209912060991</v>
      </c>
      <c r="T1129" s="38">
        <v>46592.985027727045</v>
      </c>
      <c r="U1129" s="38">
        <v>315484.82224648684</v>
      </c>
      <c r="V1129" s="38">
        <v>58754.737194519956</v>
      </c>
      <c r="W1129" s="38">
        <v>842384.58139250777</v>
      </c>
      <c r="AA1129" s="13">
        <v>1064</v>
      </c>
      <c r="AB1129" s="39">
        <v>3033566.5968036707</v>
      </c>
    </row>
    <row r="1130" spans="3:28">
      <c r="C1130" s="13">
        <v>1065</v>
      </c>
      <c r="D1130" s="13">
        <v>65</v>
      </c>
      <c r="E1130" s="14">
        <v>243265.96723909798</v>
      </c>
      <c r="F1130" s="14">
        <v>73951.227223248221</v>
      </c>
      <c r="G1130" s="14">
        <v>2551.6097</v>
      </c>
      <c r="H1130" s="14">
        <v>166763.13031584976</v>
      </c>
      <c r="I1130" s="14">
        <v>10005.787818950985</v>
      </c>
      <c r="J1130" s="14">
        <v>4002.3151275803939</v>
      </c>
      <c r="K1130" s="15">
        <v>7.4156094790626945E-2</v>
      </c>
      <c r="L1130" s="14">
        <v>11668.321159507968</v>
      </c>
      <c r="M1130" s="14">
        <v>171017.58601579277</v>
      </c>
      <c r="N1130" s="14">
        <v>3001.7363456852954</v>
      </c>
      <c r="O1130" s="15">
        <v>6.0148088811764706E-2</v>
      </c>
      <c r="P1130" s="14">
        <v>15075.548900172767</v>
      </c>
      <c r="Q1130" s="14">
        <v>267216.94776971237</v>
      </c>
      <c r="R1130" s="14">
        <v>3001.7363456852954</v>
      </c>
      <c r="S1130" s="15">
        <v>0.34653580169897535</v>
      </c>
      <c r="T1130" s="38">
        <v>62187.387174961274</v>
      </c>
      <c r="U1130" s="38">
        <v>243142.69229219062</v>
      </c>
      <c r="V1130" s="38">
        <v>88931.257234642006</v>
      </c>
      <c r="W1130" s="38">
        <v>681377.22607769573</v>
      </c>
      <c r="AA1130" s="13">
        <v>1065</v>
      </c>
      <c r="AB1130" s="39">
        <v>2663733.5989473639</v>
      </c>
    </row>
    <row r="1131" spans="3:28">
      <c r="C1131" s="13">
        <v>1066</v>
      </c>
      <c r="D1131" s="13">
        <v>65</v>
      </c>
      <c r="E1131" s="14">
        <v>252805.11074884914</v>
      </c>
      <c r="F1131" s="14">
        <v>77671.493192051159</v>
      </c>
      <c r="G1131" s="14">
        <v>2551.6097</v>
      </c>
      <c r="H1131" s="14">
        <v>172582.00785679798</v>
      </c>
      <c r="I1131" s="14">
        <v>10354.920471407879</v>
      </c>
      <c r="J1131" s="14">
        <v>4141.9681885631517</v>
      </c>
      <c r="K1131" s="15">
        <v>-7.8539573483853917E-3</v>
      </c>
      <c r="L1131" s="14">
        <v>-1398.318078764865</v>
      </c>
      <c r="M1131" s="14">
        <v>178712.60393959135</v>
      </c>
      <c r="N1131" s="14">
        <v>3106.4761414223635</v>
      </c>
      <c r="O1131" s="15">
        <v>1.9636288361045598E-2</v>
      </c>
      <c r="P1131" s="14">
        <v>4235.6013827438028</v>
      </c>
      <c r="Q1131" s="14">
        <v>221491.58861181294</v>
      </c>
      <c r="R1131" s="14">
        <v>3106.4761414223635</v>
      </c>
      <c r="S1131" s="15">
        <v>-6.5967577284650122E-2</v>
      </c>
      <c r="T1131" s="38">
        <v>-23225.281457245837</v>
      </c>
      <c r="U1131" s="38">
        <v>330399.11661724624</v>
      </c>
      <c r="V1131" s="38">
        <v>-20387.998153266901</v>
      </c>
      <c r="W1131" s="38">
        <v>730603.30916865054</v>
      </c>
      <c r="AA1131" s="13">
        <v>1066</v>
      </c>
      <c r="AB1131" s="39">
        <v>2864025.6184910978</v>
      </c>
    </row>
    <row r="1132" spans="3:28">
      <c r="C1132" s="13">
        <v>1067</v>
      </c>
      <c r="D1132" s="13">
        <v>65</v>
      </c>
      <c r="E1132" s="14">
        <v>235183.41447466926</v>
      </c>
      <c r="F1132" s="14">
        <v>70799.031645121009</v>
      </c>
      <c r="G1132" s="14">
        <v>2551.6097</v>
      </c>
      <c r="H1132" s="14">
        <v>161832.77312954827</v>
      </c>
      <c r="I1132" s="14">
        <v>9709.9663877728963</v>
      </c>
      <c r="J1132" s="14">
        <v>3883.9865551091589</v>
      </c>
      <c r="K1132" s="15">
        <v>6.3414882331089273E-2</v>
      </c>
      <c r="L1132" s="14">
        <v>5838.1819256773924</v>
      </c>
      <c r="M1132" s="14">
        <v>99843.452955546149</v>
      </c>
      <c r="N1132" s="14">
        <v>2912.9899163318687</v>
      </c>
      <c r="O1132" s="15">
        <v>-0.18111764907788544</v>
      </c>
      <c r="P1132" s="14">
        <v>-59728.271798659131</v>
      </c>
      <c r="Q1132" s="14">
        <v>271504.32230142073</v>
      </c>
      <c r="R1132" s="14">
        <v>2912.9899163318687</v>
      </c>
      <c r="S1132" s="15">
        <v>-5.0117538037656437E-2</v>
      </c>
      <c r="T1132" s="38">
        <v>-18761.094236865087</v>
      </c>
      <c r="U1132" s="38">
        <v>357037.29722006153</v>
      </c>
      <c r="V1132" s="38">
        <v>-72651.184109846829</v>
      </c>
      <c r="W1132" s="38">
        <v>728385.07247702847</v>
      </c>
      <c r="AA1132" s="13">
        <v>1067</v>
      </c>
      <c r="AB1132" s="39">
        <v>3018542.2831843193</v>
      </c>
    </row>
    <row r="1133" spans="3:28">
      <c r="C1133" s="13">
        <v>1068</v>
      </c>
      <c r="D1133" s="13">
        <v>65</v>
      </c>
      <c r="E1133" s="14">
        <v>252248.87340247224</v>
      </c>
      <c r="F1133" s="14">
        <v>77454.560626964172</v>
      </c>
      <c r="G1133" s="14">
        <v>2551.6097</v>
      </c>
      <c r="H1133" s="14">
        <v>172242.70307550806</v>
      </c>
      <c r="I1133" s="14">
        <v>10334.562184530483</v>
      </c>
      <c r="J1133" s="14">
        <v>4133.8248738121938</v>
      </c>
      <c r="K1133" s="15">
        <v>1.2032084188521888E-2</v>
      </c>
      <c r="L1133" s="14">
        <v>1858.8196953316665</v>
      </c>
      <c r="M1133" s="14">
        <v>158414.31999508734</v>
      </c>
      <c r="N1133" s="14">
        <v>3100.3686553591447</v>
      </c>
      <c r="O1133" s="15">
        <v>6.6476265466974271E-2</v>
      </c>
      <c r="P1133" s="14">
        <v>11935.593181045415</v>
      </c>
      <c r="Q1133" s="14">
        <v>193032.46379144158</v>
      </c>
      <c r="R1133" s="14">
        <v>3100.3686553591447</v>
      </c>
      <c r="S1133" s="15">
        <v>-0.32192508893951421</v>
      </c>
      <c r="T1133" s="38">
        <v>-375467.33501098061</v>
      </c>
      <c r="U1133" s="38">
        <v>792401.80956874171</v>
      </c>
      <c r="V1133" s="38">
        <v>-361672.92213460355</v>
      </c>
      <c r="W1133" s="38">
        <v>1143848.5933552706</v>
      </c>
      <c r="AA1133" s="13">
        <v>1068</v>
      </c>
      <c r="AB1133" s="39">
        <v>2490697.7264689286</v>
      </c>
    </row>
    <row r="1134" spans="3:28">
      <c r="C1134" s="13">
        <v>1069</v>
      </c>
      <c r="D1134" s="13">
        <v>65</v>
      </c>
      <c r="E1134" s="14">
        <v>227261.40075905528</v>
      </c>
      <c r="F1134" s="14">
        <v>67709.446296031558</v>
      </c>
      <c r="G1134" s="14">
        <v>2551.6097</v>
      </c>
      <c r="H1134" s="14">
        <v>157000.34476302372</v>
      </c>
      <c r="I1134" s="14">
        <v>9420.0206857814228</v>
      </c>
      <c r="J1134" s="14">
        <v>3768.0082743125695</v>
      </c>
      <c r="K1134" s="15">
        <v>0.13413578546596519</v>
      </c>
      <c r="L1134" s="14">
        <v>18144.162474553897</v>
      </c>
      <c r="M1134" s="14">
        <v>155295.29470526197</v>
      </c>
      <c r="N1134" s="14">
        <v>2826.0062057344267</v>
      </c>
      <c r="O1134" s="15">
        <v>0.1568409557450515</v>
      </c>
      <c r="P1134" s="14">
        <v>43763.321394291946</v>
      </c>
      <c r="Q1134" s="14">
        <v>324206.2576316538</v>
      </c>
      <c r="R1134" s="14">
        <v>2826.0062057344267</v>
      </c>
      <c r="S1134" s="15">
        <v>-0.26022935725839402</v>
      </c>
      <c r="T1134" s="38">
        <v>-171660.54218660717</v>
      </c>
      <c r="U1134" s="38">
        <v>489403.40881510644</v>
      </c>
      <c r="V1134" s="38">
        <v>-109753.05831776133</v>
      </c>
      <c r="W1134" s="38">
        <v>968904.96115202224</v>
      </c>
      <c r="AA1134" s="13">
        <v>1069</v>
      </c>
      <c r="AB1134" s="39">
        <v>3016438.4551426386</v>
      </c>
    </row>
    <row r="1135" spans="3:28">
      <c r="C1135" s="13">
        <v>1070</v>
      </c>
      <c r="D1135" s="13">
        <v>65</v>
      </c>
      <c r="E1135" s="14">
        <v>254896.60957801924</v>
      </c>
      <c r="F1135" s="14">
        <v>78487.177735427511</v>
      </c>
      <c r="G1135" s="14">
        <v>2551.6097</v>
      </c>
      <c r="H1135" s="14">
        <v>173857.82214259173</v>
      </c>
      <c r="I1135" s="14">
        <v>10431.469328555504</v>
      </c>
      <c r="J1135" s="14">
        <v>4172.5877314222016</v>
      </c>
      <c r="K1135" s="15">
        <v>5.37986230128287E-2</v>
      </c>
      <c r="L1135" s="14">
        <v>5962.3467169901978</v>
      </c>
      <c r="M1135" s="14">
        <v>118875.76557377086</v>
      </c>
      <c r="N1135" s="14">
        <v>3129.4407985666512</v>
      </c>
      <c r="O1135" s="15">
        <v>7.2044099652539037E-2</v>
      </c>
      <c r="P1135" s="14">
        <v>10949.177614778304</v>
      </c>
      <c r="Q1135" s="14">
        <v>164492.72303352907</v>
      </c>
      <c r="R1135" s="14">
        <v>3129.4407985666512</v>
      </c>
      <c r="S1135" s="15">
        <v>-5.5727930898642891E-3</v>
      </c>
      <c r="T1135" s="38">
        <v>-2247.3633626266374</v>
      </c>
      <c r="U1135" s="38">
        <v>402591.5009689171</v>
      </c>
      <c r="V1135" s="38">
        <v>14664.160969141863</v>
      </c>
      <c r="W1135" s="38">
        <v>685959.98957621702</v>
      </c>
      <c r="AA1135" s="13">
        <v>1070</v>
      </c>
      <c r="AB1135" s="39">
        <v>2721073.9457462807</v>
      </c>
    </row>
    <row r="1136" spans="3:28">
      <c r="C1136" s="13">
        <v>1071</v>
      </c>
      <c r="D1136" s="13">
        <v>65</v>
      </c>
      <c r="E1136" s="14">
        <v>231583.41593901432</v>
      </c>
      <c r="F1136" s="14">
        <v>69395.032216215594</v>
      </c>
      <c r="G1136" s="14">
        <v>2551.6097</v>
      </c>
      <c r="H1136" s="14">
        <v>159636.77402279872</v>
      </c>
      <c r="I1136" s="14">
        <v>9578.2064413679236</v>
      </c>
      <c r="J1136" s="14">
        <v>3831.2825765471698</v>
      </c>
      <c r="K1136" s="15">
        <v>9.1665595720724247E-2</v>
      </c>
      <c r="L1136" s="14">
        <v>14920.82597768332</v>
      </c>
      <c r="M1136" s="14">
        <v>179611.0159978749</v>
      </c>
      <c r="N1136" s="14">
        <v>2873.4619324103769</v>
      </c>
      <c r="O1136" s="15">
        <v>8.4947640925196896E-2</v>
      </c>
      <c r="P1136" s="14">
        <v>22061.617057885771</v>
      </c>
      <c r="Q1136" s="14">
        <v>283206.76155511261</v>
      </c>
      <c r="R1136" s="14">
        <v>2873.4619324103769</v>
      </c>
      <c r="S1136" s="15">
        <v>0.52010863832762622</v>
      </c>
      <c r="T1136" s="38">
        <v>174718.79750564566</v>
      </c>
      <c r="U1136" s="38">
        <v>512083.03405499598</v>
      </c>
      <c r="V1136" s="38">
        <v>211701.24054121476</v>
      </c>
      <c r="W1136" s="38">
        <v>974900.81160798343</v>
      </c>
      <c r="AA1136" s="13">
        <v>1071</v>
      </c>
      <c r="AB1136" s="39">
        <v>2449779.0062933969</v>
      </c>
    </row>
    <row r="1137" spans="3:28">
      <c r="C1137" s="13">
        <v>1072</v>
      </c>
      <c r="D1137" s="13">
        <v>65</v>
      </c>
      <c r="E1137" s="14">
        <v>227613.47229151239</v>
      </c>
      <c r="F1137" s="14">
        <v>67846.754193689834</v>
      </c>
      <c r="G1137" s="14">
        <v>2551.6097</v>
      </c>
      <c r="H1137" s="14">
        <v>157215.10839782257</v>
      </c>
      <c r="I1137" s="14">
        <v>9432.9065038693534</v>
      </c>
      <c r="J1137" s="14">
        <v>3773.1626015477414</v>
      </c>
      <c r="K1137" s="15">
        <v>-2.7736319518611302E-3</v>
      </c>
      <c r="L1137" s="14">
        <v>-423.21777021520734</v>
      </c>
      <c r="M1137" s="14">
        <v>154049.49520214714</v>
      </c>
      <c r="N1137" s="14">
        <v>2829.871951160806</v>
      </c>
      <c r="O1137" s="15">
        <v>-8.3762603290945231E-2</v>
      </c>
      <c r="P1137" s="14">
        <v>-11876.492477254787</v>
      </c>
      <c r="Q1137" s="14">
        <v>131325.97171067572</v>
      </c>
      <c r="R1137" s="14">
        <v>2829.871951160806</v>
      </c>
      <c r="S1137" s="15">
        <v>0.43502156719617485</v>
      </c>
      <c r="T1137" s="38">
        <v>88474.469293777758</v>
      </c>
      <c r="U1137" s="38">
        <v>293268.90634563426</v>
      </c>
      <c r="V1137" s="38">
        <v>76174.759046307765</v>
      </c>
      <c r="W1137" s="38">
        <v>578644.37325845705</v>
      </c>
      <c r="AA1137" s="13">
        <v>1072</v>
      </c>
      <c r="AB1137" s="39">
        <v>2620828.8774783704</v>
      </c>
    </row>
    <row r="1138" spans="3:28">
      <c r="C1138" s="13">
        <v>1073</v>
      </c>
      <c r="D1138" s="13">
        <v>65</v>
      </c>
      <c r="E1138" s="14">
        <v>228378.69260639269</v>
      </c>
      <c r="F1138" s="14">
        <v>68145.190116493148</v>
      </c>
      <c r="G1138" s="14">
        <v>2551.6097</v>
      </c>
      <c r="H1138" s="14">
        <v>157681.89278989955</v>
      </c>
      <c r="I1138" s="14">
        <v>9460.9135673939727</v>
      </c>
      <c r="J1138" s="14">
        <v>3784.3654269575891</v>
      </c>
      <c r="K1138" s="15">
        <v>4.0819508191362062E-2</v>
      </c>
      <c r="L1138" s="14">
        <v>4774.9710602067998</v>
      </c>
      <c r="M1138" s="14">
        <v>123644.82625865801</v>
      </c>
      <c r="N1138" s="14">
        <v>2838.2740702181918</v>
      </c>
      <c r="O1138" s="15">
        <v>0.14969414014493299</v>
      </c>
      <c r="P1138" s="14">
        <v>37491.313097927865</v>
      </c>
      <c r="Q1138" s="14">
        <v>289363.2271196912</v>
      </c>
      <c r="R1138" s="14">
        <v>2838.2740702181918</v>
      </c>
      <c r="S1138" s="15">
        <v>0.32100150107758346</v>
      </c>
      <c r="T1138" s="38">
        <v>163570.37327373269</v>
      </c>
      <c r="U1138" s="38">
        <v>674552.15323928418</v>
      </c>
      <c r="V1138" s="38">
        <v>205836.65743186735</v>
      </c>
      <c r="W1138" s="38">
        <v>1087560.2066176333</v>
      </c>
      <c r="AA1138" s="13">
        <v>1073</v>
      </c>
      <c r="AB1138" s="39">
        <v>2985092.6718719467</v>
      </c>
    </row>
    <row r="1139" spans="3:28">
      <c r="C1139" s="13">
        <v>1074</v>
      </c>
      <c r="D1139" s="13">
        <v>65</v>
      </c>
      <c r="E1139" s="14">
        <v>238401.69480037014</v>
      </c>
      <c r="F1139" s="14">
        <v>72054.160972144353</v>
      </c>
      <c r="G1139" s="14">
        <v>2551.6097</v>
      </c>
      <c r="H1139" s="14">
        <v>163795.9241282258</v>
      </c>
      <c r="I1139" s="14">
        <v>9827.7554476935475</v>
      </c>
      <c r="J1139" s="14">
        <v>3931.1021790774194</v>
      </c>
      <c r="K1139" s="15">
        <v>4.6403355052494231E-2</v>
      </c>
      <c r="L1139" s="14">
        <v>9620.4970045135105</v>
      </c>
      <c r="M1139" s="14">
        <v>218909.35464441334</v>
      </c>
      <c r="N1139" s="14">
        <v>2948.3266343080641</v>
      </c>
      <c r="O1139" s="15">
        <v>8.0821003812613187E-2</v>
      </c>
      <c r="P1139" s="14">
        <v>18571.029816797694</v>
      </c>
      <c r="Q1139" s="14">
        <v>249824.94023849638</v>
      </c>
      <c r="R1139" s="14">
        <v>2948.3266343080641</v>
      </c>
      <c r="S1139" s="15">
        <v>-7.648767196218563E-2</v>
      </c>
      <c r="T1139" s="38">
        <v>-67991.870006599653</v>
      </c>
      <c r="U1139" s="38">
        <v>822408.15890904993</v>
      </c>
      <c r="V1139" s="38">
        <v>-39800.343185288446</v>
      </c>
      <c r="W1139" s="38">
        <v>1291142.4537919597</v>
      </c>
      <c r="AA1139" s="13">
        <v>1074</v>
      </c>
      <c r="AB1139" s="39">
        <v>2536737.4065630389</v>
      </c>
    </row>
    <row r="1140" spans="3:28">
      <c r="C1140" s="13">
        <v>1075</v>
      </c>
      <c r="D1140" s="13">
        <v>65</v>
      </c>
      <c r="E1140" s="14">
        <v>235855.12981472941</v>
      </c>
      <c r="F1140" s="14">
        <v>71061.000627744477</v>
      </c>
      <c r="G1140" s="14">
        <v>2551.6097</v>
      </c>
      <c r="H1140" s="14">
        <v>162242.51948698494</v>
      </c>
      <c r="I1140" s="14">
        <v>9734.5511692190958</v>
      </c>
      <c r="J1140" s="14">
        <v>3893.8204676876385</v>
      </c>
      <c r="K1140" s="15">
        <v>-1.2539969516440076E-2</v>
      </c>
      <c r="L1140" s="14">
        <v>-1367.8014524054693</v>
      </c>
      <c r="M1140" s="14">
        <v>109654.44988272749</v>
      </c>
      <c r="N1140" s="14">
        <v>2920.3653507657286</v>
      </c>
      <c r="O1140" s="15">
        <v>0.14125434717044377</v>
      </c>
      <c r="P1140" s="14">
        <v>13873.525601376761</v>
      </c>
      <c r="Q1140" s="14">
        <v>113550.33579503592</v>
      </c>
      <c r="R1140" s="14">
        <v>2920.3653507657286</v>
      </c>
      <c r="S1140" s="15">
        <v>0.54760247520485716</v>
      </c>
      <c r="T1140" s="38">
        <v>196332.17598071782</v>
      </c>
      <c r="U1140" s="38">
        <v>556322.83444927575</v>
      </c>
      <c r="V1140" s="38">
        <v>208837.90012968911</v>
      </c>
      <c r="W1140" s="38">
        <v>779527.62012703915</v>
      </c>
      <c r="AA1140" s="13">
        <v>1075</v>
      </c>
      <c r="AB1140" s="39">
        <v>2796079.2045514006</v>
      </c>
    </row>
    <row r="1141" spans="3:28">
      <c r="C1141" s="13">
        <v>1076</v>
      </c>
      <c r="D1141" s="13">
        <v>65</v>
      </c>
      <c r="E1141" s="14">
        <v>233097.7741589224</v>
      </c>
      <c r="F1141" s="14">
        <v>69985.631921979744</v>
      </c>
      <c r="G1141" s="14">
        <v>2551.6097</v>
      </c>
      <c r="H1141" s="14">
        <v>160560.53253694266</v>
      </c>
      <c r="I1141" s="14">
        <v>9633.6319522165595</v>
      </c>
      <c r="J1141" s="14">
        <v>3853.4527808866242</v>
      </c>
      <c r="K1141" s="15">
        <v>-3.093024626153567E-2</v>
      </c>
      <c r="L1141" s="14">
        <v>-5640.0408524515669</v>
      </c>
      <c r="M1141" s="14">
        <v>178633.79020574299</v>
      </c>
      <c r="N1141" s="14">
        <v>2890.0895856649677</v>
      </c>
      <c r="O1141" s="15">
        <v>-5.9393205717987771E-2</v>
      </c>
      <c r="P1141" s="14">
        <v>-12457.502077699099</v>
      </c>
      <c r="Q1141" s="14">
        <v>198733.79107980503</v>
      </c>
      <c r="R1141" s="14">
        <v>2890.0895856649677</v>
      </c>
      <c r="S1141" s="15">
        <v>-3.0043931585687231E-2</v>
      </c>
      <c r="T1141" s="38">
        <v>-20275.343014635589</v>
      </c>
      <c r="U1141" s="38">
        <v>656026.21836987545</v>
      </c>
      <c r="V1141" s="38">
        <v>-38372.885944786256</v>
      </c>
      <c r="W1141" s="38">
        <v>1033393.7996554235</v>
      </c>
      <c r="AA1141" s="13">
        <v>1076</v>
      </c>
      <c r="AB1141" s="39">
        <v>2651673.655048152</v>
      </c>
    </row>
    <row r="1142" spans="3:28">
      <c r="C1142" s="13">
        <v>1077</v>
      </c>
      <c r="D1142" s="13">
        <v>65</v>
      </c>
      <c r="E1142" s="14">
        <v>210755.06811702062</v>
      </c>
      <c r="F1142" s="14">
        <v>61271.976565638048</v>
      </c>
      <c r="G1142" s="14">
        <v>2551.6097</v>
      </c>
      <c r="H1142" s="14">
        <v>146931.48185138256</v>
      </c>
      <c r="I1142" s="14">
        <v>8815.8889110829532</v>
      </c>
      <c r="J1142" s="14">
        <v>3526.3555644331814</v>
      </c>
      <c r="K1142" s="15">
        <v>1.4625721913905803E-2</v>
      </c>
      <c r="L1142" s="14">
        <v>2302.7095725541949</v>
      </c>
      <c r="M1142" s="14">
        <v>161508.34292100379</v>
      </c>
      <c r="N1142" s="14">
        <v>2644.7666733248857</v>
      </c>
      <c r="O1142" s="15">
        <v>-1.4899862084908982E-2</v>
      </c>
      <c r="P1142" s="14">
        <v>-4690.189351677529</v>
      </c>
      <c r="Q1142" s="14">
        <v>311412.91644736868</v>
      </c>
      <c r="R1142" s="14">
        <v>2644.7666733248857</v>
      </c>
      <c r="S1142" s="15">
        <v>3.0425188284104523E-2</v>
      </c>
      <c r="T1142" s="38">
        <v>3928.635328460321</v>
      </c>
      <c r="U1142" s="38">
        <v>134375.45634404471</v>
      </c>
      <c r="V1142" s="38">
        <v>1541.155549336987</v>
      </c>
      <c r="W1142" s="38">
        <v>607296.71571241715</v>
      </c>
      <c r="AA1142" s="13">
        <v>1077</v>
      </c>
      <c r="AB1142" s="39">
        <v>2523181.8046895941</v>
      </c>
    </row>
    <row r="1143" spans="3:28">
      <c r="C1143" s="13">
        <v>1078</v>
      </c>
      <c r="D1143" s="13">
        <v>65</v>
      </c>
      <c r="E1143" s="14">
        <v>242805.84739103593</v>
      </c>
      <c r="F1143" s="14">
        <v>73771.780482504022</v>
      </c>
      <c r="G1143" s="14">
        <v>2551.6097</v>
      </c>
      <c r="H1143" s="14">
        <v>166482.45720853191</v>
      </c>
      <c r="I1143" s="14">
        <v>9988.9474325119136</v>
      </c>
      <c r="J1143" s="14">
        <v>3995.5789730047654</v>
      </c>
      <c r="K1143" s="15">
        <v>8.4065047147537403E-2</v>
      </c>
      <c r="L1143" s="14">
        <v>11569.790358724566</v>
      </c>
      <c r="M1143" s="14">
        <v>151196.60345618307</v>
      </c>
      <c r="N1143" s="14">
        <v>2996.6842297535741</v>
      </c>
      <c r="O1143" s="15">
        <v>0.16790516652243209</v>
      </c>
      <c r="P1143" s="14">
        <v>16213.453699879443</v>
      </c>
      <c r="Q1143" s="14">
        <v>114274.95724501114</v>
      </c>
      <c r="R1143" s="14">
        <v>2996.6842297535741</v>
      </c>
      <c r="S1143" s="15">
        <v>0.36645570101219233</v>
      </c>
      <c r="T1143" s="38">
        <v>120713.15676216868</v>
      </c>
      <c r="U1143" s="38">
        <v>451618.72716888326</v>
      </c>
      <c r="V1143" s="38">
        <v>148496.40082077269</v>
      </c>
      <c r="W1143" s="38">
        <v>717090.28787007742</v>
      </c>
      <c r="AA1143" s="13">
        <v>1078</v>
      </c>
      <c r="AB1143" s="39">
        <v>2733742.75251379</v>
      </c>
    </row>
    <row r="1144" spans="3:28">
      <c r="C1144" s="13">
        <v>1079</v>
      </c>
      <c r="D1144" s="13">
        <v>65</v>
      </c>
      <c r="E1144" s="14">
        <v>242505.84238343651</v>
      </c>
      <c r="F1144" s="14">
        <v>73654.778529540243</v>
      </c>
      <c r="G1144" s="14">
        <v>2551.6097</v>
      </c>
      <c r="H1144" s="14">
        <v>166299.45415389628</v>
      </c>
      <c r="I1144" s="14">
        <v>9977.9672492337759</v>
      </c>
      <c r="J1144" s="14">
        <v>3991.1868996935104</v>
      </c>
      <c r="K1144" s="15">
        <v>3.7041848470997903E-2</v>
      </c>
      <c r="L1144" s="14">
        <v>9069.9419617944368</v>
      </c>
      <c r="M1144" s="14">
        <v>255922.15937023744</v>
      </c>
      <c r="N1144" s="14">
        <v>2993.3901747701325</v>
      </c>
      <c r="O1144" s="15">
        <v>-1.4446376256847526E-3</v>
      </c>
      <c r="P1144" s="14">
        <v>-192.8773998911677</v>
      </c>
      <c r="Q1144" s="14">
        <v>134816.46920779787</v>
      </c>
      <c r="R1144" s="14">
        <v>2993.3901747701325</v>
      </c>
      <c r="S1144" s="15">
        <v>0.13131964533141957</v>
      </c>
      <c r="T1144" s="38">
        <v>91089.883559623791</v>
      </c>
      <c r="U1144" s="38">
        <v>786236.66679440346</v>
      </c>
      <c r="V1144" s="38">
        <v>99966.948121527064</v>
      </c>
      <c r="W1144" s="38">
        <v>1176975.2953724386</v>
      </c>
      <c r="AA1144" s="13">
        <v>1079</v>
      </c>
      <c r="AB1144" s="39">
        <v>2438461.8092363533</v>
      </c>
    </row>
    <row r="1145" spans="3:28">
      <c r="C1145" s="13">
        <v>1080</v>
      </c>
      <c r="D1145" s="13">
        <v>65</v>
      </c>
      <c r="E1145" s="14">
        <v>227300.14321872866</v>
      </c>
      <c r="F1145" s="14">
        <v>67724.555855304177</v>
      </c>
      <c r="G1145" s="14">
        <v>2551.6097</v>
      </c>
      <c r="H1145" s="14">
        <v>157023.97766342448</v>
      </c>
      <c r="I1145" s="14">
        <v>9421.438659805468</v>
      </c>
      <c r="J1145" s="14">
        <v>3768.5754639221873</v>
      </c>
      <c r="K1145" s="15">
        <v>8.9974205263880502E-2</v>
      </c>
      <c r="L1145" s="14">
        <v>11202.130532866595</v>
      </c>
      <c r="M1145" s="14">
        <v>137590.21910432909</v>
      </c>
      <c r="N1145" s="14">
        <v>2826.4315979416401</v>
      </c>
      <c r="O1145" s="15">
        <v>1.1544868215413499E-2</v>
      </c>
      <c r="P1145" s="14">
        <v>2370.745433675545</v>
      </c>
      <c r="Q1145" s="14">
        <v>209134.54553038426</v>
      </c>
      <c r="R1145" s="14">
        <v>2826.4315979416401</v>
      </c>
      <c r="S1145" s="15">
        <v>0.18385133749720894</v>
      </c>
      <c r="T1145" s="38">
        <v>22715.234625605604</v>
      </c>
      <c r="U1145" s="38">
        <v>147680.63630927494</v>
      </c>
      <c r="V1145" s="38">
        <v>36288.110592147743</v>
      </c>
      <c r="W1145" s="38">
        <v>494405.40094398829</v>
      </c>
      <c r="AA1145" s="13">
        <v>1080</v>
      </c>
      <c r="AB1145" s="39">
        <v>2490402.9039945663</v>
      </c>
    </row>
    <row r="1146" spans="3:28">
      <c r="C1146" s="13">
        <v>1081</v>
      </c>
      <c r="D1146" s="13">
        <v>65</v>
      </c>
      <c r="E1146" s="14">
        <v>227748.97953774882</v>
      </c>
      <c r="F1146" s="14">
        <v>67899.602019722035</v>
      </c>
      <c r="G1146" s="14">
        <v>2551.6097</v>
      </c>
      <c r="H1146" s="14">
        <v>157297.7678180268</v>
      </c>
      <c r="I1146" s="14">
        <v>9437.8660690816068</v>
      </c>
      <c r="J1146" s="14">
        <v>3775.1464276326428</v>
      </c>
      <c r="K1146" s="15">
        <v>0.11295987925783052</v>
      </c>
      <c r="L1146" s="14">
        <v>19013.076892076944</v>
      </c>
      <c r="M1146" s="14">
        <v>189217.72885099056</v>
      </c>
      <c r="N1146" s="14">
        <v>2831.3598207244818</v>
      </c>
      <c r="O1146" s="15">
        <v>-3.2709193453658303E-3</v>
      </c>
      <c r="P1146" s="14">
        <v>-627.96065285775273</v>
      </c>
      <c r="Q1146" s="14">
        <v>192770.64104597174</v>
      </c>
      <c r="R1146" s="14">
        <v>2831.3598207244818</v>
      </c>
      <c r="S1146" s="15">
        <v>0.35152765044970674</v>
      </c>
      <c r="T1146" s="38">
        <v>177919.60860507286</v>
      </c>
      <c r="U1146" s="38">
        <v>685467.90248609032</v>
      </c>
      <c r="V1146" s="38">
        <v>196304.72484429204</v>
      </c>
      <c r="W1146" s="38">
        <v>1067456.2723830526</v>
      </c>
      <c r="AA1146" s="13">
        <v>1081</v>
      </c>
      <c r="AB1146" s="39">
        <v>2828949.8621619497</v>
      </c>
    </row>
    <row r="1147" spans="3:28">
      <c r="C1147" s="13">
        <v>1082</v>
      </c>
      <c r="D1147" s="13">
        <v>65</v>
      </c>
      <c r="E1147" s="14">
        <v>224432.71385676091</v>
      </c>
      <c r="F1147" s="14">
        <v>66606.258404136752</v>
      </c>
      <c r="G1147" s="14">
        <v>2551.6097</v>
      </c>
      <c r="H1147" s="14">
        <v>155274.84575262415</v>
      </c>
      <c r="I1147" s="14">
        <v>9316.4907451574491</v>
      </c>
      <c r="J1147" s="14">
        <v>3726.5962980629797</v>
      </c>
      <c r="K1147" s="15">
        <v>-3.7529250433032214E-2</v>
      </c>
      <c r="L1147" s="14">
        <v>-5729.6645920299907</v>
      </c>
      <c r="M1147" s="14">
        <v>148805.60344497178</v>
      </c>
      <c r="N1147" s="14">
        <v>2794.9472235472344</v>
      </c>
      <c r="O1147" s="15">
        <v>-4.0552630299513961E-2</v>
      </c>
      <c r="P1147" s="14">
        <v>-7379.2806133121931</v>
      </c>
      <c r="Q1147" s="14">
        <v>175986.18271479398</v>
      </c>
      <c r="R1147" s="14">
        <v>2794.9472235472344</v>
      </c>
      <c r="S1147" s="15">
        <v>0.11458847516889635</v>
      </c>
      <c r="T1147" s="38">
        <v>28194.997603963824</v>
      </c>
      <c r="U1147" s="38">
        <v>275646.86335601273</v>
      </c>
      <c r="V1147" s="38">
        <v>15086.052398621639</v>
      </c>
      <c r="W1147" s="38">
        <v>600438.64951577852</v>
      </c>
      <c r="AA1147" s="13">
        <v>1082</v>
      </c>
      <c r="AB1147" s="39">
        <v>2380346.8606950101</v>
      </c>
    </row>
    <row r="1148" spans="3:28">
      <c r="C1148" s="13">
        <v>1083</v>
      </c>
      <c r="D1148" s="13">
        <v>65</v>
      </c>
      <c r="E1148" s="14">
        <v>240701.0583932822</v>
      </c>
      <c r="F1148" s="14">
        <v>72950.912773380056</v>
      </c>
      <c r="G1148" s="14">
        <v>2551.6097</v>
      </c>
      <c r="H1148" s="14">
        <v>165198.53591990215</v>
      </c>
      <c r="I1148" s="14">
        <v>9911.912155194128</v>
      </c>
      <c r="J1148" s="14">
        <v>3964.7648620776513</v>
      </c>
      <c r="K1148" s="15">
        <v>0.12463220786837612</v>
      </c>
      <c r="L1148" s="14">
        <v>16049.646762704206</v>
      </c>
      <c r="M1148" s="14">
        <v>146808.10591745967</v>
      </c>
      <c r="N1148" s="14">
        <v>2973.5736465582381</v>
      </c>
      <c r="O1148" s="15">
        <v>0.14061623173067073</v>
      </c>
      <c r="P1148" s="14">
        <v>27937.424262784767</v>
      </c>
      <c r="Q1148" s="14">
        <v>228102.72720712385</v>
      </c>
      <c r="R1148" s="14">
        <v>2973.5736465582381</v>
      </c>
      <c r="S1148" s="15">
        <v>-0.24797524220250622</v>
      </c>
      <c r="T1148" s="38">
        <v>-27608.971201050597</v>
      </c>
      <c r="U1148" s="38">
        <v>85215.427215340853</v>
      </c>
      <c r="V1148" s="38">
        <v>16378.099824438374</v>
      </c>
      <c r="W1148" s="38">
        <v>460126.26033992437</v>
      </c>
      <c r="AA1148" s="13">
        <v>1083</v>
      </c>
      <c r="AB1148" s="39">
        <v>2621084.6755099716</v>
      </c>
    </row>
    <row r="1149" spans="3:28">
      <c r="C1149" s="13">
        <v>1084</v>
      </c>
      <c r="D1149" s="13">
        <v>65</v>
      </c>
      <c r="E1149" s="14">
        <v>242503.40652725409</v>
      </c>
      <c r="F1149" s="14">
        <v>73653.828545629105</v>
      </c>
      <c r="G1149" s="14">
        <v>2551.6097</v>
      </c>
      <c r="H1149" s="14">
        <v>166297.96828162498</v>
      </c>
      <c r="I1149" s="14">
        <v>9977.8780968974988</v>
      </c>
      <c r="J1149" s="14">
        <v>3991.1512387589996</v>
      </c>
      <c r="K1149" s="15">
        <v>-2.4881146212033002E-2</v>
      </c>
      <c r="L1149" s="14">
        <v>-3256.0731837928715</v>
      </c>
      <c r="M1149" s="14">
        <v>129604.58220502955</v>
      </c>
      <c r="N1149" s="14">
        <v>2993.3634290692494</v>
      </c>
      <c r="O1149" s="15">
        <v>0.17164865936256907</v>
      </c>
      <c r="P1149" s="14">
        <v>20253.709273978318</v>
      </c>
      <c r="Q1149" s="14">
        <v>139745.54078573291</v>
      </c>
      <c r="R1149" s="14">
        <v>2993.3634290692494</v>
      </c>
      <c r="S1149" s="15">
        <v>0.16599304034338069</v>
      </c>
      <c r="T1149" s="38">
        <v>17004.207909416611</v>
      </c>
      <c r="U1149" s="38">
        <v>120940.17186277849</v>
      </c>
      <c r="V1149" s="38">
        <v>34001.843999602061</v>
      </c>
      <c r="W1149" s="38">
        <v>390290.29485354095</v>
      </c>
      <c r="AA1149" s="13">
        <v>1084</v>
      </c>
      <c r="AB1149" s="39">
        <v>2493547.7798069851</v>
      </c>
    </row>
    <row r="1150" spans="3:28">
      <c r="C1150" s="13">
        <v>1085</v>
      </c>
      <c r="D1150" s="13">
        <v>65</v>
      </c>
      <c r="E1150" s="14">
        <v>219703.53607816275</v>
      </c>
      <c r="F1150" s="14">
        <v>64761.879070483476</v>
      </c>
      <c r="G1150" s="14">
        <v>2551.6097</v>
      </c>
      <c r="H1150" s="14">
        <v>152390.04730767928</v>
      </c>
      <c r="I1150" s="14">
        <v>9143.4028384607573</v>
      </c>
      <c r="J1150" s="14">
        <v>3657.361135384303</v>
      </c>
      <c r="K1150" s="15">
        <v>0.10341141059939715</v>
      </c>
      <c r="L1150" s="14">
        <v>18624.009669057432</v>
      </c>
      <c r="M1150" s="14">
        <v>200548.96356972356</v>
      </c>
      <c r="N1150" s="14">
        <v>2743.0208515382269</v>
      </c>
      <c r="O1150" s="15">
        <v>2.1595454669046062E-2</v>
      </c>
      <c r="P1150" s="14">
        <v>4344.9245476213673</v>
      </c>
      <c r="Q1150" s="14">
        <v>206912.68734260704</v>
      </c>
      <c r="R1150" s="14">
        <v>2743.0208515382269</v>
      </c>
      <c r="S1150" s="15">
        <v>0.16255152296449116</v>
      </c>
      <c r="T1150" s="38">
        <v>97374.870489274748</v>
      </c>
      <c r="U1150" s="38">
        <v>697786.41888839449</v>
      </c>
      <c r="V1150" s="38">
        <v>120343.80470595355</v>
      </c>
      <c r="W1150" s="38">
        <v>1105248.0698007252</v>
      </c>
      <c r="AA1150" s="13">
        <v>1085</v>
      </c>
      <c r="AB1150" s="39">
        <v>2613395.1064015878</v>
      </c>
    </row>
    <row r="1151" spans="3:28">
      <c r="C1151" s="13">
        <v>1086</v>
      </c>
      <c r="D1151" s="13">
        <v>65</v>
      </c>
      <c r="E1151" s="14">
        <v>240816.45511839804</v>
      </c>
      <c r="F1151" s="14">
        <v>72995.917496175243</v>
      </c>
      <c r="G1151" s="14">
        <v>2551.6097</v>
      </c>
      <c r="H1151" s="14">
        <v>165268.92792222279</v>
      </c>
      <c r="I1151" s="14">
        <v>9916.1356753333675</v>
      </c>
      <c r="J1151" s="14">
        <v>3966.4542701333471</v>
      </c>
      <c r="K1151" s="15">
        <v>2.7555866867965555E-2</v>
      </c>
      <c r="L1151" s="14">
        <v>4450.5655763079667</v>
      </c>
      <c r="M1151" s="14">
        <v>167944.4284548602</v>
      </c>
      <c r="N1151" s="14">
        <v>2974.84070260001</v>
      </c>
      <c r="O1151" s="15">
        <v>-7.0553417171572069E-2</v>
      </c>
      <c r="P1151" s="14">
        <v>-8707.5985016106588</v>
      </c>
      <c r="Q1151" s="14">
        <v>116198.34430673048</v>
      </c>
      <c r="R1151" s="14">
        <v>2974.84070260001</v>
      </c>
      <c r="S1151" s="15">
        <v>0.2802102815829553</v>
      </c>
      <c r="T1151" s="38">
        <v>23452.505039678519</v>
      </c>
      <c r="U1151" s="38">
        <v>108636.0157242502</v>
      </c>
      <c r="V1151" s="38">
        <v>19195.472114375829</v>
      </c>
      <c r="W1151" s="38">
        <v>392778.78848584089</v>
      </c>
      <c r="AA1151" s="13">
        <v>1086</v>
      </c>
      <c r="AB1151" s="39">
        <v>2760608.3815274457</v>
      </c>
    </row>
    <row r="1152" spans="3:28">
      <c r="C1152" s="13">
        <v>1087</v>
      </c>
      <c r="D1152" s="13">
        <v>65</v>
      </c>
      <c r="E1152" s="14">
        <v>220068.04479730036</v>
      </c>
      <c r="F1152" s="14">
        <v>64904.037470947143</v>
      </c>
      <c r="G1152" s="14">
        <v>2551.6097</v>
      </c>
      <c r="H1152" s="14">
        <v>152612.39762635322</v>
      </c>
      <c r="I1152" s="14">
        <v>9156.7438575811939</v>
      </c>
      <c r="J1152" s="14">
        <v>3662.6975430324778</v>
      </c>
      <c r="K1152" s="15">
        <v>0.15636779690154753</v>
      </c>
      <c r="L1152" s="14">
        <v>24121.064361878853</v>
      </c>
      <c r="M1152" s="14">
        <v>180210.92952770088</v>
      </c>
      <c r="N1152" s="14">
        <v>2747.0231572743583</v>
      </c>
      <c r="O1152" s="15">
        <v>6.5972625054766587E-2</v>
      </c>
      <c r="P1152" s="14">
        <v>25315.072897788352</v>
      </c>
      <c r="Q1152" s="14">
        <v>410409.45168116799</v>
      </c>
      <c r="R1152" s="14">
        <v>2747.0231572743583</v>
      </c>
      <c r="S1152" s="15">
        <v>0.23456537616966727</v>
      </c>
      <c r="T1152" s="38">
        <v>123944.50855401321</v>
      </c>
      <c r="U1152" s="38">
        <v>653718.71838557965</v>
      </c>
      <c r="V1152" s="38">
        <v>173380.64581368043</v>
      </c>
      <c r="W1152" s="38">
        <v>1244339.0995944487</v>
      </c>
      <c r="AA1152" s="13">
        <v>1087</v>
      </c>
      <c r="AB1152" s="39">
        <v>2429821.5507178754</v>
      </c>
    </row>
    <row r="1153" spans="3:28">
      <c r="C1153" s="13">
        <v>1088</v>
      </c>
      <c r="D1153" s="13">
        <v>65</v>
      </c>
      <c r="E1153" s="14">
        <v>232660.32422005481</v>
      </c>
      <c r="F1153" s="14">
        <v>69815.026445821379</v>
      </c>
      <c r="G1153" s="14">
        <v>2551.6097</v>
      </c>
      <c r="H1153" s="14">
        <v>160293.68807423345</v>
      </c>
      <c r="I1153" s="14">
        <v>9617.6212844540059</v>
      </c>
      <c r="J1153" s="14">
        <v>3847.0485137816027</v>
      </c>
      <c r="K1153" s="15">
        <v>7.3848312641897979E-2</v>
      </c>
      <c r="L1153" s="14">
        <v>8100.3337937277538</v>
      </c>
      <c r="M1153" s="14">
        <v>119712.67156498467</v>
      </c>
      <c r="N1153" s="14">
        <v>2885.2863853362019</v>
      </c>
      <c r="O1153" s="15">
        <v>0.2158260804099901</v>
      </c>
      <c r="P1153" s="14">
        <v>33550.935764399808</v>
      </c>
      <c r="Q1153" s="14">
        <v>190447.15389419036</v>
      </c>
      <c r="R1153" s="14">
        <v>2885.2863853362019</v>
      </c>
      <c r="S1153" s="15">
        <v>0.28962451272709039</v>
      </c>
      <c r="T1153" s="38">
        <v>39550.334219325588</v>
      </c>
      <c r="U1153" s="38">
        <v>177550.25237094503</v>
      </c>
      <c r="V1153" s="38">
        <v>81201.603777453158</v>
      </c>
      <c r="W1153" s="38">
        <v>487710.07783012011</v>
      </c>
      <c r="AA1153" s="13">
        <v>1088</v>
      </c>
      <c r="AB1153" s="39">
        <v>2566841.5455337581</v>
      </c>
    </row>
    <row r="1154" spans="3:28">
      <c r="C1154" s="13">
        <v>1089</v>
      </c>
      <c r="D1154" s="13">
        <v>65</v>
      </c>
      <c r="E1154" s="14">
        <v>234335.93596200331</v>
      </c>
      <c r="F1154" s="14">
        <v>70468.515025181288</v>
      </c>
      <c r="G1154" s="14">
        <v>2551.6097</v>
      </c>
      <c r="H1154" s="14">
        <v>161315.81123682202</v>
      </c>
      <c r="I1154" s="14">
        <v>9678.9486742093213</v>
      </c>
      <c r="J1154" s="14">
        <v>3871.5794696837288</v>
      </c>
      <c r="K1154" s="15">
        <v>-9.8846748929600006E-3</v>
      </c>
      <c r="L1154" s="14">
        <v>-1325.1882985225645</v>
      </c>
      <c r="M1154" s="14">
        <v>134675.53658824641</v>
      </c>
      <c r="N1154" s="14">
        <v>2903.6846022627965</v>
      </c>
      <c r="O1154" s="15">
        <v>-6.9379174540318611E-2</v>
      </c>
      <c r="P1154" s="14">
        <v>-18161.258387823014</v>
      </c>
      <c r="Q1154" s="14">
        <v>245058.73708251171</v>
      </c>
      <c r="R1154" s="14">
        <v>2903.6846022627965</v>
      </c>
      <c r="S1154" s="15">
        <v>0.20153206206402013</v>
      </c>
      <c r="T1154" s="38">
        <v>67539.719756425198</v>
      </c>
      <c r="U1154" s="38">
        <v>404122.95040692022</v>
      </c>
      <c r="V1154" s="38">
        <v>48053.273070079624</v>
      </c>
      <c r="W1154" s="38">
        <v>783857.22407767829</v>
      </c>
      <c r="AA1154" s="13">
        <v>1089</v>
      </c>
      <c r="AB1154" s="39">
        <v>2925574.174313677</v>
      </c>
    </row>
    <row r="1155" spans="3:28">
      <c r="C1155" s="13">
        <v>1090</v>
      </c>
      <c r="D1155" s="13">
        <v>65</v>
      </c>
      <c r="E1155" s="14">
        <v>236660.26548124239</v>
      </c>
      <c r="F1155" s="14">
        <v>71375.003537684534</v>
      </c>
      <c r="G1155" s="14">
        <v>2551.6097</v>
      </c>
      <c r="H1155" s="14">
        <v>162733.65224355785</v>
      </c>
      <c r="I1155" s="14">
        <v>9764.0191346134707</v>
      </c>
      <c r="J1155" s="14">
        <v>3905.6076538453885</v>
      </c>
      <c r="K1155" s="15">
        <v>5.9013275383702081E-2</v>
      </c>
      <c r="L1155" s="14">
        <v>8721.0829730805763</v>
      </c>
      <c r="M1155" s="14">
        <v>158455.60059874473</v>
      </c>
      <c r="N1155" s="14">
        <v>2929.2057403840413</v>
      </c>
      <c r="O1155" s="15">
        <v>0.28016744672582822</v>
      </c>
      <c r="P1155" s="14">
        <v>44512.878929778235</v>
      </c>
      <c r="Q1155" s="14">
        <v>204857.03561672231</v>
      </c>
      <c r="R1155" s="14">
        <v>2929.2057403840413</v>
      </c>
      <c r="S1155" s="15">
        <v>0.34381553949747201</v>
      </c>
      <c r="T1155" s="38">
        <v>144003.63875460008</v>
      </c>
      <c r="U1155" s="38">
        <v>564308.06185246073</v>
      </c>
      <c r="V1155" s="38">
        <v>197237.60065745888</v>
      </c>
      <c r="W1155" s="38">
        <v>927620.69806792773</v>
      </c>
      <c r="AA1155" s="13">
        <v>1090</v>
      </c>
      <c r="AB1155" s="39">
        <v>2520920.4077707939</v>
      </c>
    </row>
    <row r="1156" spans="3:28">
      <c r="C1156" s="13">
        <v>1091</v>
      </c>
      <c r="D1156" s="13">
        <v>65</v>
      </c>
      <c r="E1156" s="14">
        <v>254314.25859936571</v>
      </c>
      <c r="F1156" s="14">
        <v>78260.060853752628</v>
      </c>
      <c r="G1156" s="14">
        <v>2551.6097</v>
      </c>
      <c r="H1156" s="14">
        <v>173502.58804561308</v>
      </c>
      <c r="I1156" s="14">
        <v>10410.155282736785</v>
      </c>
      <c r="J1156" s="14">
        <v>4164.0621130947138</v>
      </c>
      <c r="K1156" s="15">
        <v>5.3609979770351424E-2</v>
      </c>
      <c r="L1156" s="14">
        <v>7351.658390919365</v>
      </c>
      <c r="M1156" s="14">
        <v>146565.96262517723</v>
      </c>
      <c r="N1156" s="14">
        <v>3123.0465848210356</v>
      </c>
      <c r="O1156" s="15">
        <v>0.13453787331561393</v>
      </c>
      <c r="P1156" s="14">
        <v>16743.360281765908</v>
      </c>
      <c r="Q1156" s="14">
        <v>142755.7899928283</v>
      </c>
      <c r="R1156" s="14">
        <v>3123.0465848210356</v>
      </c>
      <c r="S1156" s="15">
        <v>1.0559139837638523E-2</v>
      </c>
      <c r="T1156" s="38">
        <v>2820.0055264303878</v>
      </c>
      <c r="U1156" s="38">
        <v>271449.2606409305</v>
      </c>
      <c r="V1156" s="38">
        <v>26915.024199115662</v>
      </c>
      <c r="W1156" s="38">
        <v>560771.013258936</v>
      </c>
      <c r="AA1156" s="13">
        <v>1091</v>
      </c>
      <c r="AB1156" s="39">
        <v>2062856.6479452273</v>
      </c>
    </row>
    <row r="1157" spans="3:28">
      <c r="C1157" s="13">
        <v>1092</v>
      </c>
      <c r="D1157" s="13">
        <v>65</v>
      </c>
      <c r="E1157" s="14">
        <v>244554.95995774958</v>
      </c>
      <c r="F1157" s="14">
        <v>74453.934383522341</v>
      </c>
      <c r="G1157" s="14">
        <v>2551.6097</v>
      </c>
      <c r="H1157" s="14">
        <v>167549.41587422724</v>
      </c>
      <c r="I1157" s="14">
        <v>10052.964952453634</v>
      </c>
      <c r="J1157" s="14">
        <v>4021.1859809814541</v>
      </c>
      <c r="K1157" s="15">
        <v>-6.5961238656865248E-3</v>
      </c>
      <c r="L1157" s="14">
        <v>-1066.0318463968183</v>
      </c>
      <c r="M1157" s="14">
        <v>162559.45317824549</v>
      </c>
      <c r="N1157" s="14">
        <v>3015.8894857360901</v>
      </c>
      <c r="O1157" s="15">
        <v>0.10072489264474468</v>
      </c>
      <c r="P1157" s="14">
        <v>23495.910138149349</v>
      </c>
      <c r="Q1157" s="14">
        <v>258272.01254507271</v>
      </c>
      <c r="R1157" s="14">
        <v>3015.8894857360901</v>
      </c>
      <c r="S1157" s="15">
        <v>-0.14678763422458591</v>
      </c>
      <c r="T1157" s="38">
        <v>-25867.308837272718</v>
      </c>
      <c r="U1157" s="38">
        <v>151863.30598211955</v>
      </c>
      <c r="V1157" s="38">
        <v>-3437.4305455201866</v>
      </c>
      <c r="W1157" s="38">
        <v>572694.77170543768</v>
      </c>
      <c r="AA1157" s="13">
        <v>1092</v>
      </c>
      <c r="AB1157" s="39">
        <v>3113538.66495967</v>
      </c>
    </row>
    <row r="1158" spans="3:28">
      <c r="C1158" s="13">
        <v>1093</v>
      </c>
      <c r="D1158" s="13">
        <v>65</v>
      </c>
      <c r="E1158" s="14">
        <v>239006.20767730341</v>
      </c>
      <c r="F1158" s="14">
        <v>72289.920994148328</v>
      </c>
      <c r="G1158" s="14">
        <v>2551.6097</v>
      </c>
      <c r="H1158" s="14">
        <v>164164.67698315508</v>
      </c>
      <c r="I1158" s="14">
        <v>9849.8806189893039</v>
      </c>
      <c r="J1158" s="14">
        <v>3939.9522475957219</v>
      </c>
      <c r="K1158" s="15">
        <v>5.0922612707918327E-2</v>
      </c>
      <c r="L1158" s="14">
        <v>7848.9546185543913</v>
      </c>
      <c r="M1158" s="14">
        <v>163953.88574896959</v>
      </c>
      <c r="N1158" s="14">
        <v>2954.964185696791</v>
      </c>
      <c r="O1158" s="15">
        <v>-5.9618030324961532E-2</v>
      </c>
      <c r="P1158" s="14">
        <v>-25222.179513418174</v>
      </c>
      <c r="Q1158" s="14">
        <v>399318.24806654197</v>
      </c>
      <c r="R1158" s="14">
        <v>2954.964185696791</v>
      </c>
      <c r="S1158" s="15">
        <v>0.11073858288609424</v>
      </c>
      <c r="T1158" s="38">
        <v>24130.853271815722</v>
      </c>
      <c r="U1158" s="38">
        <v>243516.60764801753</v>
      </c>
      <c r="V1158" s="38">
        <v>6757.6283769519396</v>
      </c>
      <c r="W1158" s="38">
        <v>806788.74146352918</v>
      </c>
      <c r="AA1158" s="13">
        <v>1093</v>
      </c>
      <c r="AB1158" s="39">
        <v>2632441.0448939502</v>
      </c>
    </row>
    <row r="1159" spans="3:28">
      <c r="C1159" s="13">
        <v>1094</v>
      </c>
      <c r="D1159" s="13">
        <v>65</v>
      </c>
      <c r="E1159" s="14">
        <v>229488.51465807151</v>
      </c>
      <c r="F1159" s="14">
        <v>68578.020716647894</v>
      </c>
      <c r="G1159" s="14">
        <v>2551.6097</v>
      </c>
      <c r="H1159" s="14">
        <v>158358.8842414236</v>
      </c>
      <c r="I1159" s="14">
        <v>9501.5330544854151</v>
      </c>
      <c r="J1159" s="14">
        <v>3800.6132217941663</v>
      </c>
      <c r="K1159" s="15">
        <v>9.6669066485579352E-2</v>
      </c>
      <c r="L1159" s="14">
        <v>12878.852990453846</v>
      </c>
      <c r="M1159" s="14">
        <v>148005.36586015509</v>
      </c>
      <c r="N1159" s="14">
        <v>2850.4599163456246</v>
      </c>
      <c r="O1159" s="15">
        <v>0.12691599208903376</v>
      </c>
      <c r="P1159" s="14">
        <v>11792.63453117961</v>
      </c>
      <c r="Q1159" s="14">
        <v>106134.71710243268</v>
      </c>
      <c r="R1159" s="14">
        <v>2850.4599163456246</v>
      </c>
      <c r="S1159" s="15">
        <v>-0.22382785217063028</v>
      </c>
      <c r="T1159" s="38">
        <v>-104418.3600910251</v>
      </c>
      <c r="U1159" s="38">
        <v>363518.78551303456</v>
      </c>
      <c r="V1159" s="38">
        <v>-79746.872569391649</v>
      </c>
      <c r="W1159" s="38">
        <v>617658.86847562226</v>
      </c>
      <c r="AA1159" s="13">
        <v>1094</v>
      </c>
      <c r="AB1159" s="39">
        <v>2671851.1388351563</v>
      </c>
    </row>
    <row r="1160" spans="3:28">
      <c r="C1160" s="13">
        <v>1095</v>
      </c>
      <c r="D1160" s="13">
        <v>65</v>
      </c>
      <c r="E1160" s="14">
        <v>241510.79139069683</v>
      </c>
      <c r="F1160" s="14">
        <v>73266.70864237177</v>
      </c>
      <c r="G1160" s="14">
        <v>2551.6097</v>
      </c>
      <c r="H1160" s="14">
        <v>165692.47304832508</v>
      </c>
      <c r="I1160" s="14">
        <v>9941.5483828995038</v>
      </c>
      <c r="J1160" s="14">
        <v>3976.6193531598019</v>
      </c>
      <c r="K1160" s="15">
        <v>1.6897492279052857E-2</v>
      </c>
      <c r="L1160" s="14">
        <v>2109.4798381185224</v>
      </c>
      <c r="M1160" s="14">
        <v>128937.6061739763</v>
      </c>
      <c r="N1160" s="14">
        <v>2982.464514869851</v>
      </c>
      <c r="O1160" s="15">
        <v>0.18332092727977911</v>
      </c>
      <c r="P1160" s="14">
        <v>40795.302977387735</v>
      </c>
      <c r="Q1160" s="14">
        <v>264821.42845586292</v>
      </c>
      <c r="R1160" s="14">
        <v>2982.464514869851</v>
      </c>
      <c r="S1160" s="15">
        <v>0.33337405131080872</v>
      </c>
      <c r="T1160" s="38">
        <v>237349.39801309447</v>
      </c>
      <c r="U1160" s="38">
        <v>950801.85544642259</v>
      </c>
      <c r="V1160" s="38">
        <v>280254.18082860071</v>
      </c>
      <c r="W1160" s="38">
        <v>1344560.8900762619</v>
      </c>
      <c r="AA1160" s="13">
        <v>1095</v>
      </c>
      <c r="AB1160" s="39">
        <v>2437812.8754219883</v>
      </c>
    </row>
    <row r="1161" spans="3:28">
      <c r="C1161" s="13">
        <v>1096</v>
      </c>
      <c r="D1161" s="13">
        <v>65</v>
      </c>
      <c r="E1161" s="14">
        <v>233928.9724308821</v>
      </c>
      <c r="F1161" s="14">
        <v>70309.799248044015</v>
      </c>
      <c r="G1161" s="14">
        <v>2551.6097</v>
      </c>
      <c r="H1161" s="14">
        <v>161067.56348283807</v>
      </c>
      <c r="I1161" s="14">
        <v>9664.0538089702841</v>
      </c>
      <c r="J1161" s="14">
        <v>3865.6215235881136</v>
      </c>
      <c r="K1161" s="15">
        <v>2.1226389970403142E-2</v>
      </c>
      <c r="L1161" s="14">
        <v>3624.0764874173778</v>
      </c>
      <c r="M1161" s="14">
        <v>176291.35940724594</v>
      </c>
      <c r="N1161" s="14">
        <v>2899.2161426910852</v>
      </c>
      <c r="O1161" s="15">
        <v>0.10966240507707059</v>
      </c>
      <c r="P1161" s="14">
        <v>14776.925558138566</v>
      </c>
      <c r="Q1161" s="14">
        <v>150975.77196465796</v>
      </c>
      <c r="R1161" s="14">
        <v>2899.2161426910852</v>
      </c>
      <c r="S1161" s="15">
        <v>-0.1371157049733136</v>
      </c>
      <c r="T1161" s="38">
        <v>-160847.2025627117</v>
      </c>
      <c r="U1161" s="38">
        <v>1013678.8418950922</v>
      </c>
      <c r="V1161" s="38">
        <v>-142446.20051715575</v>
      </c>
      <c r="W1161" s="38">
        <v>1340945.973266996</v>
      </c>
      <c r="AA1161" s="13">
        <v>1096</v>
      </c>
      <c r="AB1161" s="39">
        <v>2840192.34146433</v>
      </c>
    </row>
    <row r="1162" spans="3:28">
      <c r="C1162" s="13">
        <v>1097</v>
      </c>
      <c r="D1162" s="13">
        <v>65</v>
      </c>
      <c r="E1162" s="14">
        <v>226630.30523658256</v>
      </c>
      <c r="F1162" s="14">
        <v>67463.319042267191</v>
      </c>
      <c r="G1162" s="14">
        <v>2551.6097</v>
      </c>
      <c r="H1162" s="14">
        <v>156615.37649431537</v>
      </c>
      <c r="I1162" s="14">
        <v>9396.9225896589214</v>
      </c>
      <c r="J1162" s="14">
        <v>3758.7690358635687</v>
      </c>
      <c r="K1162" s="15">
        <v>9.4343761558893416E-2</v>
      </c>
      <c r="L1162" s="14">
        <v>10847.120975927526</v>
      </c>
      <c r="M1162" s="14">
        <v>127700.94361986395</v>
      </c>
      <c r="N1162" s="14">
        <v>2819.0767768976762</v>
      </c>
      <c r="O1162" s="15">
        <v>1.2236137482616344E-2</v>
      </c>
      <c r="P1162" s="14">
        <v>2232.4837592545605</v>
      </c>
      <c r="Q1162" s="14">
        <v>186092.06101219059</v>
      </c>
      <c r="R1162" s="14">
        <v>2819.0767768976762</v>
      </c>
      <c r="S1162" s="15">
        <v>0.33238447235126251</v>
      </c>
      <c r="T1162" s="38">
        <v>45168.165811635903</v>
      </c>
      <c r="U1162" s="38">
        <v>182469.02755860306</v>
      </c>
      <c r="V1162" s="38">
        <v>58247.770546817992</v>
      </c>
      <c r="W1162" s="38">
        <v>496262.03219065757</v>
      </c>
      <c r="AA1162" s="13">
        <v>1097</v>
      </c>
      <c r="AB1162" s="39">
        <v>2916886.9780018539</v>
      </c>
    </row>
    <row r="1163" spans="3:28">
      <c r="C1163" s="13">
        <v>1098</v>
      </c>
      <c r="D1163" s="13">
        <v>65</v>
      </c>
      <c r="E1163" s="14">
        <v>227591.51944230156</v>
      </c>
      <c r="F1163" s="14">
        <v>67838.192582497606</v>
      </c>
      <c r="G1163" s="14">
        <v>2551.6097</v>
      </c>
      <c r="H1163" s="14">
        <v>157201.71715980396</v>
      </c>
      <c r="I1163" s="14">
        <v>9432.1030295882374</v>
      </c>
      <c r="J1163" s="14">
        <v>3772.8412118352953</v>
      </c>
      <c r="K1163" s="15">
        <v>6.8552009412206141E-3</v>
      </c>
      <c r="L1163" s="14">
        <v>1069.7979758065985</v>
      </c>
      <c r="M1163" s="14">
        <v>159012.6179461627</v>
      </c>
      <c r="N1163" s="14">
        <v>2829.630908876471</v>
      </c>
      <c r="O1163" s="15">
        <v>0.18244558015702056</v>
      </c>
      <c r="P1163" s="14">
        <v>51071.371408418643</v>
      </c>
      <c r="Q1163" s="14">
        <v>332412.78943916707</v>
      </c>
      <c r="R1163" s="14">
        <v>2829.630908876471</v>
      </c>
      <c r="S1163" s="15">
        <v>0.21701867389514412</v>
      </c>
      <c r="T1163" s="38">
        <v>30644.608666012733</v>
      </c>
      <c r="U1163" s="38">
        <v>173266.6673313239</v>
      </c>
      <c r="V1163" s="38">
        <v>82785.778050237976</v>
      </c>
      <c r="W1163" s="38">
        <v>664692.07471665367</v>
      </c>
      <c r="AA1163" s="13">
        <v>1098</v>
      </c>
      <c r="AB1163" s="39">
        <v>2565569.9084452484</v>
      </c>
    </row>
    <row r="1164" spans="3:28">
      <c r="C1164" s="13">
        <v>1099</v>
      </c>
      <c r="D1164" s="13">
        <v>65</v>
      </c>
      <c r="E1164" s="14">
        <v>234936.34859892685</v>
      </c>
      <c r="F1164" s="14">
        <v>70702.675953581478</v>
      </c>
      <c r="G1164" s="14">
        <v>2551.6097</v>
      </c>
      <c r="H1164" s="14">
        <v>161682.06294534539</v>
      </c>
      <c r="I1164" s="14">
        <v>9700.9237767207233</v>
      </c>
      <c r="J1164" s="14">
        <v>3880.3695106882897</v>
      </c>
      <c r="K1164" s="15">
        <v>0.11264361950518609</v>
      </c>
      <c r="L1164" s="14">
        <v>16552.135466017993</v>
      </c>
      <c r="M1164" s="14">
        <v>165434.82383343703</v>
      </c>
      <c r="N1164" s="14">
        <v>2910.2771330162168</v>
      </c>
      <c r="O1164" s="15">
        <v>2.2321044856814104E-3</v>
      </c>
      <c r="P1164" s="14">
        <v>371.82813729553322</v>
      </c>
      <c r="Q1164" s="14">
        <v>168408.83582361889</v>
      </c>
      <c r="R1164" s="14">
        <v>2910.2771330162168</v>
      </c>
      <c r="S1164" s="15">
        <v>8.240888125639162E-2</v>
      </c>
      <c r="T1164" s="38">
        <v>8698.7468263115934</v>
      </c>
      <c r="U1164" s="38">
        <v>115709.82419082297</v>
      </c>
      <c r="V1164" s="38">
        <v>25622.71042962512</v>
      </c>
      <c r="W1164" s="38">
        <v>449553.48384787887</v>
      </c>
      <c r="AA1164" s="13">
        <v>1099</v>
      </c>
      <c r="AB1164" s="39">
        <v>2302315.2895728257</v>
      </c>
    </row>
    <row r="1165" spans="3:28">
      <c r="C1165" s="13">
        <v>1100</v>
      </c>
      <c r="D1165" s="13">
        <v>65</v>
      </c>
      <c r="E1165" s="14">
        <v>230601.98600931073</v>
      </c>
      <c r="F1165" s="14">
        <v>69012.274543631182</v>
      </c>
      <c r="G1165" s="14">
        <v>2551.6097</v>
      </c>
      <c r="H1165" s="14">
        <v>159038.10176567954</v>
      </c>
      <c r="I1165" s="14">
        <v>9542.2861059407714</v>
      </c>
      <c r="J1165" s="14">
        <v>3816.9144423763087</v>
      </c>
      <c r="K1165" s="15">
        <v>1.2281547097935615E-2</v>
      </c>
      <c r="L1165" s="14">
        <v>1657.9398434254626</v>
      </c>
      <c r="M1165" s="14">
        <v>138560.77767519184</v>
      </c>
      <c r="N1165" s="14">
        <v>2862.6858317822312</v>
      </c>
      <c r="O1165" s="15">
        <v>-5.2604275869601411E-2</v>
      </c>
      <c r="P1165" s="14">
        <v>-6558.9035026485217</v>
      </c>
      <c r="Q1165" s="14">
        <v>119556.28676639539</v>
      </c>
      <c r="R1165" s="14">
        <v>2862.6858317822312</v>
      </c>
      <c r="S1165" s="15">
        <v>0.14266937344542696</v>
      </c>
      <c r="T1165" s="38">
        <v>40882.152045073795</v>
      </c>
      <c r="U1165" s="38">
        <v>328865.19879046123</v>
      </c>
      <c r="V1165" s="38">
        <v>35981.188385850735</v>
      </c>
      <c r="W1165" s="38">
        <v>586982.26323204848</v>
      </c>
      <c r="AA1165" s="13">
        <v>1100</v>
      </c>
      <c r="AB1165" s="39">
        <v>3014670.1323558902</v>
      </c>
    </row>
    <row r="1166" spans="3:28">
      <c r="C1166" s="13">
        <v>1101</v>
      </c>
      <c r="D1166" s="13">
        <v>65</v>
      </c>
      <c r="E1166" s="14">
        <v>244725.85959273792</v>
      </c>
      <c r="F1166" s="14">
        <v>74520.585241167792</v>
      </c>
      <c r="G1166" s="14">
        <v>2551.6097</v>
      </c>
      <c r="H1166" s="14">
        <v>167653.66465157011</v>
      </c>
      <c r="I1166" s="14">
        <v>10059.219879094206</v>
      </c>
      <c r="J1166" s="14">
        <v>4023.6879516376825</v>
      </c>
      <c r="K1166" s="15">
        <v>5.7946172129732604E-2</v>
      </c>
      <c r="L1166" s="14">
        <v>8861.106218751238</v>
      </c>
      <c r="M1166" s="14">
        <v>163792.56322634339</v>
      </c>
      <c r="N1166" s="14">
        <v>3017.7659637282618</v>
      </c>
      <c r="O1166" s="15">
        <v>7.6322575723265312E-2</v>
      </c>
      <c r="P1166" s="14">
        <v>13428.259569371148</v>
      </c>
      <c r="Q1166" s="14">
        <v>190878.00201672409</v>
      </c>
      <c r="R1166" s="14">
        <v>3017.7659637282618</v>
      </c>
      <c r="S1166" s="15">
        <v>5.3898855295879115E-2</v>
      </c>
      <c r="T1166" s="38">
        <v>36702.46376388723</v>
      </c>
      <c r="U1166" s="38">
        <v>719162.05641125608</v>
      </c>
      <c r="V1166" s="38">
        <v>58991.829552009614</v>
      </c>
      <c r="W1166" s="38">
        <v>1073832.6216543235</v>
      </c>
      <c r="AA1166" s="13">
        <v>1101</v>
      </c>
      <c r="AB1166" s="39">
        <v>2888692.432170629</v>
      </c>
    </row>
    <row r="1167" spans="3:28">
      <c r="C1167" s="13">
        <v>1102</v>
      </c>
      <c r="D1167" s="13">
        <v>65</v>
      </c>
      <c r="E1167" s="14">
        <v>222877.79176095891</v>
      </c>
      <c r="F1167" s="14">
        <v>65999.838786773966</v>
      </c>
      <c r="G1167" s="14">
        <v>2551.6097</v>
      </c>
      <c r="H1167" s="14">
        <v>154326.34327418494</v>
      </c>
      <c r="I1167" s="14">
        <v>9259.5805964510964</v>
      </c>
      <c r="J1167" s="14">
        <v>3703.8322385804386</v>
      </c>
      <c r="K1167" s="15">
        <v>8.7117613432413255E-2</v>
      </c>
      <c r="L1167" s="14">
        <v>11123.104689410251</v>
      </c>
      <c r="M1167" s="14">
        <v>140654.19211703379</v>
      </c>
      <c r="N1167" s="14">
        <v>2777.8741789353289</v>
      </c>
      <c r="O1167" s="15">
        <v>3.8625804212164973E-2</v>
      </c>
      <c r="P1167" s="14">
        <v>5182.0805104956298</v>
      </c>
      <c r="Q1167" s="14">
        <v>140732.12093987933</v>
      </c>
      <c r="R1167" s="14">
        <v>2777.8741789353289</v>
      </c>
      <c r="S1167" s="15">
        <v>-4.5942627627279672E-2</v>
      </c>
      <c r="T1167" s="38">
        <v>-8402.372176016419</v>
      </c>
      <c r="U1167" s="38">
        <v>175874.93264423564</v>
      </c>
      <c r="V1167" s="38">
        <v>7902.8130238894628</v>
      </c>
      <c r="W1167" s="38">
        <v>457261.24570114876</v>
      </c>
      <c r="AA1167" s="13">
        <v>1102</v>
      </c>
      <c r="AB1167" s="39">
        <v>2433956.4057009649</v>
      </c>
    </row>
    <row r="1168" spans="3:28">
      <c r="C1168" s="13">
        <v>1103</v>
      </c>
      <c r="D1168" s="13">
        <v>65</v>
      </c>
      <c r="E1168" s="14">
        <v>223814.12120861927</v>
      </c>
      <c r="F1168" s="14">
        <v>66365.007271361508</v>
      </c>
      <c r="G1168" s="14">
        <v>2551.6097</v>
      </c>
      <c r="H1168" s="14">
        <v>154897.50423725776</v>
      </c>
      <c r="I1168" s="14">
        <v>9293.8502542354654</v>
      </c>
      <c r="J1168" s="14">
        <v>3717.5401016941864</v>
      </c>
      <c r="K1168" s="15">
        <v>0.14847305248860837</v>
      </c>
      <c r="L1168" s="14">
        <v>16344.303998712898</v>
      </c>
      <c r="M1168" s="14">
        <v>128285.70335339895</v>
      </c>
      <c r="N1168" s="14">
        <v>2788.1550762706397</v>
      </c>
      <c r="O1168" s="15">
        <v>5.1987178918396625E-2</v>
      </c>
      <c r="P1168" s="14">
        <v>13666.433745566919</v>
      </c>
      <c r="Q1168" s="14">
        <v>277941.36056038417</v>
      </c>
      <c r="R1168" s="14">
        <v>2788.1550762706397</v>
      </c>
      <c r="S1168" s="15">
        <v>-0.18634708391412447</v>
      </c>
      <c r="T1168" s="38">
        <v>-65079.431151242774</v>
      </c>
      <c r="U1168" s="38">
        <v>285552.36872889468</v>
      </c>
      <c r="V1168" s="38">
        <v>-35068.693406962957</v>
      </c>
      <c r="W1168" s="38">
        <v>691779.4326426778</v>
      </c>
      <c r="AA1168" s="13">
        <v>1103</v>
      </c>
      <c r="AB1168" s="39">
        <v>2551730.7942535435</v>
      </c>
    </row>
    <row r="1169" spans="3:28">
      <c r="C1169" s="13">
        <v>1104</v>
      </c>
      <c r="D1169" s="13">
        <v>65</v>
      </c>
      <c r="E1169" s="14">
        <v>242602.06756903068</v>
      </c>
      <c r="F1169" s="14">
        <v>73692.306351921958</v>
      </c>
      <c r="G1169" s="14">
        <v>2551.6097</v>
      </c>
      <c r="H1169" s="14">
        <v>166358.15151710872</v>
      </c>
      <c r="I1169" s="14">
        <v>9981.4890910265221</v>
      </c>
      <c r="J1169" s="14">
        <v>3992.5956364106091</v>
      </c>
      <c r="K1169" s="15">
        <v>0.12028576847043115</v>
      </c>
      <c r="L1169" s="14">
        <v>21682.107214169428</v>
      </c>
      <c r="M1169" s="14">
        <v>203933.37193229821</v>
      </c>
      <c r="N1169" s="14">
        <v>2994.4467273079567</v>
      </c>
      <c r="O1169" s="15">
        <v>0.12959581998725089</v>
      </c>
      <c r="P1169" s="14">
        <v>21771.279031093793</v>
      </c>
      <c r="Q1169" s="14">
        <v>191262.18485484226</v>
      </c>
      <c r="R1169" s="14">
        <v>2994.4467273079567</v>
      </c>
      <c r="S1169" s="15">
        <v>1.1368757857174699E-2</v>
      </c>
      <c r="T1169" s="38">
        <v>1972.5916149326843</v>
      </c>
      <c r="U1169" s="38">
        <v>176979.67768428262</v>
      </c>
      <c r="V1169" s="38">
        <v>45425.977860195904</v>
      </c>
      <c r="W1169" s="38">
        <v>572175.23447142309</v>
      </c>
      <c r="AA1169" s="13">
        <v>1104</v>
      </c>
      <c r="AB1169" s="39">
        <v>2162099.5168402283</v>
      </c>
    </row>
    <row r="1170" spans="3:28">
      <c r="C1170" s="13">
        <v>1105</v>
      </c>
      <c r="D1170" s="13">
        <v>65</v>
      </c>
      <c r="E1170" s="14">
        <v>222926.85730897688</v>
      </c>
      <c r="F1170" s="14">
        <v>66018.974350500983</v>
      </c>
      <c r="G1170" s="14">
        <v>2551.6097</v>
      </c>
      <c r="H1170" s="14">
        <v>154356.27325847591</v>
      </c>
      <c r="I1170" s="14">
        <v>9261.3763955085542</v>
      </c>
      <c r="J1170" s="14">
        <v>3704.550558203422</v>
      </c>
      <c r="K1170" s="15">
        <v>5.9354830419526473E-2</v>
      </c>
      <c r="L1170" s="14">
        <v>9595.7814546829522</v>
      </c>
      <c r="M1170" s="14">
        <v>173116.13643107153</v>
      </c>
      <c r="N1170" s="14">
        <v>2778.4129186525661</v>
      </c>
      <c r="O1170" s="15">
        <v>0.14585230731626853</v>
      </c>
      <c r="P1170" s="14">
        <v>41858.867388272149</v>
      </c>
      <c r="Q1170" s="14">
        <v>330242.96723317029</v>
      </c>
      <c r="R1170" s="14">
        <v>2778.4129186525661</v>
      </c>
      <c r="S1170" s="15">
        <v>0.44608436690662429</v>
      </c>
      <c r="T1170" s="38">
        <v>179723.14395644193</v>
      </c>
      <c r="U1170" s="38">
        <v>584002.82874105347</v>
      </c>
      <c r="V1170" s="38">
        <v>231177.79279939702</v>
      </c>
      <c r="W1170" s="38">
        <v>1087361.9324052953</v>
      </c>
      <c r="AA1170" s="13">
        <v>1105</v>
      </c>
      <c r="AB1170" s="39">
        <v>2829811.1476020212</v>
      </c>
    </row>
    <row r="1171" spans="3:28">
      <c r="C1171" s="13">
        <v>1106</v>
      </c>
      <c r="D1171" s="13">
        <v>65</v>
      </c>
      <c r="E1171" s="14">
        <v>234712.12490181965</v>
      </c>
      <c r="F1171" s="14">
        <v>70615.228711709671</v>
      </c>
      <c r="G1171" s="14">
        <v>2551.6097</v>
      </c>
      <c r="H1171" s="14">
        <v>161545.28649010998</v>
      </c>
      <c r="I1171" s="14">
        <v>9692.7171894065978</v>
      </c>
      <c r="J1171" s="14">
        <v>3877.0868757626395</v>
      </c>
      <c r="K1171" s="15">
        <v>1.4300508604685073E-2</v>
      </c>
      <c r="L1171" s="14">
        <v>2251.4487982435357</v>
      </c>
      <c r="M1171" s="14">
        <v>161628.36456827572</v>
      </c>
      <c r="N1171" s="14">
        <v>2907.8151568219791</v>
      </c>
      <c r="O1171" s="15">
        <v>0.18900421074748791</v>
      </c>
      <c r="P1171" s="14">
        <v>21449.939970175223</v>
      </c>
      <c r="Q1171" s="14">
        <v>136393.06498635339</v>
      </c>
      <c r="R1171" s="14">
        <v>2907.8151568219791</v>
      </c>
      <c r="S1171" s="15">
        <v>6.4356128867142592E-2</v>
      </c>
      <c r="T1171" s="38">
        <v>31409.063034891165</v>
      </c>
      <c r="U1171" s="38">
        <v>520913.81499725097</v>
      </c>
      <c r="V1171" s="38">
        <v>55110.451803309923</v>
      </c>
      <c r="W1171" s="38">
        <v>818935.24455188005</v>
      </c>
      <c r="AA1171" s="13">
        <v>1106</v>
      </c>
      <c r="AB1171" s="39">
        <v>2802312.7743646842</v>
      </c>
    </row>
    <row r="1172" spans="3:28">
      <c r="C1172" s="13">
        <v>1107</v>
      </c>
      <c r="D1172" s="13">
        <v>65</v>
      </c>
      <c r="E1172" s="14">
        <v>236038.90885303647</v>
      </c>
      <c r="F1172" s="14">
        <v>71132.674452684223</v>
      </c>
      <c r="G1172" s="14">
        <v>2551.6097</v>
      </c>
      <c r="H1172" s="14">
        <v>162354.62470035223</v>
      </c>
      <c r="I1172" s="14">
        <v>9741.2774820211325</v>
      </c>
      <c r="J1172" s="14">
        <v>3896.510992808453</v>
      </c>
      <c r="K1172" s="15">
        <v>-4.6379039422334602E-2</v>
      </c>
      <c r="L1172" s="14">
        <v>-6454.4172988659893</v>
      </c>
      <c r="M1172" s="14">
        <v>134660.525978436</v>
      </c>
      <c r="N1172" s="14">
        <v>2922.3832446063398</v>
      </c>
      <c r="O1172" s="15">
        <v>-5.3262838711043287E-3</v>
      </c>
      <c r="P1172" s="14">
        <v>-752.1525930219949</v>
      </c>
      <c r="Q1172" s="14">
        <v>141924.30491146684</v>
      </c>
      <c r="R1172" s="14">
        <v>2922.3832446063398</v>
      </c>
      <c r="S1172" s="15">
        <v>0.20746134819441209</v>
      </c>
      <c r="T1172" s="38">
        <v>36015.936314093</v>
      </c>
      <c r="U1172" s="38">
        <v>211080.24305903795</v>
      </c>
      <c r="V1172" s="38">
        <v>28809.366422205014</v>
      </c>
      <c r="W1172" s="38">
        <v>487665.07394894079</v>
      </c>
      <c r="AA1172" s="13">
        <v>1107</v>
      </c>
      <c r="AB1172" s="39">
        <v>2375703.9818735668</v>
      </c>
    </row>
    <row r="1173" spans="3:28">
      <c r="C1173" s="13">
        <v>1108</v>
      </c>
      <c r="D1173" s="13">
        <v>65</v>
      </c>
      <c r="E1173" s="14">
        <v>230270.27678830849</v>
      </c>
      <c r="F1173" s="14">
        <v>68882.907947440312</v>
      </c>
      <c r="G1173" s="14">
        <v>2551.6097</v>
      </c>
      <c r="H1173" s="14">
        <v>158835.75914086818</v>
      </c>
      <c r="I1173" s="14">
        <v>9530.1455484520902</v>
      </c>
      <c r="J1173" s="14">
        <v>3812.0582193808364</v>
      </c>
      <c r="K1173" s="15">
        <v>4.8933445404897309E-2</v>
      </c>
      <c r="L1173" s="14">
        <v>6546.0593423584796</v>
      </c>
      <c r="M1173" s="14">
        <v>142226.83674932172</v>
      </c>
      <c r="N1173" s="14">
        <v>2859.0436645356272</v>
      </c>
      <c r="O1173" s="15">
        <v>-7.4227290930875683E-2</v>
      </c>
      <c r="P1173" s="14">
        <v>-8781.4706392461303</v>
      </c>
      <c r="Q1173" s="14">
        <v>110953.1991934235</v>
      </c>
      <c r="R1173" s="14">
        <v>2859.0436645356272</v>
      </c>
      <c r="S1173" s="15">
        <v>-0.21103112559711079</v>
      </c>
      <c r="T1173" s="38">
        <v>-106848.2836108365</v>
      </c>
      <c r="U1173" s="38">
        <v>400896.51900529762</v>
      </c>
      <c r="V1173" s="38">
        <v>-109083.69490772416</v>
      </c>
      <c r="W1173" s="38">
        <v>654076.55494804285</v>
      </c>
      <c r="AA1173" s="13">
        <v>1108</v>
      </c>
      <c r="AB1173" s="39">
        <v>2370573.7018797649</v>
      </c>
    </row>
    <row r="1174" spans="3:28">
      <c r="C1174" s="13">
        <v>1109</v>
      </c>
      <c r="D1174" s="13">
        <v>65</v>
      </c>
      <c r="E1174" s="14">
        <v>237408.2855977705</v>
      </c>
      <c r="F1174" s="14">
        <v>71666.731383130493</v>
      </c>
      <c r="G1174" s="14">
        <v>2551.6097</v>
      </c>
      <c r="H1174" s="14">
        <v>163189.94451464</v>
      </c>
      <c r="I1174" s="14">
        <v>9791.3966708783992</v>
      </c>
      <c r="J1174" s="14">
        <v>3916.5586683513598</v>
      </c>
      <c r="K1174" s="15">
        <v>-3.6075337736198136E-2</v>
      </c>
      <c r="L1174" s="14">
        <v>-5059.522051750123</v>
      </c>
      <c r="M1174" s="14">
        <v>137147.53579000355</v>
      </c>
      <c r="N1174" s="14">
        <v>2937.4190012635195</v>
      </c>
      <c r="O1174" s="15">
        <v>1.0944791930805303E-2</v>
      </c>
      <c r="P1174" s="14">
        <v>1340.4740933477688</v>
      </c>
      <c r="Q1174" s="14">
        <v>125285.16137614814</v>
      </c>
      <c r="R1174" s="14">
        <v>2937.4190012635195</v>
      </c>
      <c r="S1174" s="15">
        <v>-0.32165177719340826</v>
      </c>
      <c r="T1174" s="38">
        <v>-249308.97142917194</v>
      </c>
      <c r="U1174" s="38">
        <v>527249.41301288945</v>
      </c>
      <c r="V1174" s="38">
        <v>-253028.01938757428</v>
      </c>
      <c r="W1174" s="38">
        <v>789682.11017904116</v>
      </c>
      <c r="AA1174" s="13">
        <v>1109</v>
      </c>
      <c r="AB1174" s="39">
        <v>2509601.6894499706</v>
      </c>
    </row>
    <row r="1175" spans="3:28">
      <c r="C1175" s="13">
        <v>1110</v>
      </c>
      <c r="D1175" s="13">
        <v>65</v>
      </c>
      <c r="E1175" s="14">
        <v>241644.5760593813</v>
      </c>
      <c r="F1175" s="14">
        <v>73318.884663158708</v>
      </c>
      <c r="G1175" s="14">
        <v>2551.6097</v>
      </c>
      <c r="H1175" s="14">
        <v>165774.08169622259</v>
      </c>
      <c r="I1175" s="14">
        <v>9946.444901773355</v>
      </c>
      <c r="J1175" s="14">
        <v>3978.5779607093423</v>
      </c>
      <c r="K1175" s="15">
        <v>-4.3665951654821976E-2</v>
      </c>
      <c r="L1175" s="14">
        <v>-5736.4595676714489</v>
      </c>
      <c r="M1175" s="14">
        <v>127624.28360697142</v>
      </c>
      <c r="N1175" s="14">
        <v>2983.9334705320066</v>
      </c>
      <c r="O1175" s="15">
        <v>0.33893245679875433</v>
      </c>
      <c r="P1175" s="14">
        <v>58383.350395356145</v>
      </c>
      <c r="Q1175" s="14">
        <v>232131.91051442438</v>
      </c>
      <c r="R1175" s="14">
        <v>2983.9334705320066</v>
      </c>
      <c r="S1175" s="15">
        <v>0.4887443080138027</v>
      </c>
      <c r="T1175" s="38">
        <v>88378.453538789516</v>
      </c>
      <c r="U1175" s="38">
        <v>270698.00657976366</v>
      </c>
      <c r="V1175" s="38">
        <v>141025.34436647419</v>
      </c>
      <c r="W1175" s="38">
        <v>630454.20070115943</v>
      </c>
      <c r="AA1175" s="13">
        <v>1110</v>
      </c>
      <c r="AB1175" s="39">
        <v>2708115.8122910168</v>
      </c>
    </row>
    <row r="1176" spans="3:28">
      <c r="C1176" s="13">
        <v>1111</v>
      </c>
      <c r="D1176" s="13">
        <v>65</v>
      </c>
      <c r="E1176" s="14">
        <v>246455.95192112544</v>
      </c>
      <c r="F1176" s="14">
        <v>75195.321249238914</v>
      </c>
      <c r="G1176" s="14">
        <v>2551.6097</v>
      </c>
      <c r="H1176" s="14">
        <v>168709.02097188652</v>
      </c>
      <c r="I1176" s="14">
        <v>10122.541258313191</v>
      </c>
      <c r="J1176" s="14">
        <v>4049.0165033252765</v>
      </c>
      <c r="K1176" s="15">
        <v>7.9391767053264201E-2</v>
      </c>
      <c r="L1176" s="14">
        <v>15770.215074885036</v>
      </c>
      <c r="M1176" s="14">
        <v>216432.63831721348</v>
      </c>
      <c r="N1176" s="14">
        <v>3036.762377493957</v>
      </c>
      <c r="O1176" s="15">
        <v>0.11301575467075467</v>
      </c>
      <c r="P1176" s="14">
        <v>21043.12546076503</v>
      </c>
      <c r="Q1176" s="14">
        <v>208757.89601194492</v>
      </c>
      <c r="R1176" s="14">
        <v>3036.762377493957</v>
      </c>
      <c r="S1176" s="15">
        <v>0.22270095959912334</v>
      </c>
      <c r="T1176" s="38">
        <v>64684.535190443916</v>
      </c>
      <c r="U1176" s="38">
        <v>356657.5929413414</v>
      </c>
      <c r="V1176" s="38">
        <v>101497.87572609397</v>
      </c>
      <c r="W1176" s="38">
        <v>781848.12727049971</v>
      </c>
      <c r="AA1176" s="13">
        <v>1111</v>
      </c>
      <c r="AB1176" s="39">
        <v>3028403.2769067273</v>
      </c>
    </row>
    <row r="1177" spans="3:28">
      <c r="C1177" s="13">
        <v>1112</v>
      </c>
      <c r="D1177" s="13">
        <v>65</v>
      </c>
      <c r="E1177" s="14">
        <v>223372.83421759869</v>
      </c>
      <c r="F1177" s="14">
        <v>66192.905344863495</v>
      </c>
      <c r="G1177" s="14">
        <v>2551.6097</v>
      </c>
      <c r="H1177" s="14">
        <v>154628.31917273518</v>
      </c>
      <c r="I1177" s="14">
        <v>9277.6991503641111</v>
      </c>
      <c r="J1177" s="14">
        <v>3711.0796601456445</v>
      </c>
      <c r="K1177" s="15">
        <v>-2.5836523158966278E-2</v>
      </c>
      <c r="L1177" s="14">
        <v>-3035.0288953480181</v>
      </c>
      <c r="M1177" s="14">
        <v>116290.99551479668</v>
      </c>
      <c r="N1177" s="14">
        <v>2783.3097451092331</v>
      </c>
      <c r="O1177" s="15">
        <v>2.90135268330576E-2</v>
      </c>
      <c r="P1177" s="14">
        <v>3508.6254396450981</v>
      </c>
      <c r="Q1177" s="14">
        <v>125830.9572283001</v>
      </c>
      <c r="R1177" s="14">
        <v>2783.3097451092331</v>
      </c>
      <c r="S1177" s="15">
        <v>0.44431668003221397</v>
      </c>
      <c r="T1177" s="38">
        <v>114895.25779895067</v>
      </c>
      <c r="U1177" s="38">
        <v>374875.57918436383</v>
      </c>
      <c r="V1177" s="38">
        <v>115368.85434324775</v>
      </c>
      <c r="W1177" s="38">
        <v>616997.53192746057</v>
      </c>
      <c r="AA1177" s="13">
        <v>1112</v>
      </c>
      <c r="AB1177" s="39">
        <v>2607183.0300956015</v>
      </c>
    </row>
    <row r="1178" spans="3:28">
      <c r="C1178" s="13">
        <v>1113</v>
      </c>
      <c r="D1178" s="13">
        <v>65</v>
      </c>
      <c r="E1178" s="14">
        <v>224360.23253482438</v>
      </c>
      <c r="F1178" s="14">
        <v>66577.990688581514</v>
      </c>
      <c r="G1178" s="14">
        <v>2551.6097</v>
      </c>
      <c r="H1178" s="14">
        <v>155230.63214624286</v>
      </c>
      <c r="I1178" s="14">
        <v>9313.837928774572</v>
      </c>
      <c r="J1178" s="14">
        <v>3725.5351715098291</v>
      </c>
      <c r="K1178" s="15">
        <v>2.3540891187988345E-2</v>
      </c>
      <c r="L1178" s="14">
        <v>3477.588311416725</v>
      </c>
      <c r="M1178" s="14">
        <v>153065.78751511959</v>
      </c>
      <c r="N1178" s="14">
        <v>2794.1513786323717</v>
      </c>
      <c r="O1178" s="15">
        <v>0.16102794756618863</v>
      </c>
      <c r="P1178" s="14">
        <v>29502.626930502811</v>
      </c>
      <c r="Q1178" s="14">
        <v>214114.02893032547</v>
      </c>
      <c r="R1178" s="14">
        <v>2794.1513786323717</v>
      </c>
      <c r="S1178" s="15">
        <v>0.15978060455061252</v>
      </c>
      <c r="T1178" s="38">
        <v>66774.325946433455</v>
      </c>
      <c r="U1178" s="38">
        <v>486083.98955114867</v>
      </c>
      <c r="V1178" s="38">
        <v>99754.541188352989</v>
      </c>
      <c r="W1178" s="38">
        <v>853263.80599659379</v>
      </c>
      <c r="AA1178" s="13">
        <v>1113</v>
      </c>
      <c r="AB1178" s="39">
        <v>2894231.8671882655</v>
      </c>
    </row>
    <row r="1179" spans="3:28">
      <c r="C1179" s="13">
        <v>1114</v>
      </c>
      <c r="D1179" s="13">
        <v>65</v>
      </c>
      <c r="E1179" s="14">
        <v>219768.13792783496</v>
      </c>
      <c r="F1179" s="14">
        <v>64787.073791855641</v>
      </c>
      <c r="G1179" s="14">
        <v>2551.6097</v>
      </c>
      <c r="H1179" s="14">
        <v>152429.45443597934</v>
      </c>
      <c r="I1179" s="14">
        <v>9145.7672661587603</v>
      </c>
      <c r="J1179" s="14">
        <v>3658.3069064635042</v>
      </c>
      <c r="K1179" s="15">
        <v>7.3520750070080118E-3</v>
      </c>
      <c r="L1179" s="14">
        <v>988.78277403062805</v>
      </c>
      <c r="M1179" s="14">
        <v>137308.23632459796</v>
      </c>
      <c r="N1179" s="14">
        <v>2743.7301798476278</v>
      </c>
      <c r="O1179" s="15">
        <v>3.4520262547596547E-3</v>
      </c>
      <c r="P1179" s="14">
        <v>422.34384564392519</v>
      </c>
      <c r="Q1179" s="14">
        <v>124140.85825829448</v>
      </c>
      <c r="R1179" s="14">
        <v>2743.7301798476278</v>
      </c>
      <c r="S1179" s="15">
        <v>0.13751670060009974</v>
      </c>
      <c r="T1179" s="38">
        <v>21470.969792250355</v>
      </c>
      <c r="U1179" s="38">
        <v>178976.37865216471</v>
      </c>
      <c r="V1179" s="38">
        <v>22882.096411924907</v>
      </c>
      <c r="W1179" s="38">
        <v>440425.47323505714</v>
      </c>
      <c r="AA1179" s="13">
        <v>1114</v>
      </c>
      <c r="AB1179" s="39">
        <v>2421400.6041898043</v>
      </c>
    </row>
    <row r="1180" spans="3:28">
      <c r="C1180" s="13">
        <v>1115</v>
      </c>
      <c r="D1180" s="13">
        <v>65</v>
      </c>
      <c r="E1180" s="14">
        <v>247594.08525249214</v>
      </c>
      <c r="F1180" s="14">
        <v>75639.193248471929</v>
      </c>
      <c r="G1180" s="14">
        <v>2551.6097</v>
      </c>
      <c r="H1180" s="14">
        <v>169403.28230402022</v>
      </c>
      <c r="I1180" s="14">
        <v>10164.196938241214</v>
      </c>
      <c r="J1180" s="14">
        <v>4065.6787752964856</v>
      </c>
      <c r="K1180" s="15">
        <v>9.0488682749032129E-2</v>
      </c>
      <c r="L1180" s="14">
        <v>11610.841221025916</v>
      </c>
      <c r="M1180" s="14">
        <v>141956.31450155849</v>
      </c>
      <c r="N1180" s="14">
        <v>3049.259081472364</v>
      </c>
      <c r="O1180" s="15">
        <v>0.15950504187932968</v>
      </c>
      <c r="P1180" s="14">
        <v>43797.541907333187</v>
      </c>
      <c r="Q1180" s="14">
        <v>319906.23093170207</v>
      </c>
      <c r="R1180" s="14">
        <v>3049.259081472364</v>
      </c>
      <c r="S1180" s="15">
        <v>-4.1190671926923925E-2</v>
      </c>
      <c r="T1180" s="38">
        <v>-21853.845218705417</v>
      </c>
      <c r="U1180" s="38">
        <v>510224.04301798425</v>
      </c>
      <c r="V1180" s="38">
        <v>33554.537909653678</v>
      </c>
      <c r="W1180" s="38">
        <v>972086.58845124487</v>
      </c>
      <c r="AA1180" s="13">
        <v>1115</v>
      </c>
      <c r="AB1180" s="39">
        <v>2559571.1948571648</v>
      </c>
    </row>
    <row r="1181" spans="3:28">
      <c r="C1181" s="13">
        <v>1116</v>
      </c>
      <c r="D1181" s="13">
        <v>65</v>
      </c>
      <c r="E1181" s="14">
        <v>212958.836325665</v>
      </c>
      <c r="F1181" s="14">
        <v>62131.446167009351</v>
      </c>
      <c r="G1181" s="14">
        <v>2551.6097</v>
      </c>
      <c r="H1181" s="14">
        <v>148275.78045865564</v>
      </c>
      <c r="I1181" s="14">
        <v>8896.546827519338</v>
      </c>
      <c r="J1181" s="14">
        <v>3558.6187310077353</v>
      </c>
      <c r="K1181" s="15">
        <v>9.3726179287339118E-2</v>
      </c>
      <c r="L1181" s="14">
        <v>14854.602111420556</v>
      </c>
      <c r="M1181" s="14">
        <v>175123.27084663013</v>
      </c>
      <c r="N1181" s="14">
        <v>2668.9640482558011</v>
      </c>
      <c r="O1181" s="15">
        <v>-1.8282561978953518E-2</v>
      </c>
      <c r="P1181" s="14">
        <v>-5100.5773180477436</v>
      </c>
      <c r="Q1181" s="14">
        <v>275219.82166451385</v>
      </c>
      <c r="R1181" s="14">
        <v>2668.9640482558011</v>
      </c>
      <c r="S1181" s="15">
        <v>7.2752316690017027E-2</v>
      </c>
      <c r="T1181" s="38">
        <v>69640.038318440609</v>
      </c>
      <c r="U1181" s="38">
        <v>1028195.4239072314</v>
      </c>
      <c r="V1181" s="38">
        <v>79394.063111813419</v>
      </c>
      <c r="W1181" s="38">
        <v>1478538.5164183755</v>
      </c>
      <c r="AA1181" s="13">
        <v>1116</v>
      </c>
      <c r="AB1181" s="39">
        <v>2559062.5098079504</v>
      </c>
    </row>
    <row r="1182" spans="3:28">
      <c r="C1182" s="13">
        <v>1117</v>
      </c>
      <c r="D1182" s="13">
        <v>65</v>
      </c>
      <c r="E1182" s="14">
        <v>218239.03947960824</v>
      </c>
      <c r="F1182" s="14">
        <v>64190.725397047216</v>
      </c>
      <c r="G1182" s="14">
        <v>2551.6097</v>
      </c>
      <c r="H1182" s="14">
        <v>151496.70438256103</v>
      </c>
      <c r="I1182" s="14">
        <v>9089.8022629536608</v>
      </c>
      <c r="J1182" s="14">
        <v>3635.9209051814646</v>
      </c>
      <c r="K1182" s="15">
        <v>-0.11910152291965692</v>
      </c>
      <c r="L1182" s="14">
        <v>-19171.001321836622</v>
      </c>
      <c r="M1182" s="14">
        <v>143610.48715187714</v>
      </c>
      <c r="N1182" s="14">
        <v>2726.9406788860983</v>
      </c>
      <c r="O1182" s="15">
        <v>3.2666549663159315E-2</v>
      </c>
      <c r="P1182" s="14">
        <v>4658.2597926727885</v>
      </c>
      <c r="Q1182" s="14">
        <v>148622.0304609345</v>
      </c>
      <c r="R1182" s="14">
        <v>2726.9406788860983</v>
      </c>
      <c r="S1182" s="15">
        <v>0.29994991855174086</v>
      </c>
      <c r="T1182" s="38">
        <v>55376.702978810419</v>
      </c>
      <c r="U1182" s="38">
        <v>241360.00334250476</v>
      </c>
      <c r="V1182" s="38">
        <v>40863.961449646587</v>
      </c>
      <c r="W1182" s="38">
        <v>533592.52095531637</v>
      </c>
      <c r="AA1182" s="13">
        <v>1117</v>
      </c>
      <c r="AB1182" s="39">
        <v>2410623.9995427788</v>
      </c>
    </row>
    <row r="1183" spans="3:28">
      <c r="C1183" s="13">
        <v>1118</v>
      </c>
      <c r="D1183" s="13">
        <v>65</v>
      </c>
      <c r="E1183" s="14">
        <v>237710.49072607164</v>
      </c>
      <c r="F1183" s="14">
        <v>71784.59138316795</v>
      </c>
      <c r="G1183" s="14">
        <v>2551.6097</v>
      </c>
      <c r="H1183" s="14">
        <v>163374.28964290369</v>
      </c>
      <c r="I1183" s="14">
        <v>9802.4573785742214</v>
      </c>
      <c r="J1183" s="14">
        <v>3920.9829514296889</v>
      </c>
      <c r="K1183" s="15">
        <v>-5.2835982915726769E-2</v>
      </c>
      <c r="L1183" s="14">
        <v>-9784.2638465582095</v>
      </c>
      <c r="M1183" s="14">
        <v>177358.0546080184</v>
      </c>
      <c r="N1183" s="14">
        <v>2940.7372135722662</v>
      </c>
      <c r="O1183" s="15">
        <v>0.2387211941477938</v>
      </c>
      <c r="P1183" s="14">
        <v>37036.178677920521</v>
      </c>
      <c r="Q1183" s="14">
        <v>193650.62156824593</v>
      </c>
      <c r="R1183" s="14">
        <v>2940.7372135722662</v>
      </c>
      <c r="S1183" s="15">
        <v>-0.10172080147983496</v>
      </c>
      <c r="T1183" s="38">
        <v>-19565.844281991151</v>
      </c>
      <c r="U1183" s="38">
        <v>174253.03119209356</v>
      </c>
      <c r="V1183" s="38">
        <v>7686.0705493711612</v>
      </c>
      <c r="W1183" s="38">
        <v>545261.70736835781</v>
      </c>
      <c r="AA1183" s="13">
        <v>1118</v>
      </c>
      <c r="AB1183" s="39">
        <v>2681105.3799122293</v>
      </c>
    </row>
    <row r="1184" spans="3:28">
      <c r="C1184" s="13">
        <v>1119</v>
      </c>
      <c r="D1184" s="13">
        <v>65</v>
      </c>
      <c r="E1184" s="14">
        <v>237988.57913768638</v>
      </c>
      <c r="F1184" s="14">
        <v>71893.045863697684</v>
      </c>
      <c r="G1184" s="14">
        <v>2551.6097</v>
      </c>
      <c r="H1184" s="14">
        <v>163543.92357398869</v>
      </c>
      <c r="I1184" s="14">
        <v>9812.6354144393208</v>
      </c>
      <c r="J1184" s="14">
        <v>3925.0541657757285</v>
      </c>
      <c r="K1184" s="15">
        <v>3.2891366720231116E-2</v>
      </c>
      <c r="L1184" s="14">
        <v>6674.4766081923026</v>
      </c>
      <c r="M1184" s="14">
        <v>211561.88257995003</v>
      </c>
      <c r="N1184" s="14">
        <v>2943.7906243317962</v>
      </c>
      <c r="O1184" s="15">
        <v>5.5412310487721411E-2</v>
      </c>
      <c r="P1184" s="14">
        <v>6843.6224087108467</v>
      </c>
      <c r="Q1184" s="14">
        <v>131819.16426575952</v>
      </c>
      <c r="R1184" s="14">
        <v>2943.7906243317962</v>
      </c>
      <c r="S1184" s="15">
        <v>4.9987403729693666E-2</v>
      </c>
      <c r="T1184" s="38">
        <v>9259.0997411129028</v>
      </c>
      <c r="U1184" s="38">
        <v>195959.65368058786</v>
      </c>
      <c r="V1184" s="38">
        <v>22777.198758016053</v>
      </c>
      <c r="W1184" s="38">
        <v>539340.70052629744</v>
      </c>
      <c r="AA1184" s="13">
        <v>1119</v>
      </c>
      <c r="AB1184" s="39">
        <v>2621675.5778167984</v>
      </c>
    </row>
    <row r="1185" spans="3:28">
      <c r="C1185" s="13">
        <v>1120</v>
      </c>
      <c r="D1185" s="13">
        <v>65</v>
      </c>
      <c r="E1185" s="14">
        <v>246933.90178920273</v>
      </c>
      <c r="F1185" s="14">
        <v>75381.721697789064</v>
      </c>
      <c r="G1185" s="14">
        <v>2551.6097</v>
      </c>
      <c r="H1185" s="14">
        <v>169000.57039141367</v>
      </c>
      <c r="I1185" s="14">
        <v>10140.034223484819</v>
      </c>
      <c r="J1185" s="14">
        <v>4056.013689393928</v>
      </c>
      <c r="K1185" s="15">
        <v>-1.7568738555833976E-2</v>
      </c>
      <c r="L1185" s="14">
        <v>-2454.2811343299395</v>
      </c>
      <c r="M1185" s="14">
        <v>139269.64790365146</v>
      </c>
      <c r="N1185" s="14">
        <v>3042.0102670454457</v>
      </c>
      <c r="O1185" s="15">
        <v>0.25501555852161023</v>
      </c>
      <c r="P1185" s="14">
        <v>36446.77752608672</v>
      </c>
      <c r="Q1185" s="14">
        <v>180887.60189486676</v>
      </c>
      <c r="R1185" s="14">
        <v>3042.0102670454457</v>
      </c>
      <c r="S1185" s="15">
        <v>-3.8524823217663776E-2</v>
      </c>
      <c r="T1185" s="38">
        <v>-10333.476234820477</v>
      </c>
      <c r="U1185" s="38">
        <v>259416.56596492656</v>
      </c>
      <c r="V1185" s="38">
        <v>23659.020156936305</v>
      </c>
      <c r="W1185" s="38">
        <v>579573.81576344487</v>
      </c>
      <c r="AA1185" s="13">
        <v>1120</v>
      </c>
      <c r="AB1185" s="39">
        <v>2550979.7589133088</v>
      </c>
    </row>
    <row r="1186" spans="3:28">
      <c r="C1186" s="13">
        <v>1121</v>
      </c>
      <c r="D1186" s="13">
        <v>65</v>
      </c>
      <c r="E1186" s="14">
        <v>224944.49816189543</v>
      </c>
      <c r="F1186" s="14">
        <v>66805.854283139226</v>
      </c>
      <c r="G1186" s="14">
        <v>2551.6097</v>
      </c>
      <c r="H1186" s="14">
        <v>155587.03417875621</v>
      </c>
      <c r="I1186" s="14">
        <v>9335.2220507253714</v>
      </c>
      <c r="J1186" s="14">
        <v>3734.0888202901488</v>
      </c>
      <c r="K1186" s="15">
        <v>-1.2733252282044645E-2</v>
      </c>
      <c r="L1186" s="14">
        <v>-1596.7011653679849</v>
      </c>
      <c r="M1186" s="14">
        <v>125666.52090627822</v>
      </c>
      <c r="N1186" s="14">
        <v>2800.5666152176113</v>
      </c>
      <c r="O1186" s="15">
        <v>0.14424362856122758</v>
      </c>
      <c r="P1186" s="14">
        <v>45653.966089288391</v>
      </c>
      <c r="Q1186" s="14">
        <v>363560.19523775287</v>
      </c>
      <c r="R1186" s="14">
        <v>2800.5666152176113</v>
      </c>
      <c r="S1186" s="15">
        <v>-0.11440403546610571</v>
      </c>
      <c r="T1186" s="38">
        <v>-34452.716321063366</v>
      </c>
      <c r="U1186" s="38">
        <v>268097.0516240049</v>
      </c>
      <c r="V1186" s="38">
        <v>9604.5486028570376</v>
      </c>
      <c r="W1186" s="38">
        <v>757323.76776803599</v>
      </c>
      <c r="AA1186" s="13">
        <v>1121</v>
      </c>
      <c r="AB1186" s="39">
        <v>2683058.3542588721</v>
      </c>
    </row>
    <row r="1187" spans="3:28">
      <c r="C1187" s="13">
        <v>1122</v>
      </c>
      <c r="D1187" s="13">
        <v>65</v>
      </c>
      <c r="E1187" s="14">
        <v>214568.06989771299</v>
      </c>
      <c r="F1187" s="14">
        <v>62759.047260108069</v>
      </c>
      <c r="G1187" s="14">
        <v>2551.6097</v>
      </c>
      <c r="H1187" s="14">
        <v>149257.41293760491</v>
      </c>
      <c r="I1187" s="14">
        <v>8955.4447762562941</v>
      </c>
      <c r="J1187" s="14">
        <v>3582.177910502518</v>
      </c>
      <c r="K1187" s="15">
        <v>-8.4880001710968128E-2</v>
      </c>
      <c r="L1187" s="14">
        <v>-11342.040775032414</v>
      </c>
      <c r="M1187" s="14">
        <v>124073.46555068648</v>
      </c>
      <c r="N1187" s="14">
        <v>2686.633432876888</v>
      </c>
      <c r="O1187" s="15">
        <v>0.15618745910682436</v>
      </c>
      <c r="P1187" s="14">
        <v>22982.151683534245</v>
      </c>
      <c r="Q1187" s="14">
        <v>171470.13555161393</v>
      </c>
      <c r="R1187" s="14">
        <v>2686.633432876888</v>
      </c>
      <c r="S1187" s="15">
        <v>-7.3937256503915375E-2</v>
      </c>
      <c r="T1187" s="38">
        <v>-41780.289958125504</v>
      </c>
      <c r="U1187" s="38">
        <v>524640.66060198972</v>
      </c>
      <c r="V1187" s="38">
        <v>-30140.179049623672</v>
      </c>
      <c r="W1187" s="38">
        <v>820184.26170429005</v>
      </c>
      <c r="AA1187" s="13">
        <v>1122</v>
      </c>
      <c r="AB1187" s="39">
        <v>2985276.3365560444</v>
      </c>
    </row>
    <row r="1188" spans="3:28">
      <c r="C1188" s="13">
        <v>1123</v>
      </c>
      <c r="D1188" s="13">
        <v>65</v>
      </c>
      <c r="E1188" s="14">
        <v>231585.51143082196</v>
      </c>
      <c r="F1188" s="14">
        <v>69395.849458020559</v>
      </c>
      <c r="G1188" s="14">
        <v>2551.6097</v>
      </c>
      <c r="H1188" s="14">
        <v>159638.0522728014</v>
      </c>
      <c r="I1188" s="14">
        <v>9578.2831363680834</v>
      </c>
      <c r="J1188" s="14">
        <v>3831.3132545472336</v>
      </c>
      <c r="K1188" s="15">
        <v>7.1606317168441777E-2</v>
      </c>
      <c r="L1188" s="14">
        <v>8221.5116491432091</v>
      </c>
      <c r="M1188" s="14">
        <v>124952.61996070735</v>
      </c>
      <c r="N1188" s="14">
        <v>2873.4849409104249</v>
      </c>
      <c r="O1188" s="15">
        <v>9.9758476553609865E-2</v>
      </c>
      <c r="P1188" s="14">
        <v>27052.315808689276</v>
      </c>
      <c r="Q1188" s="14">
        <v>299667.175099638</v>
      </c>
      <c r="R1188" s="14">
        <v>2873.4849409104249</v>
      </c>
      <c r="S1188" s="15">
        <v>0.21994210605757797</v>
      </c>
      <c r="T1188" s="38">
        <v>51034.26501917858</v>
      </c>
      <c r="U1188" s="38">
        <v>284506.0003973514</v>
      </c>
      <c r="V1188" s="38">
        <v>86308.092477011058</v>
      </c>
      <c r="W1188" s="38">
        <v>709125.79545769677</v>
      </c>
      <c r="AA1188" s="13">
        <v>1123</v>
      </c>
      <c r="AB1188" s="39">
        <v>2320021.9709184198</v>
      </c>
    </row>
    <row r="1189" spans="3:28">
      <c r="C1189" s="13">
        <v>1124</v>
      </c>
      <c r="D1189" s="13">
        <v>65</v>
      </c>
      <c r="E1189" s="14">
        <v>233649.28588065575</v>
      </c>
      <c r="F1189" s="14">
        <v>70200.721493455741</v>
      </c>
      <c r="G1189" s="14">
        <v>2551.6097</v>
      </c>
      <c r="H1189" s="14">
        <v>160896.95468719999</v>
      </c>
      <c r="I1189" s="14">
        <v>9653.817281231999</v>
      </c>
      <c r="J1189" s="14">
        <v>3861.5269124928</v>
      </c>
      <c r="K1189" s="15">
        <v>5.505482451104253E-2</v>
      </c>
      <c r="L1189" s="14">
        <v>9117.9606543062764</v>
      </c>
      <c r="M1189" s="14">
        <v>176664.7393332959</v>
      </c>
      <c r="N1189" s="14">
        <v>2896.1451843695995</v>
      </c>
      <c r="O1189" s="15">
        <v>1.9484879031167572E-2</v>
      </c>
      <c r="P1189" s="14">
        <v>3451.2175127034529</v>
      </c>
      <c r="Q1189" s="14">
        <v>182022.15071813422</v>
      </c>
      <c r="R1189" s="14">
        <v>2896.1451843695995</v>
      </c>
      <c r="S1189" s="15">
        <v>0.1151877781050826</v>
      </c>
      <c r="T1189" s="38">
        <v>14954.582785543224</v>
      </c>
      <c r="U1189" s="38">
        <v>146230.5158639384</v>
      </c>
      <c r="V1189" s="38">
        <v>27523.760952552955</v>
      </c>
      <c r="W1189" s="38">
        <v>504917.40591536846</v>
      </c>
      <c r="AA1189" s="13">
        <v>1124</v>
      </c>
      <c r="AB1189" s="39">
        <v>2397381.9891412198</v>
      </c>
    </row>
    <row r="1190" spans="3:28">
      <c r="C1190" s="13">
        <v>1125</v>
      </c>
      <c r="D1190" s="13">
        <v>65</v>
      </c>
      <c r="E1190" s="14">
        <v>237707.15711789473</v>
      </c>
      <c r="F1190" s="14">
        <v>71783.291275978947</v>
      </c>
      <c r="G1190" s="14">
        <v>2551.6097</v>
      </c>
      <c r="H1190" s="14">
        <v>163372.25614191577</v>
      </c>
      <c r="I1190" s="14">
        <v>9802.3353685149468</v>
      </c>
      <c r="J1190" s="14">
        <v>3920.9341474059788</v>
      </c>
      <c r="K1190" s="15">
        <v>1.734286238975485E-2</v>
      </c>
      <c r="L1190" s="14">
        <v>2959.3305745835842</v>
      </c>
      <c r="M1190" s="14">
        <v>175556.59958311505</v>
      </c>
      <c r="N1190" s="14">
        <v>2940.7006105544838</v>
      </c>
      <c r="O1190" s="15">
        <v>0.12326878244067686</v>
      </c>
      <c r="P1190" s="14">
        <v>23103.824484317272</v>
      </c>
      <c r="Q1190" s="14">
        <v>212000.57770256232</v>
      </c>
      <c r="R1190" s="14">
        <v>2940.7006105544838</v>
      </c>
      <c r="S1190" s="15">
        <v>-0.10514867936703771</v>
      </c>
      <c r="T1190" s="38">
        <v>-25536.560390207556</v>
      </c>
      <c r="U1190" s="38">
        <v>218795.23662015141</v>
      </c>
      <c r="V1190" s="38">
        <v>526.59466869329844</v>
      </c>
      <c r="W1190" s="38">
        <v>606352.41390582884</v>
      </c>
      <c r="AA1190" s="13">
        <v>1125</v>
      </c>
      <c r="AB1190" s="39">
        <v>2566617.9566713208</v>
      </c>
    </row>
    <row r="1191" spans="3:28">
      <c r="C1191" s="13">
        <v>1126</v>
      </c>
      <c r="D1191" s="13">
        <v>65</v>
      </c>
      <c r="E1191" s="14">
        <v>241763.18679060604</v>
      </c>
      <c r="F1191" s="14">
        <v>73365.142848336356</v>
      </c>
      <c r="G1191" s="14">
        <v>2551.6097</v>
      </c>
      <c r="H1191" s="14">
        <v>165846.43424226969</v>
      </c>
      <c r="I1191" s="14">
        <v>9950.7860545361818</v>
      </c>
      <c r="J1191" s="14">
        <v>3980.314421814473</v>
      </c>
      <c r="K1191" s="15">
        <v>-4.0658049507979376E-2</v>
      </c>
      <c r="L1191" s="14">
        <v>-6358.1964825897467</v>
      </c>
      <c r="M1191" s="14">
        <v>152014.1915419701</v>
      </c>
      <c r="N1191" s="14">
        <v>2985.2358163608546</v>
      </c>
      <c r="O1191" s="15">
        <v>4.4633633444002591E-2</v>
      </c>
      <c r="P1191" s="14">
        <v>9735.5179407395808</v>
      </c>
      <c r="Q1191" s="14">
        <v>229348.8038190456</v>
      </c>
      <c r="R1191" s="14">
        <v>2985.2358163608546</v>
      </c>
      <c r="S1191" s="15">
        <v>0.14401566824289658</v>
      </c>
      <c r="T1191" s="38">
        <v>54563.100144946657</v>
      </c>
      <c r="U1191" s="38">
        <v>434924.9120141663</v>
      </c>
      <c r="V1191" s="38">
        <v>57940.421603096489</v>
      </c>
      <c r="W1191" s="38">
        <v>816287.90737518203</v>
      </c>
      <c r="AA1191" s="13">
        <v>1126</v>
      </c>
      <c r="AB1191" s="39">
        <v>2650689.5930135343</v>
      </c>
    </row>
    <row r="1192" spans="3:28">
      <c r="C1192" s="13">
        <v>1127</v>
      </c>
      <c r="D1192" s="13">
        <v>65</v>
      </c>
      <c r="E1192" s="14">
        <v>235115.93311422362</v>
      </c>
      <c r="F1192" s="14">
        <v>70772.713914547217</v>
      </c>
      <c r="G1192" s="14">
        <v>2551.6097</v>
      </c>
      <c r="H1192" s="14">
        <v>161791.60949967641</v>
      </c>
      <c r="I1192" s="14">
        <v>9707.4965699805853</v>
      </c>
      <c r="J1192" s="14">
        <v>3882.9986279922341</v>
      </c>
      <c r="K1192" s="15">
        <v>4.9201832289966295E-2</v>
      </c>
      <c r="L1192" s="14">
        <v>6545.4297659195463</v>
      </c>
      <c r="M1192" s="14">
        <v>141519.16510203536</v>
      </c>
      <c r="N1192" s="14">
        <v>2912.2489709941756</v>
      </c>
      <c r="O1192" s="15">
        <v>4.0744183827582853E-2</v>
      </c>
      <c r="P1192" s="14">
        <v>3359.7238363803249</v>
      </c>
      <c r="Q1192" s="14">
        <v>87274.82824886938</v>
      </c>
      <c r="R1192" s="14">
        <v>2912.2489709941756</v>
      </c>
      <c r="S1192" s="15">
        <v>0.32894343028410478</v>
      </c>
      <c r="T1192" s="38">
        <v>50186.273810488266</v>
      </c>
      <c r="U1192" s="38">
        <v>204210.49721543462</v>
      </c>
      <c r="V1192" s="38">
        <v>60091.427412788136</v>
      </c>
      <c r="W1192" s="38">
        <v>433004.49056633934</v>
      </c>
      <c r="AA1192" s="13">
        <v>1127</v>
      </c>
      <c r="AB1192" s="39">
        <v>3079759.1568492469</v>
      </c>
    </row>
    <row r="1193" spans="3:28">
      <c r="C1193" s="13">
        <v>1128</v>
      </c>
      <c r="D1193" s="13">
        <v>65</v>
      </c>
      <c r="E1193" s="14">
        <v>229260.5749737492</v>
      </c>
      <c r="F1193" s="14">
        <v>68489.124239762197</v>
      </c>
      <c r="G1193" s="14">
        <v>2551.6097</v>
      </c>
      <c r="H1193" s="14">
        <v>158219.841033987</v>
      </c>
      <c r="I1193" s="14">
        <v>9493.1904620392197</v>
      </c>
      <c r="J1193" s="14">
        <v>3797.2761848156879</v>
      </c>
      <c r="K1193" s="15">
        <v>8.0740953314730829E-2</v>
      </c>
      <c r="L1193" s="14">
        <v>11807.666731911486</v>
      </c>
      <c r="M1193" s="14">
        <v>159947.66372783415</v>
      </c>
      <c r="N1193" s="14">
        <v>2847.9571386117659</v>
      </c>
      <c r="O1193" s="15">
        <v>4.5659802871315269E-2</v>
      </c>
      <c r="P1193" s="14">
        <v>8323.1486298698474</v>
      </c>
      <c r="Q1193" s="14">
        <v>192033.25430592842</v>
      </c>
      <c r="R1193" s="14">
        <v>2847.9571386117659</v>
      </c>
      <c r="S1193" s="15">
        <v>0.17018511799880304</v>
      </c>
      <c r="T1193" s="38">
        <v>20139.558973186853</v>
      </c>
      <c r="U1193" s="38">
        <v>139902.66854293956</v>
      </c>
      <c r="V1193" s="38">
        <v>40270.37433496819</v>
      </c>
      <c r="W1193" s="38">
        <v>491883.58657670219</v>
      </c>
      <c r="AA1193" s="13">
        <v>1128</v>
      </c>
      <c r="AB1193" s="39">
        <v>3233354.2173718363</v>
      </c>
    </row>
    <row r="1194" spans="3:28">
      <c r="C1194" s="13">
        <v>1129</v>
      </c>
      <c r="D1194" s="13">
        <v>65</v>
      </c>
      <c r="E1194" s="14">
        <v>222908.86138781835</v>
      </c>
      <c r="F1194" s="14">
        <v>66011.955941249151</v>
      </c>
      <c r="G1194" s="14">
        <v>2551.6097</v>
      </c>
      <c r="H1194" s="14">
        <v>154345.2957465692</v>
      </c>
      <c r="I1194" s="14">
        <v>9260.7177447941522</v>
      </c>
      <c r="J1194" s="14">
        <v>3704.287097917661</v>
      </c>
      <c r="K1194" s="15">
        <v>6.5182505192786316E-2</v>
      </c>
      <c r="L1194" s="14">
        <v>8418.8539157394789</v>
      </c>
      <c r="M1194" s="14">
        <v>139429.18018319845</v>
      </c>
      <c r="N1194" s="14">
        <v>2778.2153234382454</v>
      </c>
      <c r="O1194" s="15">
        <v>0.12684193826493215</v>
      </c>
      <c r="P1194" s="14">
        <v>20938.83984193582</v>
      </c>
      <c r="Q1194" s="14">
        <v>187406.15529799892</v>
      </c>
      <c r="R1194" s="14">
        <v>2778.2153234382454</v>
      </c>
      <c r="S1194" s="15">
        <v>-0.32889706521273204</v>
      </c>
      <c r="T1194" s="38">
        <v>-29050.222216652506</v>
      </c>
      <c r="U1194" s="38">
        <v>60665.06797838505</v>
      </c>
      <c r="V1194" s="38">
        <v>307.47154102279092</v>
      </c>
      <c r="W1194" s="38">
        <v>387500.40345958236</v>
      </c>
      <c r="AA1194" s="13">
        <v>1129</v>
      </c>
      <c r="AB1194" s="39">
        <v>3170460.5619495842</v>
      </c>
    </row>
    <row r="1195" spans="3:28">
      <c r="C1195" s="13">
        <v>1130</v>
      </c>
      <c r="D1195" s="13">
        <v>65</v>
      </c>
      <c r="E1195" s="14">
        <v>234920.07528563359</v>
      </c>
      <c r="F1195" s="14">
        <v>70696.329361397104</v>
      </c>
      <c r="G1195" s="14">
        <v>2551.6097</v>
      </c>
      <c r="H1195" s="14">
        <v>161672.13622423648</v>
      </c>
      <c r="I1195" s="14">
        <v>9700.3281734541888</v>
      </c>
      <c r="J1195" s="14">
        <v>3880.1312693816758</v>
      </c>
      <c r="K1195" s="15">
        <v>4.8741450973030134E-2</v>
      </c>
      <c r="L1195" s="14">
        <v>6853.9802102202511</v>
      </c>
      <c r="M1195" s="14">
        <v>149413.17132011964</v>
      </c>
      <c r="N1195" s="14">
        <v>2910.0984520362567</v>
      </c>
      <c r="O1195" s="15">
        <v>-4.0639712449821841E-2</v>
      </c>
      <c r="P1195" s="14">
        <v>-8194.4029979629158</v>
      </c>
      <c r="Q1195" s="14">
        <v>194896.00494474414</v>
      </c>
      <c r="R1195" s="14">
        <v>2910.0984520362567</v>
      </c>
      <c r="S1195" s="15">
        <v>3.2773497477725469E-2</v>
      </c>
      <c r="T1195" s="38">
        <v>13897.274479923619</v>
      </c>
      <c r="U1195" s="38">
        <v>439392.34230233694</v>
      </c>
      <c r="V1195" s="38">
        <v>12556.851692180953</v>
      </c>
      <c r="W1195" s="38">
        <v>783701.51856720075</v>
      </c>
      <c r="AA1195" s="13">
        <v>1130</v>
      </c>
      <c r="AB1195" s="39">
        <v>2702468.8035257808</v>
      </c>
    </row>
    <row r="1196" spans="3:28">
      <c r="C1196" s="13">
        <v>1131</v>
      </c>
      <c r="D1196" s="13">
        <v>65</v>
      </c>
      <c r="E1196" s="14">
        <v>214852.15935925685</v>
      </c>
      <c r="F1196" s="14">
        <v>62869.842150110169</v>
      </c>
      <c r="G1196" s="14">
        <v>2551.6097</v>
      </c>
      <c r="H1196" s="14">
        <v>149430.70750914668</v>
      </c>
      <c r="I1196" s="14">
        <v>8965.8424505488001</v>
      </c>
      <c r="J1196" s="14">
        <v>3586.3369802195202</v>
      </c>
      <c r="K1196" s="15">
        <v>-6.0325485768881956E-3</v>
      </c>
      <c r="L1196" s="14">
        <v>-616.90349849866084</v>
      </c>
      <c r="M1196" s="14">
        <v>103438.7649343603</v>
      </c>
      <c r="N1196" s="14">
        <v>2689.7527351646399</v>
      </c>
      <c r="O1196" s="15">
        <v>-4.802389558408747E-2</v>
      </c>
      <c r="P1196" s="14">
        <v>-3440.9685878830364</v>
      </c>
      <c r="Q1196" s="14">
        <v>69555.083637727512</v>
      </c>
      <c r="R1196" s="14">
        <v>2689.7527351646399</v>
      </c>
      <c r="S1196" s="15">
        <v>0.1348464865121754</v>
      </c>
      <c r="T1196" s="38">
        <v>29163.284235968993</v>
      </c>
      <c r="U1196" s="38">
        <v>246778.41717664947</v>
      </c>
      <c r="V1196" s="38">
        <v>25105.412149587297</v>
      </c>
      <c r="W1196" s="38">
        <v>419772.26574873726</v>
      </c>
      <c r="AA1196" s="13">
        <v>1131</v>
      </c>
      <c r="AB1196" s="39">
        <v>2587164.9653021814</v>
      </c>
    </row>
    <row r="1197" spans="3:28">
      <c r="C1197" s="13">
        <v>1132</v>
      </c>
      <c r="D1197" s="13">
        <v>65</v>
      </c>
      <c r="E1197" s="14">
        <v>231947.79616819642</v>
      </c>
      <c r="F1197" s="14">
        <v>69537.140505596602</v>
      </c>
      <c r="G1197" s="14">
        <v>2551.6097</v>
      </c>
      <c r="H1197" s="14">
        <v>159859.04596259983</v>
      </c>
      <c r="I1197" s="14">
        <v>9591.5427577559894</v>
      </c>
      <c r="J1197" s="14">
        <v>3836.617103102396</v>
      </c>
      <c r="K1197" s="15">
        <v>2.0088782445690984E-2</v>
      </c>
      <c r="L1197" s="14">
        <v>3596.35580668587</v>
      </c>
      <c r="M1197" s="14">
        <v>184537.74932659877</v>
      </c>
      <c r="N1197" s="14">
        <v>2877.4628273267967</v>
      </c>
      <c r="O1197" s="15">
        <v>9.3046795088086665E-2</v>
      </c>
      <c r="P1197" s="14">
        <v>21724.330944623249</v>
      </c>
      <c r="Q1197" s="14">
        <v>256640.53919192715</v>
      </c>
      <c r="R1197" s="14">
        <v>2877.4628273267967</v>
      </c>
      <c r="S1197" s="15">
        <v>6.739187327458121E-2</v>
      </c>
      <c r="T1197" s="38">
        <v>18927.158584194789</v>
      </c>
      <c r="U1197" s="38">
        <v>301218.13025356439</v>
      </c>
      <c r="V1197" s="38">
        <v>44247.845335503909</v>
      </c>
      <c r="W1197" s="38">
        <v>742396.41877209023</v>
      </c>
      <c r="AA1197" s="13">
        <v>1132</v>
      </c>
      <c r="AB1197" s="39">
        <v>3003226.9623140725</v>
      </c>
    </row>
    <row r="1198" spans="3:28">
      <c r="C1198" s="13">
        <v>1133</v>
      </c>
      <c r="D1198" s="13">
        <v>65</v>
      </c>
      <c r="E1198" s="14">
        <v>227991.03191640132</v>
      </c>
      <c r="F1198" s="14">
        <v>67994.002447396517</v>
      </c>
      <c r="G1198" s="14">
        <v>2551.6097</v>
      </c>
      <c r="H1198" s="14">
        <v>157445.4197690048</v>
      </c>
      <c r="I1198" s="14">
        <v>9446.7251861402874</v>
      </c>
      <c r="J1198" s="14">
        <v>3778.6900744561153</v>
      </c>
      <c r="K1198" s="15">
        <v>5.7042928003844383E-2</v>
      </c>
      <c r="L1198" s="14">
        <v>7821.7190955896685</v>
      </c>
      <c r="M1198" s="14">
        <v>146830.93804711834</v>
      </c>
      <c r="N1198" s="14">
        <v>2834.017555842086</v>
      </c>
      <c r="O1198" s="15">
        <v>-2.6971130562554568E-2</v>
      </c>
      <c r="P1198" s="14">
        <v>-5325.663056858948</v>
      </c>
      <c r="Q1198" s="14">
        <v>193549.25518863348</v>
      </c>
      <c r="R1198" s="14">
        <v>2834.017555842086</v>
      </c>
      <c r="S1198" s="15">
        <v>0.4493962167587926</v>
      </c>
      <c r="T1198" s="38">
        <v>122602.23410226812</v>
      </c>
      <c r="U1198" s="38">
        <v>396834.69955341087</v>
      </c>
      <c r="V1198" s="38">
        <v>125098.29014099884</v>
      </c>
      <c r="W1198" s="38">
        <v>737214.8927891627</v>
      </c>
      <c r="AA1198" s="13">
        <v>1133</v>
      </c>
      <c r="AB1198" s="39">
        <v>3177297.1889370759</v>
      </c>
    </row>
    <row r="1199" spans="3:28">
      <c r="C1199" s="13">
        <v>1134</v>
      </c>
      <c r="D1199" s="13">
        <v>65</v>
      </c>
      <c r="E1199" s="14">
        <v>233096.26282071258</v>
      </c>
      <c r="F1199" s="14">
        <v>69985.042500077907</v>
      </c>
      <c r="G1199" s="14">
        <v>2551.6097</v>
      </c>
      <c r="H1199" s="14">
        <v>160559.61062063466</v>
      </c>
      <c r="I1199" s="14">
        <v>9633.5766372380785</v>
      </c>
      <c r="J1199" s="14">
        <v>3853.4306548952318</v>
      </c>
      <c r="K1199" s="15">
        <v>-9.136600724408464E-2</v>
      </c>
      <c r="L1199" s="14">
        <v>-14277.337639193189</v>
      </c>
      <c r="M1199" s="14">
        <v>143914.68980867165</v>
      </c>
      <c r="N1199" s="14">
        <v>2890.0729911714234</v>
      </c>
      <c r="O1199" s="15">
        <v>7.4865839537015491E-2</v>
      </c>
      <c r="P1199" s="14">
        <v>14595.221140335192</v>
      </c>
      <c r="Q1199" s="14">
        <v>210991.93694112604</v>
      </c>
      <c r="R1199" s="14">
        <v>2890.0729911714234</v>
      </c>
      <c r="S1199" s="15">
        <v>0.25025642074894799</v>
      </c>
      <c r="T1199" s="38">
        <v>68479.28591999528</v>
      </c>
      <c r="U1199" s="38">
        <v>343560.80181161722</v>
      </c>
      <c r="V1199" s="38">
        <v>68797.169421137281</v>
      </c>
      <c r="W1199" s="38">
        <v>698467.42856141494</v>
      </c>
      <c r="AA1199" s="13">
        <v>1134</v>
      </c>
      <c r="AB1199" s="39">
        <v>2838853.756901362</v>
      </c>
    </row>
    <row r="1200" spans="3:28">
      <c r="C1200" s="13">
        <v>1135</v>
      </c>
      <c r="D1200" s="13">
        <v>65</v>
      </c>
      <c r="E1200" s="14">
        <v>231470.912696335</v>
      </c>
      <c r="F1200" s="14">
        <v>69351.155951570647</v>
      </c>
      <c r="G1200" s="14">
        <v>2551.6097</v>
      </c>
      <c r="H1200" s="14">
        <v>159568.14704476434</v>
      </c>
      <c r="I1200" s="14">
        <v>9574.0888226858606</v>
      </c>
      <c r="J1200" s="14">
        <v>3829.6355290743445</v>
      </c>
      <c r="K1200" s="15">
        <v>6.420003805869795E-2</v>
      </c>
      <c r="L1200" s="14">
        <v>10183.89356122824</v>
      </c>
      <c r="M1200" s="14">
        <v>170726.24285335004</v>
      </c>
      <c r="N1200" s="14">
        <v>2872.2266468057583</v>
      </c>
      <c r="O1200" s="15">
        <v>9.2697053016594394E-2</v>
      </c>
      <c r="P1200" s="14">
        <v>11860.607244891164</v>
      </c>
      <c r="Q1200" s="14">
        <v>141246.92889657721</v>
      </c>
      <c r="R1200" s="14">
        <v>2872.2266468057583</v>
      </c>
      <c r="S1200" s="15">
        <v>-7.2794165356461729E-2</v>
      </c>
      <c r="T1200" s="38">
        <v>-6816.3011486152864</v>
      </c>
      <c r="U1200" s="38">
        <v>88257.827189272852</v>
      </c>
      <c r="V1200" s="38">
        <v>15228.199657504116</v>
      </c>
      <c r="W1200" s="38">
        <v>400230.99893920007</v>
      </c>
      <c r="AA1200" s="13">
        <v>1135</v>
      </c>
      <c r="AB1200" s="39">
        <v>3020090.575902143</v>
      </c>
    </row>
    <row r="1201" spans="3:28">
      <c r="C1201" s="13">
        <v>1136</v>
      </c>
      <c r="D1201" s="13">
        <v>65</v>
      </c>
      <c r="E1201" s="14">
        <v>224003.99530043112</v>
      </c>
      <c r="F1201" s="14">
        <v>66439.058167168143</v>
      </c>
      <c r="G1201" s="14">
        <v>2551.6097</v>
      </c>
      <c r="H1201" s="14">
        <v>155013.32743326298</v>
      </c>
      <c r="I1201" s="14">
        <v>9300.7996459957776</v>
      </c>
      <c r="J1201" s="14">
        <v>3720.3198583983112</v>
      </c>
      <c r="K1201" s="15">
        <v>2.4058333796354442E-2</v>
      </c>
      <c r="L1201" s="14">
        <v>3450.2251493926046</v>
      </c>
      <c r="M1201" s="14">
        <v>148721.19559429827</v>
      </c>
      <c r="N1201" s="14">
        <v>2790.2398937987332</v>
      </c>
      <c r="O1201" s="15">
        <v>0.16986363831419665</v>
      </c>
      <c r="P1201" s="14">
        <v>21322.016678310632</v>
      </c>
      <c r="Q1201" s="14">
        <v>148241.45065686468</v>
      </c>
      <c r="R1201" s="14">
        <v>2790.2398937987332</v>
      </c>
      <c r="S1201" s="15">
        <v>0.12459674653104691</v>
      </c>
      <c r="T1201" s="38">
        <v>121111.68742961872</v>
      </c>
      <c r="U1201" s="38">
        <v>1094536.1002877916</v>
      </c>
      <c r="V1201" s="38">
        <v>145883.92925732196</v>
      </c>
      <c r="W1201" s="38">
        <v>1391498.7465389546</v>
      </c>
      <c r="AA1201" s="13">
        <v>1136</v>
      </c>
      <c r="AB1201" s="39">
        <v>2716362.2032351769</v>
      </c>
    </row>
    <row r="1202" spans="3:28">
      <c r="C1202" s="13">
        <v>1137</v>
      </c>
      <c r="D1202" s="13">
        <v>65</v>
      </c>
      <c r="E1202" s="14">
        <v>245127.95933197747</v>
      </c>
      <c r="F1202" s="14">
        <v>74677.404139471211</v>
      </c>
      <c r="G1202" s="14">
        <v>2551.6097</v>
      </c>
      <c r="H1202" s="14">
        <v>167898.94549250626</v>
      </c>
      <c r="I1202" s="14">
        <v>10073.936729550374</v>
      </c>
      <c r="J1202" s="14">
        <v>4029.5746918201498</v>
      </c>
      <c r="K1202" s="15">
        <v>9.5114538444894703E-2</v>
      </c>
      <c r="L1202" s="14">
        <v>17523.34483562049</v>
      </c>
      <c r="M1202" s="14">
        <v>203772.26843581905</v>
      </c>
      <c r="N1202" s="14">
        <v>3022.181018865112</v>
      </c>
      <c r="O1202" s="15">
        <v>0.11340228581441852</v>
      </c>
      <c r="P1202" s="14">
        <v>18760.009098251605</v>
      </c>
      <c r="Q1202" s="14">
        <v>185699.94403990428</v>
      </c>
      <c r="R1202" s="14">
        <v>3022.181018865112</v>
      </c>
      <c r="S1202" s="15">
        <v>0.36778369909769565</v>
      </c>
      <c r="T1202" s="38">
        <v>163328.83297174535</v>
      </c>
      <c r="U1202" s="38">
        <v>608929.29822086624</v>
      </c>
      <c r="V1202" s="38">
        <v>199612.18690561745</v>
      </c>
      <c r="W1202" s="38">
        <v>998401.5106965896</v>
      </c>
      <c r="AA1202" s="13">
        <v>1137</v>
      </c>
      <c r="AB1202" s="39">
        <v>3043940.786761729</v>
      </c>
    </row>
    <row r="1203" spans="3:28">
      <c r="C1203" s="13">
        <v>1138</v>
      </c>
      <c r="D1203" s="13">
        <v>65</v>
      </c>
      <c r="E1203" s="14">
        <v>225835.41452412668</v>
      </c>
      <c r="F1203" s="14">
        <v>67153.311664409412</v>
      </c>
      <c r="G1203" s="14">
        <v>2551.6097</v>
      </c>
      <c r="H1203" s="14">
        <v>156130.49315971727</v>
      </c>
      <c r="I1203" s="14">
        <v>9367.8295895830361</v>
      </c>
      <c r="J1203" s="14">
        <v>3747.1318358332146</v>
      </c>
      <c r="K1203" s="15">
        <v>5.4425143154078162E-2</v>
      </c>
      <c r="L1203" s="14">
        <v>8524.6945032647109</v>
      </c>
      <c r="M1203" s="14">
        <v>167029.80990799129</v>
      </c>
      <c r="N1203" s="14">
        <v>2810.3488768749107</v>
      </c>
      <c r="O1203" s="15">
        <v>0.11749221054940953</v>
      </c>
      <c r="P1203" s="14">
        <v>20660.638641895112</v>
      </c>
      <c r="Q1203" s="14">
        <v>197912.69301631436</v>
      </c>
      <c r="R1203" s="14">
        <v>2810.3488768749107</v>
      </c>
      <c r="S1203" s="15">
        <v>9.0535890790670703E-2</v>
      </c>
      <c r="T1203" s="38">
        <v>61021.953077826882</v>
      </c>
      <c r="U1203" s="38">
        <v>736435.55163302249</v>
      </c>
      <c r="V1203" s="38">
        <v>90207.286222986702</v>
      </c>
      <c r="W1203" s="38">
        <v>1101378.0545573281</v>
      </c>
      <c r="AA1203" s="13">
        <v>1138</v>
      </c>
      <c r="AB1203" s="39">
        <v>2420295.9688091702</v>
      </c>
    </row>
    <row r="1204" spans="3:28">
      <c r="C1204" s="13">
        <v>1139</v>
      </c>
      <c r="D1204" s="13">
        <v>65</v>
      </c>
      <c r="E1204" s="14">
        <v>227411.74597066161</v>
      </c>
      <c r="F1204" s="14">
        <v>67768.080928558018</v>
      </c>
      <c r="G1204" s="14">
        <v>2551.6097</v>
      </c>
      <c r="H1204" s="14">
        <v>157092.05534210359</v>
      </c>
      <c r="I1204" s="14">
        <v>9425.5233205262157</v>
      </c>
      <c r="J1204" s="14">
        <v>3770.2093282104865</v>
      </c>
      <c r="K1204" s="15">
        <v>5.0037714087980474E-2</v>
      </c>
      <c r="L1204" s="14">
        <v>5838.0636071026838</v>
      </c>
      <c r="M1204" s="14">
        <v>124396.43589565845</v>
      </c>
      <c r="N1204" s="14">
        <v>2827.6569961578648</v>
      </c>
      <c r="O1204" s="15">
        <v>0.20396842708744198</v>
      </c>
      <c r="P1204" s="14">
        <v>23373.613008476561</v>
      </c>
      <c r="Q1204" s="14">
        <v>139381.71152294491</v>
      </c>
      <c r="R1204" s="14">
        <v>2827.6569961578648</v>
      </c>
      <c r="S1204" s="15">
        <v>-1.8692053595036978E-2</v>
      </c>
      <c r="T1204" s="38">
        <v>-4961.3054788548807</v>
      </c>
      <c r="U1204" s="38">
        <v>261875.76576940436</v>
      </c>
      <c r="V1204" s="38">
        <v>24250.371136724363</v>
      </c>
      <c r="W1204" s="38">
        <v>525653.91318800766</v>
      </c>
      <c r="AA1204" s="13">
        <v>1139</v>
      </c>
      <c r="AB1204" s="39">
        <v>2666521.4327922994</v>
      </c>
    </row>
    <row r="1205" spans="3:28">
      <c r="C1205" s="13">
        <v>1140</v>
      </c>
      <c r="D1205" s="13">
        <v>65</v>
      </c>
      <c r="E1205" s="14">
        <v>222200.00027031326</v>
      </c>
      <c r="F1205" s="14">
        <v>65735.500105422165</v>
      </c>
      <c r="G1205" s="14">
        <v>2551.6097</v>
      </c>
      <c r="H1205" s="14">
        <v>153912.8904648911</v>
      </c>
      <c r="I1205" s="14">
        <v>9234.7734278934659</v>
      </c>
      <c r="J1205" s="14">
        <v>3693.9093711573864</v>
      </c>
      <c r="K1205" s="15">
        <v>3.2622626473211638E-3</v>
      </c>
      <c r="L1205" s="14">
        <v>700.63457363888926</v>
      </c>
      <c r="M1205" s="14">
        <v>217317.10642676431</v>
      </c>
      <c r="N1205" s="14">
        <v>2770.4320283680395</v>
      </c>
      <c r="O1205" s="15">
        <v>4.3877152491926148E-2</v>
      </c>
      <c r="P1205" s="14">
        <v>7172.1569512708829</v>
      </c>
      <c r="Q1205" s="14">
        <v>172017.3183798852</v>
      </c>
      <c r="R1205" s="14">
        <v>2770.4320283680395</v>
      </c>
      <c r="S1205" s="15">
        <v>0.25382367318337579</v>
      </c>
      <c r="T1205" s="38">
        <v>52000.704491568089</v>
      </c>
      <c r="U1205" s="38">
        <v>258255.32389666437</v>
      </c>
      <c r="V1205" s="38">
        <v>59873.49601647786</v>
      </c>
      <c r="W1205" s="38">
        <v>647589.74870331388</v>
      </c>
      <c r="AA1205" s="13">
        <v>1140</v>
      </c>
      <c r="AB1205" s="39">
        <v>2046224.2208669076</v>
      </c>
    </row>
    <row r="1206" spans="3:28">
      <c r="C1206" s="13">
        <v>1141</v>
      </c>
      <c r="D1206" s="13">
        <v>65</v>
      </c>
      <c r="E1206" s="14">
        <v>242662.40332306811</v>
      </c>
      <c r="F1206" s="14">
        <v>73715.837295996564</v>
      </c>
      <c r="G1206" s="14">
        <v>2551.6097</v>
      </c>
      <c r="H1206" s="14">
        <v>166394.95632707156</v>
      </c>
      <c r="I1206" s="14">
        <v>9983.6973796242928</v>
      </c>
      <c r="J1206" s="14">
        <v>3993.4789518497173</v>
      </c>
      <c r="K1206" s="15">
        <v>1.5301609174461172E-2</v>
      </c>
      <c r="L1206" s="14">
        <v>2260.9433361907745</v>
      </c>
      <c r="M1206" s="14">
        <v>152016.21659850681</v>
      </c>
      <c r="N1206" s="14">
        <v>2995.1092138872878</v>
      </c>
      <c r="O1206" s="15">
        <v>5.3053164606220997E-2</v>
      </c>
      <c r="P1206" s="14">
        <v>9683.8968682264076</v>
      </c>
      <c r="Q1206" s="14">
        <v>193713.38788468775</v>
      </c>
      <c r="R1206" s="14">
        <v>2995.1092138872878</v>
      </c>
      <c r="S1206" s="15">
        <v>0.41583194616770375</v>
      </c>
      <c r="T1206" s="38">
        <v>77629.862820943177</v>
      </c>
      <c r="U1206" s="38">
        <v>265813.08103881899</v>
      </c>
      <c r="V1206" s="38">
        <v>89574.703025360359</v>
      </c>
      <c r="W1206" s="38">
        <v>611542.68552201358</v>
      </c>
      <c r="AA1206" s="13">
        <v>1141</v>
      </c>
      <c r="AB1206" s="39">
        <v>2397522.3905623918</v>
      </c>
    </row>
    <row r="1207" spans="3:28">
      <c r="C1207" s="13">
        <v>1142</v>
      </c>
      <c r="D1207" s="13">
        <v>65</v>
      </c>
      <c r="E1207" s="14">
        <v>236293.74588362259</v>
      </c>
      <c r="F1207" s="14">
        <v>71232.060894612805</v>
      </c>
      <c r="G1207" s="14">
        <v>2551.6097</v>
      </c>
      <c r="H1207" s="14">
        <v>162510.07528900978</v>
      </c>
      <c r="I1207" s="14">
        <v>9750.6045173405855</v>
      </c>
      <c r="J1207" s="14">
        <v>3900.2418069362343</v>
      </c>
      <c r="K1207" s="15">
        <v>3.8139450466478632E-2</v>
      </c>
      <c r="L1207" s="14">
        <v>6120.6563367376993</v>
      </c>
      <c r="M1207" s="14">
        <v>168551.75590866467</v>
      </c>
      <c r="N1207" s="14">
        <v>2925.1813552021754</v>
      </c>
      <c r="O1207" s="15">
        <v>-9.5363803559072036E-2</v>
      </c>
      <c r="P1207" s="14">
        <v>-18789.671501221248</v>
      </c>
      <c r="Q1207" s="14">
        <v>179704.4007235918</v>
      </c>
      <c r="R1207" s="14">
        <v>2925.1813552021754</v>
      </c>
      <c r="S1207" s="15">
        <v>-2.7756899282450995E-2</v>
      </c>
      <c r="T1207" s="38">
        <v>-11816.065925477746</v>
      </c>
      <c r="U1207" s="38">
        <v>415344.86393759312</v>
      </c>
      <c r="V1207" s="38">
        <v>-24485.081089961295</v>
      </c>
      <c r="W1207" s="38">
        <v>763601.02056984953</v>
      </c>
      <c r="AA1207" s="13">
        <v>1142</v>
      </c>
      <c r="AB1207" s="39">
        <v>2883928.5901315035</v>
      </c>
    </row>
    <row r="1208" spans="3:28">
      <c r="C1208" s="13">
        <v>1143</v>
      </c>
      <c r="D1208" s="13">
        <v>65</v>
      </c>
      <c r="E1208" s="14">
        <v>249301.03738333666</v>
      </c>
      <c r="F1208" s="14">
        <v>76304.904579501293</v>
      </c>
      <c r="G1208" s="14">
        <v>2551.6097</v>
      </c>
      <c r="H1208" s="14">
        <v>170444.52310383538</v>
      </c>
      <c r="I1208" s="14">
        <v>10226.671386230122</v>
      </c>
      <c r="J1208" s="14">
        <v>4090.6685544920492</v>
      </c>
      <c r="K1208" s="15">
        <v>3.364236083010036E-3</v>
      </c>
      <c r="L1208" s="14">
        <v>507.38462477486661</v>
      </c>
      <c r="M1208" s="14">
        <v>153369.90659501462</v>
      </c>
      <c r="N1208" s="14">
        <v>3068.0014158690365</v>
      </c>
      <c r="O1208" s="15">
        <v>3.4850712637945203E-2</v>
      </c>
      <c r="P1208" s="14">
        <v>5334.1933688876179</v>
      </c>
      <c r="Q1208" s="14">
        <v>159926.56692282777</v>
      </c>
      <c r="R1208" s="14">
        <v>3068.0014158690365</v>
      </c>
      <c r="S1208" s="15">
        <v>-3.2801277353505756E-2</v>
      </c>
      <c r="T1208" s="38">
        <v>-5405.7185967908317</v>
      </c>
      <c r="U1208" s="38">
        <v>160930.35791241052</v>
      </c>
      <c r="V1208" s="38">
        <v>435.85939687165319</v>
      </c>
      <c r="W1208" s="38">
        <v>474226.83143025287</v>
      </c>
      <c r="AA1208" s="13">
        <v>1143</v>
      </c>
      <c r="AB1208" s="39">
        <v>2793626.271857636</v>
      </c>
    </row>
    <row r="1209" spans="3:28">
      <c r="C1209" s="13">
        <v>1144</v>
      </c>
      <c r="D1209" s="13">
        <v>65</v>
      </c>
      <c r="E1209" s="14">
        <v>225947.25258534044</v>
      </c>
      <c r="F1209" s="14">
        <v>67196.92850828277</v>
      </c>
      <c r="G1209" s="14">
        <v>2551.6097</v>
      </c>
      <c r="H1209" s="14">
        <v>156198.71437705765</v>
      </c>
      <c r="I1209" s="14">
        <v>9371.9228626234581</v>
      </c>
      <c r="J1209" s="14">
        <v>3748.7691450493835</v>
      </c>
      <c r="K1209" s="15">
        <v>6.983029987741883E-3</v>
      </c>
      <c r="L1209" s="14">
        <v>938.93189940415743</v>
      </c>
      <c r="M1209" s="14">
        <v>137272.41245925424</v>
      </c>
      <c r="N1209" s="14">
        <v>2811.5768587870375</v>
      </c>
      <c r="O1209" s="15">
        <v>7.8677481451825071E-2</v>
      </c>
      <c r="P1209" s="14">
        <v>16272.921409460623</v>
      </c>
      <c r="Q1209" s="14">
        <v>224509.4460187442</v>
      </c>
      <c r="R1209" s="14">
        <v>2811.5768587870375</v>
      </c>
      <c r="S1209" s="15">
        <v>7.2217594445997263E-2</v>
      </c>
      <c r="T1209" s="38">
        <v>22067.205911633137</v>
      </c>
      <c r="U1209" s="38">
        <v>329038.50203921663</v>
      </c>
      <c r="V1209" s="38">
        <v>39279.059220497918</v>
      </c>
      <c r="W1209" s="38">
        <v>690820.36051721498</v>
      </c>
      <c r="AA1209" s="13">
        <v>1144</v>
      </c>
      <c r="AB1209" s="39">
        <v>3128251.8971074717</v>
      </c>
    </row>
    <row r="1210" spans="3:28">
      <c r="C1210" s="13">
        <v>1145</v>
      </c>
      <c r="D1210" s="13">
        <v>65</v>
      </c>
      <c r="E1210" s="14">
        <v>226972.84319586211</v>
      </c>
      <c r="F1210" s="14">
        <v>67596.908846386214</v>
      </c>
      <c r="G1210" s="14">
        <v>2551.6097</v>
      </c>
      <c r="H1210" s="14">
        <v>156824.32464947589</v>
      </c>
      <c r="I1210" s="14">
        <v>9409.4594789685525</v>
      </c>
      <c r="J1210" s="14">
        <v>3763.7837915874211</v>
      </c>
      <c r="K1210" s="15">
        <v>7.9383009490703205E-2</v>
      </c>
      <c r="L1210" s="14">
        <v>13511.465815038635</v>
      </c>
      <c r="M1210" s="14">
        <v>185599.37410809434</v>
      </c>
      <c r="N1210" s="14">
        <v>2822.8378436905655</v>
      </c>
      <c r="O1210" s="15">
        <v>7.1062979347837632E-2</v>
      </c>
      <c r="P1210" s="14">
        <v>12834.990805183212</v>
      </c>
      <c r="Q1210" s="14">
        <v>194860.71724654242</v>
      </c>
      <c r="R1210" s="14">
        <v>2822.8378436905655</v>
      </c>
      <c r="S1210" s="15">
        <v>-3.9431782099318552E-3</v>
      </c>
      <c r="T1210" s="38">
        <v>-512.40063764765409</v>
      </c>
      <c r="U1210" s="38">
        <v>130845.12022730745</v>
      </c>
      <c r="V1210" s="38">
        <v>25834.055982574195</v>
      </c>
      <c r="W1210" s="38">
        <v>511305.2115819442</v>
      </c>
      <c r="AA1210" s="13">
        <v>1145</v>
      </c>
      <c r="AB1210" s="39">
        <v>2808832.3918968099</v>
      </c>
    </row>
    <row r="1211" spans="3:28">
      <c r="C1211" s="13">
        <v>1146</v>
      </c>
      <c r="D1211" s="13">
        <v>65</v>
      </c>
      <c r="E1211" s="14">
        <v>235143.28200844597</v>
      </c>
      <c r="F1211" s="14">
        <v>70783.379983293926</v>
      </c>
      <c r="G1211" s="14">
        <v>2551.6097</v>
      </c>
      <c r="H1211" s="14">
        <v>161808.29232515206</v>
      </c>
      <c r="I1211" s="14">
        <v>9708.4975395091224</v>
      </c>
      <c r="J1211" s="14">
        <v>3883.399015803649</v>
      </c>
      <c r="K1211" s="15">
        <v>-4.4198890228873688E-3</v>
      </c>
      <c r="L1211" s="14">
        <v>-664.25216551617723</v>
      </c>
      <c r="M1211" s="14">
        <v>151564.5161073482</v>
      </c>
      <c r="N1211" s="14">
        <v>2912.5492618527364</v>
      </c>
      <c r="O1211" s="15">
        <v>4.4319227856167626E-2</v>
      </c>
      <c r="P1211" s="14">
        <v>7634.9272647582739</v>
      </c>
      <c r="Q1211" s="14">
        <v>181362.41766542802</v>
      </c>
      <c r="R1211" s="14">
        <v>2912.5492618527364</v>
      </c>
      <c r="S1211" s="15">
        <v>0.32665893485651865</v>
      </c>
      <c r="T1211" s="38">
        <v>61027.547301364764</v>
      </c>
      <c r="U1211" s="38">
        <v>249307.26617137322</v>
      </c>
      <c r="V1211" s="38">
        <v>67998.222400606857</v>
      </c>
      <c r="W1211" s="38">
        <v>582234.19994414947</v>
      </c>
      <c r="AA1211" s="13">
        <v>1146</v>
      </c>
      <c r="AB1211" s="39">
        <v>2977727.4650135054</v>
      </c>
    </row>
    <row r="1212" spans="3:28">
      <c r="C1212" s="13">
        <v>1147</v>
      </c>
      <c r="D1212" s="13">
        <v>65</v>
      </c>
      <c r="E1212" s="14">
        <v>225746.27895631673</v>
      </c>
      <c r="F1212" s="14">
        <v>67118.548792963527</v>
      </c>
      <c r="G1212" s="14">
        <v>2551.6097</v>
      </c>
      <c r="H1212" s="14">
        <v>156076.1204633532</v>
      </c>
      <c r="I1212" s="14">
        <v>9364.5672278011916</v>
      </c>
      <c r="J1212" s="14">
        <v>3745.8268911204768</v>
      </c>
      <c r="K1212" s="15">
        <v>-7.4016372195011976E-4</v>
      </c>
      <c r="L1212" s="14">
        <v>-119.64069797136368</v>
      </c>
      <c r="M1212" s="14">
        <v>163394.12925450419</v>
      </c>
      <c r="N1212" s="14">
        <v>2809.3701683403574</v>
      </c>
      <c r="O1212" s="15">
        <v>2.0665076592286676E-2</v>
      </c>
      <c r="P1212" s="14">
        <v>2317.6977211692815</v>
      </c>
      <c r="Q1212" s="14">
        <v>115877.67585827553</v>
      </c>
      <c r="R1212" s="14">
        <v>2809.3701683403574</v>
      </c>
      <c r="S1212" s="15">
        <v>0.12071116073097417</v>
      </c>
      <c r="T1212" s="38">
        <v>27442.058025541701</v>
      </c>
      <c r="U1212" s="38">
        <v>256183.28646961795</v>
      </c>
      <c r="V1212" s="38">
        <v>29640.115048739619</v>
      </c>
      <c r="W1212" s="38">
        <v>535455.0915823977</v>
      </c>
      <c r="AA1212" s="13">
        <v>1147</v>
      </c>
      <c r="AB1212" s="39">
        <v>2605566.3707139757</v>
      </c>
    </row>
    <row r="1213" spans="3:28">
      <c r="C1213" s="13">
        <v>1148</v>
      </c>
      <c r="D1213" s="13">
        <v>65</v>
      </c>
      <c r="E1213" s="14">
        <v>222412.2464544524</v>
      </c>
      <c r="F1213" s="14">
        <v>65818.276117236441</v>
      </c>
      <c r="G1213" s="14">
        <v>2551.6097</v>
      </c>
      <c r="H1213" s="14">
        <v>154042.36063721596</v>
      </c>
      <c r="I1213" s="14">
        <v>9242.5416382329568</v>
      </c>
      <c r="J1213" s="14">
        <v>3697.0166552931828</v>
      </c>
      <c r="K1213" s="15">
        <v>6.9804312751753667E-2</v>
      </c>
      <c r="L1213" s="14">
        <v>10195.451406445873</v>
      </c>
      <c r="M1213" s="14">
        <v>158101.57429301148</v>
      </c>
      <c r="N1213" s="14">
        <v>2772.7624914698868</v>
      </c>
      <c r="O1213" s="15">
        <v>0.16503110232813389</v>
      </c>
      <c r="P1213" s="14">
        <v>20590.991077133982</v>
      </c>
      <c r="Q1213" s="14">
        <v>146747.73855476017</v>
      </c>
      <c r="R1213" s="14">
        <v>2772.7624914698868</v>
      </c>
      <c r="S1213" s="15">
        <v>0.36802723178788432</v>
      </c>
      <c r="T1213" s="38">
        <v>64718.877521249786</v>
      </c>
      <c r="U1213" s="38">
        <v>241958.76071259909</v>
      </c>
      <c r="V1213" s="38">
        <v>95505.320004829642</v>
      </c>
      <c r="W1213" s="38">
        <v>546808.07356037083</v>
      </c>
      <c r="AA1213" s="13">
        <v>1148</v>
      </c>
      <c r="AB1213" s="39">
        <v>2460038.4084864901</v>
      </c>
    </row>
    <row r="1214" spans="3:28">
      <c r="C1214" s="13">
        <v>1149</v>
      </c>
      <c r="D1214" s="13">
        <v>65</v>
      </c>
      <c r="E1214" s="14">
        <v>239030.37109911002</v>
      </c>
      <c r="F1214" s="14">
        <v>72299.344728652912</v>
      </c>
      <c r="G1214" s="14">
        <v>2551.6097</v>
      </c>
      <c r="H1214" s="14">
        <v>164179.41667045711</v>
      </c>
      <c r="I1214" s="14">
        <v>9850.7650002274258</v>
      </c>
      <c r="J1214" s="14">
        <v>3940.3060000909704</v>
      </c>
      <c r="K1214" s="15">
        <v>-8.0485914154487179E-3</v>
      </c>
      <c r="L1214" s="14">
        <v>-1173.9027716985577</v>
      </c>
      <c r="M1214" s="14">
        <v>146648.20258926961</v>
      </c>
      <c r="N1214" s="14">
        <v>2955.2295000682275</v>
      </c>
      <c r="O1214" s="15">
        <v>-7.1108816954043363E-2</v>
      </c>
      <c r="P1214" s="14">
        <v>-24111.007864097137</v>
      </c>
      <c r="Q1214" s="14">
        <v>316438.59397411684</v>
      </c>
      <c r="R1214" s="14">
        <v>2955.2295000682275</v>
      </c>
      <c r="S1214" s="15">
        <v>-0.1202322345101214</v>
      </c>
      <c r="T1214" s="38">
        <v>-28275.829155343006</v>
      </c>
      <c r="U1214" s="38">
        <v>208378.56052989111</v>
      </c>
      <c r="V1214" s="38">
        <v>-53560.739791138702</v>
      </c>
      <c r="W1214" s="38">
        <v>671465.35709327762</v>
      </c>
      <c r="AA1214" s="13">
        <v>1149</v>
      </c>
      <c r="AB1214" s="39">
        <v>2555398.5901161544</v>
      </c>
    </row>
    <row r="1215" spans="3:28">
      <c r="C1215" s="13">
        <v>1150</v>
      </c>
      <c r="D1215" s="13">
        <v>65</v>
      </c>
      <c r="E1215" s="14">
        <v>251312.64148745753</v>
      </c>
      <c r="F1215" s="14">
        <v>77089.430180108437</v>
      </c>
      <c r="G1215" s="14">
        <v>2551.6097</v>
      </c>
      <c r="H1215" s="14">
        <v>171671.60160734909</v>
      </c>
      <c r="I1215" s="14">
        <v>10300.296096440945</v>
      </c>
      <c r="J1215" s="14">
        <v>4120.1184385763781</v>
      </c>
      <c r="K1215" s="15">
        <v>4.5398925320843581E-2</v>
      </c>
      <c r="L1215" s="14">
        <v>6586.833003576633</v>
      </c>
      <c r="M1215" s="14">
        <v>153734.75403955154</v>
      </c>
      <c r="N1215" s="14">
        <v>3090.0888289322834</v>
      </c>
      <c r="O1215" s="15">
        <v>0.24472763566587302</v>
      </c>
      <c r="P1215" s="14">
        <v>70502.488024064907</v>
      </c>
      <c r="Q1215" s="14">
        <v>360133.05180472985</v>
      </c>
      <c r="R1215" s="14">
        <v>3090.0888289322834</v>
      </c>
      <c r="S1215" s="15">
        <v>-0.19458076402805463</v>
      </c>
      <c r="T1215" s="38">
        <v>-26975.05413884532</v>
      </c>
      <c r="U1215" s="38">
        <v>113201.64933805549</v>
      </c>
      <c r="V1215" s="38">
        <v>50114.266888796214</v>
      </c>
      <c r="W1215" s="38">
        <v>627069.45518233685</v>
      </c>
      <c r="AA1215" s="13">
        <v>1150</v>
      </c>
      <c r="AB1215" s="39">
        <v>2419086.4259323962</v>
      </c>
    </row>
    <row r="1216" spans="3:28">
      <c r="C1216" s="13">
        <v>1151</v>
      </c>
      <c r="D1216" s="13">
        <v>65</v>
      </c>
      <c r="E1216" s="14">
        <v>230748.70596741806</v>
      </c>
      <c r="F1216" s="14">
        <v>69069.495327293043</v>
      </c>
      <c r="G1216" s="14">
        <v>2551.6097</v>
      </c>
      <c r="H1216" s="14">
        <v>159127.60094012503</v>
      </c>
      <c r="I1216" s="14">
        <v>9547.6560564075025</v>
      </c>
      <c r="J1216" s="14">
        <v>3819.0624225630013</v>
      </c>
      <c r="K1216" s="15">
        <v>3.7848690619762405E-2</v>
      </c>
      <c r="L1216" s="14">
        <v>5152.4691401067948</v>
      </c>
      <c r="M1216" s="14">
        <v>143195.35280655808</v>
      </c>
      <c r="N1216" s="14">
        <v>2864.2968169222509</v>
      </c>
      <c r="O1216" s="15">
        <v>-9.6480625710997941E-2</v>
      </c>
      <c r="P1216" s="14">
        <v>-10597.333924098772</v>
      </c>
      <c r="Q1216" s="14">
        <v>100673.79869495882</v>
      </c>
      <c r="R1216" s="14">
        <v>2864.2968169222509</v>
      </c>
      <c r="S1216" s="15">
        <v>-0.16486636051772363</v>
      </c>
      <c r="T1216" s="38">
        <v>-82788.30513511035</v>
      </c>
      <c r="U1216" s="38">
        <v>420797.85986675008</v>
      </c>
      <c r="V1216" s="38">
        <v>-88233.169919102322</v>
      </c>
      <c r="W1216" s="38">
        <v>664667.01136826701</v>
      </c>
      <c r="AA1216" s="13">
        <v>1151</v>
      </c>
      <c r="AB1216" s="39">
        <v>2500844.0365638621</v>
      </c>
    </row>
    <row r="1217" spans="3:28">
      <c r="C1217" s="13">
        <v>1152</v>
      </c>
      <c r="D1217" s="13">
        <v>65</v>
      </c>
      <c r="E1217" s="14">
        <v>218186.4187638445</v>
      </c>
      <c r="F1217" s="14">
        <v>64170.203317899359</v>
      </c>
      <c r="G1217" s="14">
        <v>2551.6097</v>
      </c>
      <c r="H1217" s="14">
        <v>151464.60574594515</v>
      </c>
      <c r="I1217" s="14">
        <v>9087.8763447567089</v>
      </c>
      <c r="J1217" s="14">
        <v>3635.1505379026839</v>
      </c>
      <c r="K1217" s="15">
        <v>6.0551554063789904E-2</v>
      </c>
      <c r="L1217" s="14">
        <v>7092.0940188151644</v>
      </c>
      <c r="M1217" s="14">
        <v>126034.55779754411</v>
      </c>
      <c r="N1217" s="14">
        <v>2726.3629034270125</v>
      </c>
      <c r="O1217" s="15">
        <v>2.1197825375609283E-2</v>
      </c>
      <c r="P1217" s="14">
        <v>3219.4435798444747</v>
      </c>
      <c r="Q1217" s="14">
        <v>156458.75019054915</v>
      </c>
      <c r="R1217" s="14">
        <v>2726.3629034270125</v>
      </c>
      <c r="S1217" s="15">
        <v>4.147307590645849E-2</v>
      </c>
      <c r="T1217" s="38">
        <v>17488.73944436097</v>
      </c>
      <c r="U1217" s="38">
        <v>440540.90976698423</v>
      </c>
      <c r="V1217" s="38">
        <v>27800.277043020607</v>
      </c>
      <c r="W1217" s="38">
        <v>723034.21775507741</v>
      </c>
      <c r="AA1217" s="13">
        <v>1152</v>
      </c>
      <c r="AB1217" s="39">
        <v>2360175.5265482217</v>
      </c>
    </row>
    <row r="1218" spans="3:28">
      <c r="C1218" s="13">
        <v>1153</v>
      </c>
      <c r="D1218" s="13">
        <v>65</v>
      </c>
      <c r="E1218" s="14">
        <v>232437.91878111026</v>
      </c>
      <c r="F1218" s="14">
        <v>69728.288324633002</v>
      </c>
      <c r="G1218" s="14">
        <v>2551.6097</v>
      </c>
      <c r="H1218" s="14">
        <v>160158.02075647726</v>
      </c>
      <c r="I1218" s="14">
        <v>9609.4812453886352</v>
      </c>
      <c r="J1218" s="14">
        <v>3843.7924981554543</v>
      </c>
      <c r="K1218" s="15">
        <v>2.1766846727638772E-2</v>
      </c>
      <c r="L1218" s="14">
        <v>3114.6372453816057</v>
      </c>
      <c r="M1218" s="14">
        <v>148127.41314064848</v>
      </c>
      <c r="N1218" s="14">
        <v>2882.8443736165905</v>
      </c>
      <c r="O1218" s="15">
        <v>0.25914954605779406</v>
      </c>
      <c r="P1218" s="14">
        <v>92994.277297683977</v>
      </c>
      <c r="Q1218" s="14">
        <v>453279.76736854296</v>
      </c>
      <c r="R1218" s="14">
        <v>2882.8443736165905</v>
      </c>
      <c r="S1218" s="15">
        <v>-0.12481115302433653</v>
      </c>
      <c r="T1218" s="38">
        <v>-58286.866504245219</v>
      </c>
      <c r="U1218" s="38">
        <v>410155.02072017116</v>
      </c>
      <c r="V1218" s="38">
        <v>37822.048038820358</v>
      </c>
      <c r="W1218" s="38">
        <v>1011562.2012293626</v>
      </c>
      <c r="AA1218" s="13">
        <v>1153</v>
      </c>
      <c r="AB1218" s="39">
        <v>2216112.6187484455</v>
      </c>
    </row>
    <row r="1219" spans="3:28">
      <c r="C1219" s="13">
        <v>1154</v>
      </c>
      <c r="D1219" s="13">
        <v>65</v>
      </c>
      <c r="E1219" s="14">
        <v>223477.82936097853</v>
      </c>
      <c r="F1219" s="14">
        <v>66233.853450781637</v>
      </c>
      <c r="G1219" s="14">
        <v>2551.6097</v>
      </c>
      <c r="H1219" s="14">
        <v>154692.36621019689</v>
      </c>
      <c r="I1219" s="14">
        <v>9281.5419726118125</v>
      </c>
      <c r="J1219" s="14">
        <v>3712.616789044725</v>
      </c>
      <c r="K1219" s="15">
        <v>4.5933321762361271E-2</v>
      </c>
      <c r="L1219" s="14">
        <v>5848.3129347142667</v>
      </c>
      <c r="M1219" s="14">
        <v>135026.41540654842</v>
      </c>
      <c r="N1219" s="14">
        <v>2784.4625917835438</v>
      </c>
      <c r="O1219" s="15">
        <v>3.7969322861930915E-2</v>
      </c>
      <c r="P1219" s="14">
        <v>2719.1609402429667</v>
      </c>
      <c r="Q1219" s="14">
        <v>75726.073122879548</v>
      </c>
      <c r="R1219" s="14">
        <v>2784.4625917835438</v>
      </c>
      <c r="S1219" s="15">
        <v>-5.1896915860573781E-2</v>
      </c>
      <c r="T1219" s="38">
        <v>-52260.118806316372</v>
      </c>
      <c r="U1219" s="38">
        <v>956130.65835149854</v>
      </c>
      <c r="V1219" s="38">
        <v>-43692.644931359137</v>
      </c>
      <c r="W1219" s="38">
        <v>1166883.1468809266</v>
      </c>
      <c r="AA1219" s="13">
        <v>1154</v>
      </c>
      <c r="AB1219" s="39">
        <v>2759920.7836850858</v>
      </c>
    </row>
    <row r="1220" spans="3:28">
      <c r="C1220" s="13">
        <v>1155</v>
      </c>
      <c r="D1220" s="13">
        <v>65</v>
      </c>
      <c r="E1220" s="14">
        <v>225820.029566807</v>
      </c>
      <c r="F1220" s="14">
        <v>67147.311531054729</v>
      </c>
      <c r="G1220" s="14">
        <v>2551.6097</v>
      </c>
      <c r="H1220" s="14">
        <v>156121.10833575227</v>
      </c>
      <c r="I1220" s="14">
        <v>9367.2665001451369</v>
      </c>
      <c r="J1220" s="14">
        <v>3746.9066000580551</v>
      </c>
      <c r="K1220" s="15">
        <v>4.9001291048741735E-2</v>
      </c>
      <c r="L1220" s="14">
        <v>6901.7125944810923</v>
      </c>
      <c r="M1220" s="14">
        <v>149622.73229058605</v>
      </c>
      <c r="N1220" s="14">
        <v>2810.1799500435409</v>
      </c>
      <c r="O1220" s="15">
        <v>2.845011697385167E-2</v>
      </c>
      <c r="P1220" s="14">
        <v>4682.2499139810243</v>
      </c>
      <c r="Q1220" s="14">
        <v>170664.86757665526</v>
      </c>
      <c r="R1220" s="14">
        <v>2810.1799500435409</v>
      </c>
      <c r="S1220" s="15">
        <v>0.34992873656356138</v>
      </c>
      <c r="T1220" s="38">
        <v>117172.37664682053</v>
      </c>
      <c r="U1220" s="38">
        <v>453423.86362684285</v>
      </c>
      <c r="V1220" s="38">
        <v>128756.33915528265</v>
      </c>
      <c r="W1220" s="38">
        <v>773711.46349408419</v>
      </c>
      <c r="AA1220" s="13">
        <v>1155</v>
      </c>
      <c r="AB1220" s="39">
        <v>2725639.810474474</v>
      </c>
    </row>
    <row r="1221" spans="3:28">
      <c r="C1221" s="13">
        <v>1156</v>
      </c>
      <c r="D1221" s="13">
        <v>65</v>
      </c>
      <c r="E1221" s="14">
        <v>244763.00743291632</v>
      </c>
      <c r="F1221" s="14">
        <v>74535.072898837359</v>
      </c>
      <c r="G1221" s="14">
        <v>2551.6097</v>
      </c>
      <c r="H1221" s="14">
        <v>167676.32483407896</v>
      </c>
      <c r="I1221" s="14">
        <v>10060.579490044736</v>
      </c>
      <c r="J1221" s="14">
        <v>4024.2317960178948</v>
      </c>
      <c r="K1221" s="15">
        <v>6.4104530408498256E-2</v>
      </c>
      <c r="L1221" s="14">
        <v>9056.3160369243924</v>
      </c>
      <c r="M1221" s="14">
        <v>152342.62861361002</v>
      </c>
      <c r="N1221" s="14">
        <v>3018.173847013421</v>
      </c>
      <c r="O1221" s="15">
        <v>6.660477234596518E-2</v>
      </c>
      <c r="P1221" s="14">
        <v>11400.016482513827</v>
      </c>
      <c r="Q1221" s="14">
        <v>184068.25733719411</v>
      </c>
      <c r="R1221" s="14">
        <v>3018.173847013421</v>
      </c>
      <c r="S1221" s="15">
        <v>0.11141001881293648</v>
      </c>
      <c r="T1221" s="38">
        <v>35928.002941986939</v>
      </c>
      <c r="U1221" s="38">
        <v>359921.57846711593</v>
      </c>
      <c r="V1221" s="38">
        <v>56384.335461425158</v>
      </c>
      <c r="W1221" s="38">
        <v>696332.46441791998</v>
      </c>
      <c r="AA1221" s="13">
        <v>1156</v>
      </c>
      <c r="AB1221" s="39">
        <v>2151601.0129729612</v>
      </c>
    </row>
    <row r="1222" spans="3:28">
      <c r="C1222" s="13">
        <v>1157</v>
      </c>
      <c r="D1222" s="13">
        <v>65</v>
      </c>
      <c r="E1222" s="14">
        <v>229128.61600309095</v>
      </c>
      <c r="F1222" s="14">
        <v>68437.660241205478</v>
      </c>
      <c r="G1222" s="14">
        <v>2551.6097</v>
      </c>
      <c r="H1222" s="14">
        <v>158139.34606188547</v>
      </c>
      <c r="I1222" s="14">
        <v>9488.3607637131281</v>
      </c>
      <c r="J1222" s="14">
        <v>3795.3443054852514</v>
      </c>
      <c r="K1222" s="15">
        <v>7.4542731766250189E-2</v>
      </c>
      <c r="L1222" s="14">
        <v>10741.879165306553</v>
      </c>
      <c r="M1222" s="14">
        <v>156743.19376290552</v>
      </c>
      <c r="N1222" s="14">
        <v>2846.5082291139383</v>
      </c>
      <c r="O1222" s="15">
        <v>9.791048383206577E-2</v>
      </c>
      <c r="P1222" s="14">
        <v>15496.98671731745</v>
      </c>
      <c r="Q1222" s="14">
        <v>175197.3334453436</v>
      </c>
      <c r="R1222" s="14">
        <v>2846.5082291139383</v>
      </c>
      <c r="S1222" s="15">
        <v>6.6513081562602883E-2</v>
      </c>
      <c r="T1222" s="38">
        <v>11457.737509474893</v>
      </c>
      <c r="U1222" s="38">
        <v>185143.90953876925</v>
      </c>
      <c r="V1222" s="38">
        <v>37696.603392098899</v>
      </c>
      <c r="W1222" s="38">
        <v>517084.43674701836</v>
      </c>
      <c r="AA1222" s="13">
        <v>1157</v>
      </c>
      <c r="AB1222" s="39">
        <v>3143560.818002617</v>
      </c>
    </row>
    <row r="1223" spans="3:28">
      <c r="C1223" s="13">
        <v>1158</v>
      </c>
      <c r="D1223" s="13">
        <v>65</v>
      </c>
      <c r="E1223" s="14">
        <v>211252.8798435262</v>
      </c>
      <c r="F1223" s="14">
        <v>61466.123138975221</v>
      </c>
      <c r="G1223" s="14">
        <v>2551.6097</v>
      </c>
      <c r="H1223" s="14">
        <v>147235.14700455099</v>
      </c>
      <c r="I1223" s="14">
        <v>8834.1088202730589</v>
      </c>
      <c r="J1223" s="14">
        <v>3533.6435281092236</v>
      </c>
      <c r="K1223" s="15">
        <v>1.6529190056403784E-2</v>
      </c>
      <c r="L1223" s="14">
        <v>2766.5812864708892</v>
      </c>
      <c r="M1223" s="14">
        <v>171908.89313989336</v>
      </c>
      <c r="N1223" s="14">
        <v>2650.2326460819177</v>
      </c>
      <c r="O1223" s="15">
        <v>0.24962367243097058</v>
      </c>
      <c r="P1223" s="14">
        <v>51721.013719838302</v>
      </c>
      <c r="Q1223" s="14">
        <v>260242.07911353849</v>
      </c>
      <c r="R1223" s="14">
        <v>2650.2326460819177</v>
      </c>
      <c r="S1223" s="15">
        <v>-1.9679780963976753E-2</v>
      </c>
      <c r="T1223" s="38">
        <v>-5888.7843863234248</v>
      </c>
      <c r="U1223" s="38">
        <v>294666.51123102306</v>
      </c>
      <c r="V1223" s="38">
        <v>48598.810619985765</v>
      </c>
      <c r="W1223" s="38">
        <v>726817.48348445492</v>
      </c>
      <c r="AA1223" s="13">
        <v>1158</v>
      </c>
      <c r="AB1223" s="39">
        <v>2379033.865261191</v>
      </c>
    </row>
    <row r="1224" spans="3:28">
      <c r="C1224" s="13">
        <v>1159</v>
      </c>
      <c r="D1224" s="13">
        <v>65</v>
      </c>
      <c r="E1224" s="14">
        <v>216459.9631511035</v>
      </c>
      <c r="F1224" s="14">
        <v>63496.885628930366</v>
      </c>
      <c r="G1224" s="14">
        <v>2551.6097</v>
      </c>
      <c r="H1224" s="14">
        <v>150411.46782217312</v>
      </c>
      <c r="I1224" s="14">
        <v>9024.6880693303865</v>
      </c>
      <c r="J1224" s="14">
        <v>3609.8752277321546</v>
      </c>
      <c r="K1224" s="15">
        <v>2.9592528373863773E-2</v>
      </c>
      <c r="L1224" s="14">
        <v>4963.2045784483589</v>
      </c>
      <c r="M1224" s="14">
        <v>174486.30793147034</v>
      </c>
      <c r="N1224" s="14">
        <v>2707.4064207991159</v>
      </c>
      <c r="O1224" s="15">
        <v>8.1469856943288052E-2</v>
      </c>
      <c r="P1224" s="14">
        <v>6340.1493742772009</v>
      </c>
      <c r="Q1224" s="14">
        <v>85515.879186376071</v>
      </c>
      <c r="R1224" s="14">
        <v>2707.4064207991159</v>
      </c>
      <c r="S1224" s="15">
        <v>0.10457938316223891</v>
      </c>
      <c r="T1224" s="38">
        <v>10534.281735449773</v>
      </c>
      <c r="U1224" s="38">
        <v>112617.98943542875</v>
      </c>
      <c r="V1224" s="38">
        <v>21837.635688175331</v>
      </c>
      <c r="W1224" s="38">
        <v>372620.17655327515</v>
      </c>
      <c r="AA1224" s="13">
        <v>1159</v>
      </c>
      <c r="AB1224" s="39">
        <v>2486304.6353298719</v>
      </c>
    </row>
    <row r="1225" spans="3:28">
      <c r="C1225" s="13">
        <v>1160</v>
      </c>
      <c r="D1225" s="13">
        <v>65</v>
      </c>
      <c r="E1225" s="14">
        <v>226509.18487264507</v>
      </c>
      <c r="F1225" s="14">
        <v>67416.08210033158</v>
      </c>
      <c r="G1225" s="14">
        <v>2551.6097</v>
      </c>
      <c r="H1225" s="14">
        <v>156541.49307231349</v>
      </c>
      <c r="I1225" s="14">
        <v>9392.4895843388094</v>
      </c>
      <c r="J1225" s="14">
        <v>3756.9958337355238</v>
      </c>
      <c r="K1225" s="15">
        <v>-1.7872279219566502E-2</v>
      </c>
      <c r="L1225" s="14">
        <v>-2580.0675143616668</v>
      </c>
      <c r="M1225" s="14">
        <v>143659.84523184801</v>
      </c>
      <c r="N1225" s="14">
        <v>2817.7468753016428</v>
      </c>
      <c r="O1225" s="15">
        <v>0.28010542573746589</v>
      </c>
      <c r="P1225" s="14">
        <v>74421.962716727066</v>
      </c>
      <c r="Q1225" s="14">
        <v>341523.52140239754</v>
      </c>
      <c r="R1225" s="14">
        <v>2817.7468753016428</v>
      </c>
      <c r="S1225" s="15">
        <v>0.12706315621393807</v>
      </c>
      <c r="T1225" s="38">
        <v>6374.8925341743006</v>
      </c>
      <c r="U1225" s="38">
        <v>57954.820462560434</v>
      </c>
      <c r="V1225" s="38">
        <v>78216.7877365397</v>
      </c>
      <c r="W1225" s="38">
        <v>543138.18709680601</v>
      </c>
      <c r="AA1225" s="13">
        <v>1160</v>
      </c>
      <c r="AB1225" s="39">
        <v>2643032.3260206538</v>
      </c>
    </row>
    <row r="1226" spans="3:28">
      <c r="C1226" s="13">
        <v>1161</v>
      </c>
      <c r="D1226" s="13">
        <v>65</v>
      </c>
      <c r="E1226" s="14">
        <v>244200.16403999686</v>
      </c>
      <c r="F1226" s="14">
        <v>74315.56397559878</v>
      </c>
      <c r="G1226" s="14">
        <v>2551.6097</v>
      </c>
      <c r="H1226" s="14">
        <v>167332.99036439808</v>
      </c>
      <c r="I1226" s="14">
        <v>10039.979421863884</v>
      </c>
      <c r="J1226" s="14">
        <v>4015.9917687455536</v>
      </c>
      <c r="K1226" s="15">
        <v>5.0847965514309063E-2</v>
      </c>
      <c r="L1226" s="14">
        <v>7864.2193668398731</v>
      </c>
      <c r="M1226" s="14">
        <v>164533.65130467311</v>
      </c>
      <c r="N1226" s="14">
        <v>3011.993826559165</v>
      </c>
      <c r="O1226" s="15">
        <v>0.21515372065688695</v>
      </c>
      <c r="P1226" s="14">
        <v>51124.284202070194</v>
      </c>
      <c r="Q1226" s="14">
        <v>290247.75780123915</v>
      </c>
      <c r="R1226" s="14">
        <v>3011.993826559165</v>
      </c>
      <c r="S1226" s="15">
        <v>-9.1612139020512198E-2</v>
      </c>
      <c r="T1226" s="38">
        <v>-11911.556752666353</v>
      </c>
      <c r="U1226" s="38">
        <v>119616.03860838361</v>
      </c>
      <c r="V1226" s="38">
        <v>47076.946816243719</v>
      </c>
      <c r="W1226" s="38">
        <v>574397.44771429582</v>
      </c>
      <c r="AA1226" s="13">
        <v>1161</v>
      </c>
      <c r="AB1226" s="39">
        <v>3159263.40812852</v>
      </c>
    </row>
    <row r="1227" spans="3:28">
      <c r="C1227" s="13">
        <v>1162</v>
      </c>
      <c r="D1227" s="13">
        <v>65</v>
      </c>
      <c r="E1227" s="14">
        <v>224991.93824655283</v>
      </c>
      <c r="F1227" s="14">
        <v>66824.355916155604</v>
      </c>
      <c r="G1227" s="14">
        <v>2551.6097</v>
      </c>
      <c r="H1227" s="14">
        <v>155615.97263039721</v>
      </c>
      <c r="I1227" s="14">
        <v>9336.9583578238326</v>
      </c>
      <c r="J1227" s="14">
        <v>3734.783343129533</v>
      </c>
      <c r="K1227" s="15">
        <v>-7.1325167726741051E-2</v>
      </c>
      <c r="L1227" s="14">
        <v>-7753.3838243396403</v>
      </c>
      <c r="M1227" s="14">
        <v>102818.74800352147</v>
      </c>
      <c r="N1227" s="14">
        <v>2801.0875073471498</v>
      </c>
      <c r="O1227" s="15">
        <v>0.21091919942965159</v>
      </c>
      <c r="P1227" s="14">
        <v>27809.305161060642</v>
      </c>
      <c r="Q1227" s="14">
        <v>161057.99377902359</v>
      </c>
      <c r="R1227" s="14">
        <v>2801.0875073471498</v>
      </c>
      <c r="S1227" s="15">
        <v>0.11053356045474189</v>
      </c>
      <c r="T1227" s="38">
        <v>52980.663035757585</v>
      </c>
      <c r="U1227" s="38">
        <v>533698.64502078702</v>
      </c>
      <c r="V1227" s="38">
        <v>73036.584372478595</v>
      </c>
      <c r="W1227" s="38">
        <v>797575.38680333202</v>
      </c>
      <c r="AA1227" s="13">
        <v>1162</v>
      </c>
      <c r="AB1227" s="39">
        <v>2147950.8186173723</v>
      </c>
    </row>
    <row r="1228" spans="3:28">
      <c r="C1228" s="13">
        <v>1163</v>
      </c>
      <c r="D1228" s="13">
        <v>65</v>
      </c>
      <c r="E1228" s="14">
        <v>227959.69733105644</v>
      </c>
      <c r="F1228" s="14">
        <v>67981.781959112006</v>
      </c>
      <c r="G1228" s="14">
        <v>2551.6097</v>
      </c>
      <c r="H1228" s="14">
        <v>157426.30567194443</v>
      </c>
      <c r="I1228" s="14">
        <v>9445.5783403166661</v>
      </c>
      <c r="J1228" s="14">
        <v>3778.2313361266665</v>
      </c>
      <c r="K1228" s="15">
        <v>0.12933530168519963</v>
      </c>
      <c r="L1228" s="14">
        <v>17836.383031041718</v>
      </c>
      <c r="M1228" s="14">
        <v>157633.57792139833</v>
      </c>
      <c r="N1228" s="14">
        <v>2833.6735020949995</v>
      </c>
      <c r="O1228" s="15">
        <v>-0.15122892288869766</v>
      </c>
      <c r="P1228" s="14">
        <v>-20375.510701661515</v>
      </c>
      <c r="Q1228" s="14">
        <v>115774.22179749366</v>
      </c>
      <c r="R1228" s="14">
        <v>2833.6735020949995</v>
      </c>
      <c r="S1228" s="15">
        <v>6.7347090561455547E-2</v>
      </c>
      <c r="T1228" s="38">
        <v>5957.0756702412054</v>
      </c>
      <c r="U1228" s="38">
        <v>95827.260896754859</v>
      </c>
      <c r="V1228" s="38">
        <v>3417.9479996214086</v>
      </c>
      <c r="W1228" s="38">
        <v>369235.06061564683</v>
      </c>
      <c r="AA1228" s="13">
        <v>1163</v>
      </c>
      <c r="AB1228" s="39">
        <v>2834364.6894607502</v>
      </c>
    </row>
    <row r="1229" spans="3:28">
      <c r="C1229" s="13">
        <v>1164</v>
      </c>
      <c r="D1229" s="13">
        <v>65</v>
      </c>
      <c r="E1229" s="14">
        <v>231770.24032087767</v>
      </c>
      <c r="F1229" s="14">
        <v>69467.89372514229</v>
      </c>
      <c r="G1229" s="14">
        <v>2551.6097</v>
      </c>
      <c r="H1229" s="14">
        <v>159750.73689573538</v>
      </c>
      <c r="I1229" s="14">
        <v>9585.0442137441223</v>
      </c>
      <c r="J1229" s="14">
        <v>3834.0176854976489</v>
      </c>
      <c r="K1229" s="15">
        <v>5.9138281785749841E-3</v>
      </c>
      <c r="L1229" s="14">
        <v>1183.8614910663259</v>
      </c>
      <c r="M1229" s="14">
        <v>203286.17422128675</v>
      </c>
      <c r="N1229" s="14">
        <v>2875.5132641232367</v>
      </c>
      <c r="O1229" s="15">
        <v>0.23682245853978562</v>
      </c>
      <c r="P1229" s="14">
        <v>27623.907550825734</v>
      </c>
      <c r="Q1229" s="14">
        <v>145705.61645477451</v>
      </c>
      <c r="R1229" s="14">
        <v>2875.5132641232367</v>
      </c>
      <c r="S1229" s="15">
        <v>0.40010579795287399</v>
      </c>
      <c r="T1229" s="38">
        <v>65488.21001156095</v>
      </c>
      <c r="U1229" s="38">
        <v>230603.19988200319</v>
      </c>
      <c r="V1229" s="38">
        <v>94295.979053453018</v>
      </c>
      <c r="W1229" s="38">
        <v>579594.99055806454</v>
      </c>
      <c r="AA1229" s="13">
        <v>1164</v>
      </c>
      <c r="AB1229" s="39">
        <v>2464802.6579890717</v>
      </c>
    </row>
    <row r="1230" spans="3:28">
      <c r="C1230" s="13">
        <v>1165</v>
      </c>
      <c r="D1230" s="13">
        <v>65</v>
      </c>
      <c r="E1230" s="14">
        <v>249191.17487961164</v>
      </c>
      <c r="F1230" s="14">
        <v>76262.058203048538</v>
      </c>
      <c r="G1230" s="14">
        <v>2551.6097</v>
      </c>
      <c r="H1230" s="14">
        <v>170377.50697656311</v>
      </c>
      <c r="I1230" s="14">
        <v>10222.650418593787</v>
      </c>
      <c r="J1230" s="14">
        <v>4089.0601674375148</v>
      </c>
      <c r="K1230" s="15">
        <v>-9.239789141370143E-3</v>
      </c>
      <c r="L1230" s="14">
        <v>-1494.5549975761271</v>
      </c>
      <c r="M1230" s="14">
        <v>162302.0426614102</v>
      </c>
      <c r="N1230" s="14">
        <v>3066.7951255781359</v>
      </c>
      <c r="O1230" s="15">
        <v>-2.2207914588206923E-2</v>
      </c>
      <c r="P1230" s="14">
        <v>-2396.7924894216681</v>
      </c>
      <c r="Q1230" s="14">
        <v>107061.7540062815</v>
      </c>
      <c r="R1230" s="14">
        <v>3066.7951255781359</v>
      </c>
      <c r="S1230" s="15">
        <v>-0.30167754704241467</v>
      </c>
      <c r="T1230" s="38">
        <v>-77229.719393317559</v>
      </c>
      <c r="U1230" s="38">
        <v>180304.56438212481</v>
      </c>
      <c r="V1230" s="38">
        <v>-81121.066880315353</v>
      </c>
      <c r="W1230" s="38">
        <v>449668.36104981648</v>
      </c>
      <c r="AA1230" s="13">
        <v>1165</v>
      </c>
      <c r="AB1230" s="39">
        <v>2566132.0011680266</v>
      </c>
    </row>
    <row r="1231" spans="3:28">
      <c r="C1231" s="13">
        <v>1166</v>
      </c>
      <c r="D1231" s="13">
        <v>65</v>
      </c>
      <c r="E1231" s="14">
        <v>228233.07607860281</v>
      </c>
      <c r="F1231" s="14">
        <v>68088.399670655097</v>
      </c>
      <c r="G1231" s="14">
        <v>2551.6097</v>
      </c>
      <c r="H1231" s="14">
        <v>157593.06670794773</v>
      </c>
      <c r="I1231" s="14">
        <v>9455.584002476864</v>
      </c>
      <c r="J1231" s="14">
        <v>3782.2336009907458</v>
      </c>
      <c r="K1231" s="15">
        <v>2.3805308926268198E-2</v>
      </c>
      <c r="L1231" s="14">
        <v>3272.0907805669826</v>
      </c>
      <c r="M1231" s="14">
        <v>142615.35284418735</v>
      </c>
      <c r="N1231" s="14">
        <v>2836.6752007430591</v>
      </c>
      <c r="O1231" s="15">
        <v>0.20423230283005731</v>
      </c>
      <c r="P1231" s="14">
        <v>70244.013394890251</v>
      </c>
      <c r="Q1231" s="14">
        <v>415604.08999303746</v>
      </c>
      <c r="R1231" s="14">
        <v>2836.6752007430591</v>
      </c>
      <c r="S1231" s="15">
        <v>4.9025212842857935E-2</v>
      </c>
      <c r="T1231" s="38">
        <v>32048.504410214897</v>
      </c>
      <c r="U1231" s="38">
        <v>687181.58493156021</v>
      </c>
      <c r="V1231" s="38">
        <v>105564.60858567213</v>
      </c>
      <c r="W1231" s="38">
        <v>1245401.0277687851</v>
      </c>
      <c r="AA1231" s="13">
        <v>1166</v>
      </c>
      <c r="AB1231" s="39">
        <v>2286768.9480785299</v>
      </c>
    </row>
    <row r="1232" spans="3:28">
      <c r="C1232" s="13">
        <v>1167</v>
      </c>
      <c r="D1232" s="13">
        <v>65</v>
      </c>
      <c r="E1232" s="14">
        <v>234917.34092318881</v>
      </c>
      <c r="F1232" s="14">
        <v>70695.262960043634</v>
      </c>
      <c r="G1232" s="14">
        <v>2551.6097</v>
      </c>
      <c r="H1232" s="14">
        <v>161670.46826314516</v>
      </c>
      <c r="I1232" s="14">
        <v>9700.2280957887087</v>
      </c>
      <c r="J1232" s="14">
        <v>3880.0912383154837</v>
      </c>
      <c r="K1232" s="15">
        <v>4.9097007317465254E-2</v>
      </c>
      <c r="L1232" s="14">
        <v>9074.4220893634883</v>
      </c>
      <c r="M1232" s="14">
        <v>195840.8468539452</v>
      </c>
      <c r="N1232" s="14">
        <v>2910.0684287366125</v>
      </c>
      <c r="O1232" s="15">
        <v>-3.8660886786725385E-3</v>
      </c>
      <c r="P1232" s="14">
        <v>-392.73469145563581</v>
      </c>
      <c r="Q1232" s="14">
        <v>102646.80109479211</v>
      </c>
      <c r="R1232" s="14">
        <v>2910.0684287366125</v>
      </c>
      <c r="S1232" s="15">
        <v>0.23056842561033886</v>
      </c>
      <c r="T1232" s="38">
        <v>65187.073347054175</v>
      </c>
      <c r="U1232" s="38">
        <v>349365.43871353986</v>
      </c>
      <c r="V1232" s="38">
        <v>73868.760744962026</v>
      </c>
      <c r="W1232" s="38">
        <v>647853.08666227711</v>
      </c>
      <c r="AA1232" s="13">
        <v>1167</v>
      </c>
      <c r="AB1232" s="39">
        <v>2727121.3608917859</v>
      </c>
    </row>
    <row r="1233" spans="3:28">
      <c r="C1233" s="13">
        <v>1168</v>
      </c>
      <c r="D1233" s="13">
        <v>65</v>
      </c>
      <c r="E1233" s="14">
        <v>228932.62260151416</v>
      </c>
      <c r="F1233" s="14">
        <v>68361.222814590525</v>
      </c>
      <c r="G1233" s="14">
        <v>2551.6097</v>
      </c>
      <c r="H1233" s="14">
        <v>158019.79008692363</v>
      </c>
      <c r="I1233" s="14">
        <v>9481.187405215418</v>
      </c>
      <c r="J1233" s="14">
        <v>3792.4749620861676</v>
      </c>
      <c r="K1233" s="15">
        <v>1.3116954189311067E-3</v>
      </c>
      <c r="L1233" s="14">
        <v>177.15383909068359</v>
      </c>
      <c r="M1233" s="14">
        <v>137130.5368539996</v>
      </c>
      <c r="N1233" s="14">
        <v>2844.3562215646252</v>
      </c>
      <c r="O1233" s="15">
        <v>4.5473520137768342E-2</v>
      </c>
      <c r="P1233" s="14">
        <v>8421.0847541837866</v>
      </c>
      <c r="Q1233" s="14">
        <v>195029.82261822341</v>
      </c>
      <c r="R1233" s="14">
        <v>2844.3562215646252</v>
      </c>
      <c r="S1233" s="15">
        <v>-8.6749099235552948E-2</v>
      </c>
      <c r="T1233" s="38">
        <v>-8149.5006958033473</v>
      </c>
      <c r="U1233" s="38">
        <v>87216.024004373685</v>
      </c>
      <c r="V1233" s="38">
        <v>448.73789747112369</v>
      </c>
      <c r="W1233" s="38">
        <v>419376.38347659667</v>
      </c>
      <c r="AA1233" s="13">
        <v>1168</v>
      </c>
      <c r="AB1233" s="39">
        <v>2843850.569136559</v>
      </c>
    </row>
    <row r="1234" spans="3:28">
      <c r="C1234" s="13">
        <v>1169</v>
      </c>
      <c r="D1234" s="13">
        <v>65</v>
      </c>
      <c r="E1234" s="14">
        <v>234730.48207580566</v>
      </c>
      <c r="F1234" s="14">
        <v>70622.388009564209</v>
      </c>
      <c r="G1234" s="14">
        <v>2551.6097</v>
      </c>
      <c r="H1234" s="14">
        <v>161556.48436624146</v>
      </c>
      <c r="I1234" s="14">
        <v>9693.389061974487</v>
      </c>
      <c r="J1234" s="14">
        <v>3877.355624789795</v>
      </c>
      <c r="K1234" s="15">
        <v>0.12762517692652936</v>
      </c>
      <c r="L1234" s="14">
        <v>22393.109533851541</v>
      </c>
      <c r="M1234" s="14">
        <v>199791.7559286422</v>
      </c>
      <c r="N1234" s="14">
        <v>2908.016718592346</v>
      </c>
      <c r="O1234" s="15">
        <v>0.20061688941245409</v>
      </c>
      <c r="P1234" s="14">
        <v>43274.313558146743</v>
      </c>
      <c r="Q1234" s="14">
        <v>260434.55525045918</v>
      </c>
      <c r="R1234" s="14">
        <v>2908.016718592346</v>
      </c>
      <c r="S1234" s="15">
        <v>-6.2746226289567233E-2</v>
      </c>
      <c r="T1234" s="38">
        <v>-57369.859527587905</v>
      </c>
      <c r="U1234" s="38">
        <v>858399.84429412603</v>
      </c>
      <c r="V1234" s="38">
        <v>8297.563564410375</v>
      </c>
      <c r="W1234" s="38">
        <v>1318626.1554732274</v>
      </c>
      <c r="AA1234" s="13">
        <v>1169</v>
      </c>
      <c r="AB1234" s="39">
        <v>2592929.0062271827</v>
      </c>
    </row>
    <row r="1235" spans="3:28">
      <c r="C1235" s="13">
        <v>1170</v>
      </c>
      <c r="D1235" s="13">
        <v>65</v>
      </c>
      <c r="E1235" s="14">
        <v>222624.11127148438</v>
      </c>
      <c r="F1235" s="14">
        <v>65900.903395878908</v>
      </c>
      <c r="G1235" s="14">
        <v>2551.6097</v>
      </c>
      <c r="H1235" s="14">
        <v>154171.59817560547</v>
      </c>
      <c r="I1235" s="14">
        <v>9250.2958905363284</v>
      </c>
      <c r="J1235" s="14">
        <v>3700.1183562145316</v>
      </c>
      <c r="K1235" s="15">
        <v>-2.0284921260557483E-2</v>
      </c>
      <c r="L1235" s="14">
        <v>-2963.0917353031414</v>
      </c>
      <c r="M1235" s="14">
        <v>144960.5803123129</v>
      </c>
      <c r="N1235" s="14">
        <v>2775.0887671608984</v>
      </c>
      <c r="O1235" s="15">
        <v>-7.5382764870192187E-2</v>
      </c>
      <c r="P1235" s="14">
        <v>-9824.287488499127</v>
      </c>
      <c r="Q1235" s="14">
        <v>121888.6370455226</v>
      </c>
      <c r="R1235" s="14">
        <v>2775.0887671608984</v>
      </c>
      <c r="S1235" s="15">
        <v>-6.8133234760101094E-2</v>
      </c>
      <c r="T1235" s="38">
        <v>-32510.237864750659</v>
      </c>
      <c r="U1235" s="38">
        <v>446034.12989907968</v>
      </c>
      <c r="V1235" s="38">
        <v>-45297.617088552928</v>
      </c>
      <c r="W1235" s="38">
        <v>712883.34725691518</v>
      </c>
      <c r="AA1235" s="13">
        <v>1170</v>
      </c>
      <c r="AB1235" s="39">
        <v>2726215.0065884278</v>
      </c>
    </row>
    <row r="1236" spans="3:28">
      <c r="C1236" s="13">
        <v>1171</v>
      </c>
      <c r="D1236" s="13">
        <v>65</v>
      </c>
      <c r="E1236" s="14">
        <v>234688.61099577651</v>
      </c>
      <c r="F1236" s="14">
        <v>70606.05828835284</v>
      </c>
      <c r="G1236" s="14">
        <v>2551.6097</v>
      </c>
      <c r="H1236" s="14">
        <v>161530.94300742369</v>
      </c>
      <c r="I1236" s="14">
        <v>9691.8565804454211</v>
      </c>
      <c r="J1236" s="14">
        <v>3876.7426321781686</v>
      </c>
      <c r="K1236" s="15">
        <v>8.6026030305161205E-2</v>
      </c>
      <c r="L1236" s="14">
        <v>11397.775916695557</v>
      </c>
      <c r="M1236" s="14">
        <v>145828.32287153127</v>
      </c>
      <c r="N1236" s="14">
        <v>2907.5569741336262</v>
      </c>
      <c r="O1236" s="15">
        <v>2.4254341230184731E-2</v>
      </c>
      <c r="P1236" s="14">
        <v>3443.5855630441888</v>
      </c>
      <c r="Q1236" s="14">
        <v>146875.47552974243</v>
      </c>
      <c r="R1236" s="14">
        <v>2907.5569741336262</v>
      </c>
      <c r="S1236" s="15">
        <v>-0.13751614334390488</v>
      </c>
      <c r="T1236" s="38">
        <v>-77072.053497637011</v>
      </c>
      <c r="U1236" s="38">
        <v>484839.94919146172</v>
      </c>
      <c r="V1236" s="38">
        <v>-62230.692017897265</v>
      </c>
      <c r="W1236" s="38">
        <v>777543.74759273534</v>
      </c>
      <c r="AA1236" s="13">
        <v>1171</v>
      </c>
      <c r="AB1236" s="39">
        <v>2086036.6099111747</v>
      </c>
    </row>
    <row r="1237" spans="3:28">
      <c r="C1237" s="13">
        <v>1172</v>
      </c>
      <c r="D1237" s="13">
        <v>65</v>
      </c>
      <c r="E1237" s="14">
        <v>250713.59571118589</v>
      </c>
      <c r="F1237" s="14">
        <v>76855.8023273625</v>
      </c>
      <c r="G1237" s="14">
        <v>2551.6097</v>
      </c>
      <c r="H1237" s="14">
        <v>171306.18368382339</v>
      </c>
      <c r="I1237" s="14">
        <v>10278.371021029403</v>
      </c>
      <c r="J1237" s="14">
        <v>4111.3484084117617</v>
      </c>
      <c r="K1237" s="15">
        <v>8.7812152176452329E-2</v>
      </c>
      <c r="L1237" s="14">
        <v>10126.566844156472</v>
      </c>
      <c r="M1237" s="14">
        <v>127503.03200002757</v>
      </c>
      <c r="N1237" s="14">
        <v>3083.5113063088206</v>
      </c>
      <c r="O1237" s="15">
        <v>3.0016918186562463E-2</v>
      </c>
      <c r="P1237" s="14">
        <v>5661.3549281017404</v>
      </c>
      <c r="Q1237" s="14">
        <v>195808.57943435555</v>
      </c>
      <c r="R1237" s="14">
        <v>3083.5113063088206</v>
      </c>
      <c r="S1237" s="15">
        <v>-4.0243294860854414E-2</v>
      </c>
      <c r="T1237" s="38">
        <v>-17769.701839679336</v>
      </c>
      <c r="U1237" s="38">
        <v>425328.88709762879</v>
      </c>
      <c r="V1237" s="38">
        <v>-1981.780067421123</v>
      </c>
      <c r="W1237" s="38">
        <v>748640.49853201187</v>
      </c>
      <c r="AA1237" s="13">
        <v>1172</v>
      </c>
      <c r="AB1237" s="39">
        <v>2613260.2417983883</v>
      </c>
    </row>
    <row r="1238" spans="3:28">
      <c r="C1238" s="13">
        <v>1173</v>
      </c>
      <c r="D1238" s="13">
        <v>65</v>
      </c>
      <c r="E1238" s="14">
        <v>232495.08701248409</v>
      </c>
      <c r="F1238" s="14">
        <v>69750.583934868802</v>
      </c>
      <c r="G1238" s="14">
        <v>2551.6097</v>
      </c>
      <c r="H1238" s="14">
        <v>160192.89337761528</v>
      </c>
      <c r="I1238" s="14">
        <v>9611.5736026569175</v>
      </c>
      <c r="J1238" s="14">
        <v>3844.629441062767</v>
      </c>
      <c r="K1238" s="15">
        <v>4.536984940138683E-2</v>
      </c>
      <c r="L1238" s="14">
        <v>7145.180481036864</v>
      </c>
      <c r="M1238" s="14">
        <v>166554.91416616493</v>
      </c>
      <c r="N1238" s="14">
        <v>2883.4720807970753</v>
      </c>
      <c r="O1238" s="15">
        <v>-8.4468606978445465E-3</v>
      </c>
      <c r="P1238" s="14">
        <v>-1113.7569540379616</v>
      </c>
      <c r="Q1238" s="14">
        <v>132182.52172397834</v>
      </c>
      <c r="R1238" s="14">
        <v>2883.4720807970753</v>
      </c>
      <c r="S1238" s="15">
        <v>-6.596589379883043E-2</v>
      </c>
      <c r="T1238" s="38">
        <v>-30446.698750462248</v>
      </c>
      <c r="U1238" s="38">
        <v>432547.16668747755</v>
      </c>
      <c r="V1238" s="38">
        <v>-24415.275223463344</v>
      </c>
      <c r="W1238" s="38">
        <v>731284.60257762088</v>
      </c>
      <c r="AA1238" s="13">
        <v>1173</v>
      </c>
      <c r="AB1238" s="39">
        <v>2838761.6065994594</v>
      </c>
    </row>
    <row r="1239" spans="3:28">
      <c r="C1239" s="13">
        <v>1174</v>
      </c>
      <c r="D1239" s="13">
        <v>65</v>
      </c>
      <c r="E1239" s="14">
        <v>247077.52312218986</v>
      </c>
      <c r="F1239" s="14">
        <v>75437.734017654046</v>
      </c>
      <c r="G1239" s="14">
        <v>2551.6097</v>
      </c>
      <c r="H1239" s="14">
        <v>169088.17940453583</v>
      </c>
      <c r="I1239" s="14">
        <v>10145.290764272149</v>
      </c>
      <c r="J1239" s="14">
        <v>4058.1163057088597</v>
      </c>
      <c r="K1239" s="15">
        <v>-5.5706746968283628E-2</v>
      </c>
      <c r="L1239" s="14">
        <v>-10354.906025063945</v>
      </c>
      <c r="M1239" s="14">
        <v>177556.59166351607</v>
      </c>
      <c r="N1239" s="14">
        <v>3043.5872292816448</v>
      </c>
      <c r="O1239" s="15">
        <v>2.2190224323690687E-2</v>
      </c>
      <c r="P1239" s="14">
        <v>1999.9921073677267</v>
      </c>
      <c r="Q1239" s="14">
        <v>93651.208399024879</v>
      </c>
      <c r="R1239" s="14">
        <v>3043.5872292816448</v>
      </c>
      <c r="S1239" s="15">
        <v>0.12688413470960139</v>
      </c>
      <c r="T1239" s="38">
        <v>7832.146633561375</v>
      </c>
      <c r="U1239" s="38">
        <v>71080.701056294871</v>
      </c>
      <c r="V1239" s="38">
        <v>-522.76728413484307</v>
      </c>
      <c r="W1239" s="38">
        <v>342288.50111883576</v>
      </c>
      <c r="AA1239" s="13">
        <v>1174</v>
      </c>
      <c r="AB1239" s="39">
        <v>2751302.3824782679</v>
      </c>
    </row>
    <row r="1240" spans="3:28">
      <c r="C1240" s="13">
        <v>1175</v>
      </c>
      <c r="D1240" s="13">
        <v>65</v>
      </c>
      <c r="E1240" s="14">
        <v>240704.61795076108</v>
      </c>
      <c r="F1240" s="14">
        <v>72952.301000796826</v>
      </c>
      <c r="G1240" s="14">
        <v>2551.6097</v>
      </c>
      <c r="H1240" s="14">
        <v>165200.70724996427</v>
      </c>
      <c r="I1240" s="14">
        <v>9912.0424349978548</v>
      </c>
      <c r="J1240" s="14">
        <v>3964.8169739991422</v>
      </c>
      <c r="K1240" s="15">
        <v>8.4065978243334866E-2</v>
      </c>
      <c r="L1240" s="14">
        <v>10588.8941965881</v>
      </c>
      <c r="M1240" s="14">
        <v>138530.63150907049</v>
      </c>
      <c r="N1240" s="14">
        <v>2973.6127304993565</v>
      </c>
      <c r="O1240" s="15">
        <v>0.14370173085307564</v>
      </c>
      <c r="P1240" s="14">
        <v>30781.569697900894</v>
      </c>
      <c r="Q1240" s="14">
        <v>246472.96159714647</v>
      </c>
      <c r="R1240" s="14">
        <v>2973.6127304993565</v>
      </c>
      <c r="S1240" s="15">
        <v>0.10699183459781017</v>
      </c>
      <c r="T1240" s="38">
        <v>48274.287766394198</v>
      </c>
      <c r="U1240" s="38">
        <v>500957.09378769837</v>
      </c>
      <c r="V1240" s="38">
        <v>89644.751660883194</v>
      </c>
      <c r="W1240" s="38">
        <v>885960.68689391529</v>
      </c>
      <c r="AA1240" s="13">
        <v>1175</v>
      </c>
      <c r="AB1240" s="39">
        <v>2573215.8783848416</v>
      </c>
    </row>
    <row r="1241" spans="3:28">
      <c r="C1241" s="13">
        <v>1176</v>
      </c>
      <c r="D1241" s="13">
        <v>65</v>
      </c>
      <c r="E1241" s="14">
        <v>236190.41884170086</v>
      </c>
      <c r="F1241" s="14">
        <v>71191.763348263339</v>
      </c>
      <c r="G1241" s="14">
        <v>2551.6097</v>
      </c>
      <c r="H1241" s="14">
        <v>162447.04579343752</v>
      </c>
      <c r="I1241" s="14">
        <v>9746.8227476062511</v>
      </c>
      <c r="J1241" s="14">
        <v>3898.7290990425008</v>
      </c>
      <c r="K1241" s="15">
        <v>2.2487670835273383E-2</v>
      </c>
      <c r="L1241" s="14">
        <v>3122.5522445564256</v>
      </c>
      <c r="M1241" s="14">
        <v>143928.1045882577</v>
      </c>
      <c r="N1241" s="14">
        <v>2924.0468242818752</v>
      </c>
      <c r="O1241" s="15">
        <v>-6.6030845248691433E-2</v>
      </c>
      <c r="P1241" s="14">
        <v>-22135.324212547752</v>
      </c>
      <c r="Q1241" s="14">
        <v>314553.73028150137</v>
      </c>
      <c r="R1241" s="14">
        <v>2924.0468242818752</v>
      </c>
      <c r="S1241" s="15">
        <v>-0.1759431840447751</v>
      </c>
      <c r="T1241" s="38">
        <v>-13463.931418346674</v>
      </c>
      <c r="U1241" s="38">
        <v>64522.405745671625</v>
      </c>
      <c r="V1241" s="38">
        <v>-32476.703386338002</v>
      </c>
      <c r="W1241" s="38">
        <v>523004.24061543064</v>
      </c>
      <c r="AA1241" s="13">
        <v>1176</v>
      </c>
      <c r="AB1241" s="39">
        <v>2930441.2926675715</v>
      </c>
    </row>
    <row r="1242" spans="3:28">
      <c r="C1242" s="13">
        <v>1177</v>
      </c>
      <c r="D1242" s="13">
        <v>65</v>
      </c>
      <c r="E1242" s="14">
        <v>239666.8513396233</v>
      </c>
      <c r="F1242" s="14">
        <v>72547.572022453096</v>
      </c>
      <c r="G1242" s="14">
        <v>2551.6097</v>
      </c>
      <c r="H1242" s="14">
        <v>164567.66961717021</v>
      </c>
      <c r="I1242" s="14">
        <v>9874.0601770302128</v>
      </c>
      <c r="J1242" s="14">
        <v>3949.6240708120854</v>
      </c>
      <c r="K1242" s="15">
        <v>8.7680498408731433E-2</v>
      </c>
      <c r="L1242" s="14">
        <v>10893.161371850487</v>
      </c>
      <c r="M1242" s="14">
        <v>137104.9653215922</v>
      </c>
      <c r="N1242" s="14">
        <v>2962.2180531090639</v>
      </c>
      <c r="O1242" s="15">
        <v>0.12628053897507005</v>
      </c>
      <c r="P1242" s="14">
        <v>19834.119980621981</v>
      </c>
      <c r="Q1242" s="14">
        <v>178379.17679835259</v>
      </c>
      <c r="R1242" s="14">
        <v>2962.2180531090639</v>
      </c>
      <c r="S1242" s="15">
        <v>0.18441142952841291</v>
      </c>
      <c r="T1242" s="38">
        <v>58162.902416898192</v>
      </c>
      <c r="U1242" s="38">
        <v>375041.50370103988</v>
      </c>
      <c r="V1242" s="38">
        <v>88890.183769370662</v>
      </c>
      <c r="W1242" s="38">
        <v>690525.64582098462</v>
      </c>
      <c r="AA1242" s="13">
        <v>1177</v>
      </c>
      <c r="AB1242" s="39">
        <v>2653522.4282463705</v>
      </c>
    </row>
    <row r="1243" spans="3:28">
      <c r="C1243" s="13">
        <v>1178</v>
      </c>
      <c r="D1243" s="13">
        <v>65</v>
      </c>
      <c r="E1243" s="14">
        <v>252655.93211089604</v>
      </c>
      <c r="F1243" s="14">
        <v>77613.313523249453</v>
      </c>
      <c r="G1243" s="14">
        <v>2551.6097</v>
      </c>
      <c r="H1243" s="14">
        <v>172491.00888764657</v>
      </c>
      <c r="I1243" s="14">
        <v>10349.460533258794</v>
      </c>
      <c r="J1243" s="14">
        <v>4139.7842133035183</v>
      </c>
      <c r="K1243" s="15">
        <v>1.8283765872882336E-2</v>
      </c>
      <c r="L1243" s="14">
        <v>2791.2008030470352</v>
      </c>
      <c r="M1243" s="14">
        <v>157521.15333996387</v>
      </c>
      <c r="N1243" s="14">
        <v>3104.838159977638</v>
      </c>
      <c r="O1243" s="15">
        <v>0.12604472610365297</v>
      </c>
      <c r="P1243" s="14">
        <v>18775.759735840202</v>
      </c>
      <c r="Q1243" s="14">
        <v>169289.26839287282</v>
      </c>
      <c r="R1243" s="14">
        <v>3104.838159977638</v>
      </c>
      <c r="S1243" s="15">
        <v>-0.12993989642477821</v>
      </c>
      <c r="T1243" s="38">
        <v>-143693.27918992777</v>
      </c>
      <c r="U1243" s="38">
        <v>963703.32742265111</v>
      </c>
      <c r="V1243" s="38">
        <v>-122126.31865104052</v>
      </c>
      <c r="W1243" s="38">
        <v>1290513.7491554879</v>
      </c>
      <c r="AA1243" s="13">
        <v>1178</v>
      </c>
      <c r="AB1243" s="39">
        <v>2763333.313250747</v>
      </c>
    </row>
    <row r="1244" spans="3:28">
      <c r="C1244" s="13">
        <v>1179</v>
      </c>
      <c r="D1244" s="13">
        <v>65</v>
      </c>
      <c r="E1244" s="14">
        <v>231618.9827623227</v>
      </c>
      <c r="F1244" s="14">
        <v>69408.903277305857</v>
      </c>
      <c r="G1244" s="14">
        <v>2551.6097</v>
      </c>
      <c r="H1244" s="14">
        <v>159658.46978501684</v>
      </c>
      <c r="I1244" s="14">
        <v>9579.5081871010098</v>
      </c>
      <c r="J1244" s="14">
        <v>3831.8032748404039</v>
      </c>
      <c r="K1244" s="15">
        <v>5.8842998757769813E-3</v>
      </c>
      <c r="L1244" s="14">
        <v>883.3357111968769</v>
      </c>
      <c r="M1244" s="14">
        <v>152916.62256774455</v>
      </c>
      <c r="N1244" s="14">
        <v>2873.8524561303029</v>
      </c>
      <c r="O1244" s="15">
        <v>7.7313734316391811E-2</v>
      </c>
      <c r="P1244" s="14">
        <v>26634.989905697435</v>
      </c>
      <c r="Q1244" s="14">
        <v>372577.19894287881</v>
      </c>
      <c r="R1244" s="14">
        <v>2873.8524561303029</v>
      </c>
      <c r="S1244" s="15">
        <v>0.14639977455992031</v>
      </c>
      <c r="T1244" s="38">
        <v>80003.001311005122</v>
      </c>
      <c r="U1244" s="38">
        <v>627909.35723249172</v>
      </c>
      <c r="V1244" s="38">
        <v>107521.32692789944</v>
      </c>
      <c r="W1244" s="38">
        <v>1153403.1787431152</v>
      </c>
      <c r="AA1244" s="13">
        <v>1179</v>
      </c>
      <c r="AB1244" s="39">
        <v>3206496.6609366401</v>
      </c>
    </row>
    <row r="1245" spans="3:28">
      <c r="C1245" s="13">
        <v>1180</v>
      </c>
      <c r="D1245" s="13">
        <v>65</v>
      </c>
      <c r="E1245" s="14">
        <v>243811.02732292403</v>
      </c>
      <c r="F1245" s="14">
        <v>74163.800655940373</v>
      </c>
      <c r="G1245" s="14">
        <v>2551.6097</v>
      </c>
      <c r="H1245" s="14">
        <v>167095.61696698365</v>
      </c>
      <c r="I1245" s="14">
        <v>10025.737018019019</v>
      </c>
      <c r="J1245" s="14">
        <v>4010.2948072076078</v>
      </c>
      <c r="K1245" s="15">
        <v>6.3008559680385379E-2</v>
      </c>
      <c r="L1245" s="14">
        <v>7424.2175048803811</v>
      </c>
      <c r="M1245" s="14">
        <v>127258.07806333427</v>
      </c>
      <c r="N1245" s="14">
        <v>3007.7211054057057</v>
      </c>
      <c r="O1245" s="15">
        <v>-3.1012620619626882E-2</v>
      </c>
      <c r="P1245" s="14">
        <v>-6724.5435829276794</v>
      </c>
      <c r="Q1245" s="14">
        <v>211611.80157031657</v>
      </c>
      <c r="R1245" s="14">
        <v>3007.7211054057057</v>
      </c>
      <c r="S1245" s="15">
        <v>5.8985817891336716E-2</v>
      </c>
      <c r="T1245" s="38">
        <v>29459.971124778676</v>
      </c>
      <c r="U1245" s="38">
        <v>530405.42930099228</v>
      </c>
      <c r="V1245" s="38">
        <v>30159.645046731377</v>
      </c>
      <c r="W1245" s="38">
        <v>869275.30893464317</v>
      </c>
      <c r="AA1245" s="13">
        <v>1180</v>
      </c>
      <c r="AB1245" s="39">
        <v>2675891.4494367116</v>
      </c>
    </row>
    <row r="1246" spans="3:28">
      <c r="C1246" s="13">
        <v>1181</v>
      </c>
      <c r="D1246" s="13">
        <v>65</v>
      </c>
      <c r="E1246" s="14">
        <v>252381.03116527249</v>
      </c>
      <c r="F1246" s="14">
        <v>77506.102154456268</v>
      </c>
      <c r="G1246" s="14">
        <v>2551.6097</v>
      </c>
      <c r="H1246" s="14">
        <v>172323.31931081621</v>
      </c>
      <c r="I1246" s="14">
        <v>10339.399158648972</v>
      </c>
      <c r="J1246" s="14">
        <v>4135.7596634595893</v>
      </c>
      <c r="K1246" s="15">
        <v>1.6891018033318023E-2</v>
      </c>
      <c r="L1246" s="14">
        <v>2249.2933555348827</v>
      </c>
      <c r="M1246" s="14">
        <v>137482.22878652377</v>
      </c>
      <c r="N1246" s="14">
        <v>3101.8197475946913</v>
      </c>
      <c r="O1246" s="15">
        <v>0.21944642584238816</v>
      </c>
      <c r="P1246" s="14">
        <v>42953.309130615358</v>
      </c>
      <c r="Q1246" s="14">
        <v>240239.05025413871</v>
      </c>
      <c r="R1246" s="14">
        <v>3101.8197475946913</v>
      </c>
      <c r="S1246" s="15">
        <v>0.15402815312243351</v>
      </c>
      <c r="T1246" s="38">
        <v>50039.329930067528</v>
      </c>
      <c r="U1246" s="38">
        <v>376461.56310209591</v>
      </c>
      <c r="V1246" s="38">
        <v>95241.932416217765</v>
      </c>
      <c r="W1246" s="38">
        <v>754182.84214275843</v>
      </c>
      <c r="AA1246" s="13">
        <v>1181</v>
      </c>
      <c r="AB1246" s="39">
        <v>2442673.7640316091</v>
      </c>
    </row>
    <row r="1247" spans="3:28">
      <c r="C1247" s="13">
        <v>1182</v>
      </c>
      <c r="D1247" s="13">
        <v>65</v>
      </c>
      <c r="E1247" s="14">
        <v>234442.84132935884</v>
      </c>
      <c r="F1247" s="14">
        <v>70510.208118449955</v>
      </c>
      <c r="G1247" s="14">
        <v>2551.6097</v>
      </c>
      <c r="H1247" s="14">
        <v>161381.02351090888</v>
      </c>
      <c r="I1247" s="14">
        <v>9682.8614106545319</v>
      </c>
      <c r="J1247" s="14">
        <v>3873.1445642618128</v>
      </c>
      <c r="K1247" s="15">
        <v>3.3580938810073124E-2</v>
      </c>
      <c r="L1247" s="14">
        <v>6024.5222758734408</v>
      </c>
      <c r="M1247" s="14">
        <v>187364.12762824987</v>
      </c>
      <c r="N1247" s="14">
        <v>2904.8584231963596</v>
      </c>
      <c r="O1247" s="15">
        <v>4.7628687971739928E-2</v>
      </c>
      <c r="P1247" s="14">
        <v>11182.832946660052</v>
      </c>
      <c r="Q1247" s="14">
        <v>247427.22101497272</v>
      </c>
      <c r="R1247" s="14">
        <v>2904.8584231963596</v>
      </c>
      <c r="S1247" s="15">
        <v>-0.11444193743198651</v>
      </c>
      <c r="T1247" s="38">
        <v>-114981.46978504164</v>
      </c>
      <c r="U1247" s="38">
        <v>891185.42306778755</v>
      </c>
      <c r="V1247" s="38">
        <v>-97774.114562508155</v>
      </c>
      <c r="W1247" s="38">
        <v>1325976.77171101</v>
      </c>
      <c r="AA1247" s="13">
        <v>1182</v>
      </c>
      <c r="AB1247" s="39">
        <v>3033742.2136090407</v>
      </c>
    </row>
    <row r="1248" spans="3:28">
      <c r="C1248" s="13">
        <v>1183</v>
      </c>
      <c r="D1248" s="13">
        <v>65</v>
      </c>
      <c r="E1248" s="14">
        <v>225110.98173480172</v>
      </c>
      <c r="F1248" s="14">
        <v>66870.782876572674</v>
      </c>
      <c r="G1248" s="14">
        <v>2551.6097</v>
      </c>
      <c r="H1248" s="14">
        <v>155688.58915822904</v>
      </c>
      <c r="I1248" s="14">
        <v>9341.3153494937415</v>
      </c>
      <c r="J1248" s="14">
        <v>3736.5261397974969</v>
      </c>
      <c r="K1248" s="15">
        <v>-4.8293963110014861E-2</v>
      </c>
      <c r="L1248" s="14">
        <v>-7667.6178519189734</v>
      </c>
      <c r="M1248" s="14">
        <v>152970.34143139567</v>
      </c>
      <c r="N1248" s="14">
        <v>2802.3946048481225</v>
      </c>
      <c r="O1248" s="15">
        <v>0.18732054137659476</v>
      </c>
      <c r="P1248" s="14">
        <v>38175.218801521885</v>
      </c>
      <c r="Q1248" s="14">
        <v>243372.63899000574</v>
      </c>
      <c r="R1248" s="14">
        <v>2802.3946048481225</v>
      </c>
      <c r="S1248" s="15">
        <v>-4.9063387846433007E-2</v>
      </c>
      <c r="T1248" s="38">
        <v>-28995.763347832872</v>
      </c>
      <c r="U1248" s="38">
        <v>563391.18974032649</v>
      </c>
      <c r="V1248" s="38">
        <v>1511.8376017700393</v>
      </c>
      <c r="W1248" s="38">
        <v>959734.17016172793</v>
      </c>
      <c r="AA1248" s="13">
        <v>1183</v>
      </c>
      <c r="AB1248" s="39">
        <v>2856595.2663863534</v>
      </c>
    </row>
    <row r="1249" spans="3:28">
      <c r="C1249" s="13">
        <v>1184</v>
      </c>
      <c r="D1249" s="13">
        <v>65</v>
      </c>
      <c r="E1249" s="14">
        <v>219935.54964967043</v>
      </c>
      <c r="F1249" s="14">
        <v>64852.364363371467</v>
      </c>
      <c r="G1249" s="14">
        <v>2551.6097</v>
      </c>
      <c r="H1249" s="14">
        <v>152531.57558629898</v>
      </c>
      <c r="I1249" s="14">
        <v>9151.8945351779385</v>
      </c>
      <c r="J1249" s="14">
        <v>3660.7578140711757</v>
      </c>
      <c r="K1249" s="15">
        <v>-1.8433438939535092E-2</v>
      </c>
      <c r="L1249" s="14">
        <v>-2049.869963104632</v>
      </c>
      <c r="M1249" s="14">
        <v>110984.39064113158</v>
      </c>
      <c r="N1249" s="14">
        <v>2745.5683605533814</v>
      </c>
      <c r="O1249" s="15">
        <v>-5.608583505772026E-2</v>
      </c>
      <c r="P1249" s="14">
        <v>-8538.2068033210417</v>
      </c>
      <c r="Q1249" s="14">
        <v>145069.21549073281</v>
      </c>
      <c r="R1249" s="14">
        <v>2745.5683605533814</v>
      </c>
      <c r="S1249" s="15">
        <v>-7.1978395621603838E-2</v>
      </c>
      <c r="T1249" s="38">
        <v>-9438.4970747619991</v>
      </c>
      <c r="U1249" s="38">
        <v>123063.87110431527</v>
      </c>
      <c r="V1249" s="38">
        <v>-20026.573841187674</v>
      </c>
      <c r="W1249" s="38">
        <v>379117.47723617963</v>
      </c>
      <c r="AA1249" s="13">
        <v>1184</v>
      </c>
      <c r="AB1249" s="39">
        <v>2555905.7189576575</v>
      </c>
    </row>
    <row r="1250" spans="3:28">
      <c r="C1250" s="13">
        <v>1185</v>
      </c>
      <c r="D1250" s="13">
        <v>65</v>
      </c>
      <c r="E1250" s="14">
        <v>224379.84861860433</v>
      </c>
      <c r="F1250" s="14">
        <v>66585.640961255689</v>
      </c>
      <c r="G1250" s="14">
        <v>2551.6097</v>
      </c>
      <c r="H1250" s="14">
        <v>155242.59795734865</v>
      </c>
      <c r="I1250" s="14">
        <v>9314.5558774409183</v>
      </c>
      <c r="J1250" s="14">
        <v>3725.8223509763675</v>
      </c>
      <c r="K1250" s="15">
        <v>7.7103660154339559E-2</v>
      </c>
      <c r="L1250" s="14">
        <v>11209.018449843819</v>
      </c>
      <c r="M1250" s="14">
        <v>158447.8874904523</v>
      </c>
      <c r="N1250" s="14">
        <v>2794.3667632322754</v>
      </c>
      <c r="O1250" s="15">
        <v>9.803367354814696E-2</v>
      </c>
      <c r="P1250" s="14">
        <v>21332.502098402409</v>
      </c>
      <c r="Q1250" s="14">
        <v>240333.50798622551</v>
      </c>
      <c r="R1250" s="14">
        <v>2794.3667632322754</v>
      </c>
      <c r="S1250" s="15">
        <v>0.29969713015154348</v>
      </c>
      <c r="T1250" s="38">
        <v>70448.822617792001</v>
      </c>
      <c r="U1250" s="38">
        <v>306912.73013576935</v>
      </c>
      <c r="V1250" s="38">
        <v>102990.34316603822</v>
      </c>
      <c r="W1250" s="38">
        <v>705694.12561244715</v>
      </c>
      <c r="AA1250" s="13">
        <v>1185</v>
      </c>
      <c r="AB1250" s="39">
        <v>3155025.0351214609</v>
      </c>
    </row>
    <row r="1251" spans="3:28">
      <c r="C1251" s="13">
        <v>1186</v>
      </c>
      <c r="D1251" s="13">
        <v>65</v>
      </c>
      <c r="E1251" s="14">
        <v>225847.41938434247</v>
      </c>
      <c r="F1251" s="14">
        <v>67157.99355989357</v>
      </c>
      <c r="G1251" s="14">
        <v>2551.6097</v>
      </c>
      <c r="H1251" s="14">
        <v>156137.8161244489</v>
      </c>
      <c r="I1251" s="14">
        <v>9368.2689674669346</v>
      </c>
      <c r="J1251" s="14">
        <v>3747.3075869867739</v>
      </c>
      <c r="K1251" s="15">
        <v>6.4529484052998409E-2</v>
      </c>
      <c r="L1251" s="14">
        <v>10661.475481514406</v>
      </c>
      <c r="M1251" s="14">
        <v>177753.7985077895</v>
      </c>
      <c r="N1251" s="14">
        <v>2810.4806902400801</v>
      </c>
      <c r="O1251" s="15">
        <v>3.7386345608349539E-2</v>
      </c>
      <c r="P1251" s="14">
        <v>4826.7156124425173</v>
      </c>
      <c r="Q1251" s="14">
        <v>135335.65769418166</v>
      </c>
      <c r="R1251" s="14">
        <v>2810.4806902400801</v>
      </c>
      <c r="S1251" s="15">
        <v>6.4489576132956E-3</v>
      </c>
      <c r="T1251" s="38">
        <v>1161.1861819908538</v>
      </c>
      <c r="U1251" s="38">
        <v>182624.39118125517</v>
      </c>
      <c r="V1251" s="38">
        <v>16649.37727594778</v>
      </c>
      <c r="W1251" s="38">
        <v>495713.84738322633</v>
      </c>
      <c r="AA1251" s="13">
        <v>1186</v>
      </c>
      <c r="AB1251" s="39">
        <v>2305207.540758187</v>
      </c>
    </row>
    <row r="1252" spans="3:28">
      <c r="C1252" s="13">
        <v>1187</v>
      </c>
      <c r="D1252" s="13">
        <v>65</v>
      </c>
      <c r="E1252" s="14">
        <v>237993.19525879447</v>
      </c>
      <c r="F1252" s="14">
        <v>71894.846150929836</v>
      </c>
      <c r="G1252" s="14">
        <v>2551.6097</v>
      </c>
      <c r="H1252" s="14">
        <v>163546.73940786463</v>
      </c>
      <c r="I1252" s="14">
        <v>9812.8043644718782</v>
      </c>
      <c r="J1252" s="14">
        <v>3925.1217457887515</v>
      </c>
      <c r="K1252" s="15">
        <v>7.3517522438425909E-2</v>
      </c>
      <c r="L1252" s="14">
        <v>14341.951323335777</v>
      </c>
      <c r="M1252" s="14">
        <v>211386.59395908852</v>
      </c>
      <c r="N1252" s="14">
        <v>2943.8413093415634</v>
      </c>
      <c r="O1252" s="15">
        <v>3.0548072430701054E-2</v>
      </c>
      <c r="P1252" s="14">
        <v>7018.9053911712335</v>
      </c>
      <c r="Q1252" s="14">
        <v>238256.72721992651</v>
      </c>
      <c r="R1252" s="14">
        <v>2943.8413093415634</v>
      </c>
      <c r="S1252" s="15">
        <v>-0.31172226725797009</v>
      </c>
      <c r="T1252" s="38">
        <v>-213037.9272175057</v>
      </c>
      <c r="U1252" s="38">
        <v>471856.22403836623</v>
      </c>
      <c r="V1252" s="38">
        <v>-191677.07050299869</v>
      </c>
      <c r="W1252" s="38">
        <v>921499.54521738132</v>
      </c>
      <c r="AA1252" s="13">
        <v>1187</v>
      </c>
      <c r="AB1252" s="39">
        <v>2598769.5191075532</v>
      </c>
    </row>
    <row r="1253" spans="3:28">
      <c r="C1253" s="13">
        <v>1188</v>
      </c>
      <c r="D1253" s="13">
        <v>65</v>
      </c>
      <c r="E1253" s="14">
        <v>221536.65461415728</v>
      </c>
      <c r="F1253" s="14">
        <v>65476.795299521342</v>
      </c>
      <c r="G1253" s="14">
        <v>2551.6097</v>
      </c>
      <c r="H1253" s="14">
        <v>153508.24961463592</v>
      </c>
      <c r="I1253" s="14">
        <v>9210.4949768781553</v>
      </c>
      <c r="J1253" s="14">
        <v>3684.1979907512623</v>
      </c>
      <c r="K1253" s="15">
        <v>-2.2043376889381308E-2</v>
      </c>
      <c r="L1253" s="14">
        <v>-3231.7680409904665</v>
      </c>
      <c r="M1253" s="14">
        <v>145219.81176162336</v>
      </c>
      <c r="N1253" s="14">
        <v>2763.1484930634465</v>
      </c>
      <c r="O1253" s="15">
        <v>-1.5442614716124514E-2</v>
      </c>
      <c r="P1253" s="14">
        <v>-2350.246621816972</v>
      </c>
      <c r="Q1253" s="14">
        <v>151223.59978979995</v>
      </c>
      <c r="R1253" s="14">
        <v>2763.1484930634465</v>
      </c>
      <c r="S1253" s="15">
        <v>0.236708910968702</v>
      </c>
      <c r="T1253" s="38">
        <v>79837.346670862433</v>
      </c>
      <c r="U1253" s="38">
        <v>418499.61873370345</v>
      </c>
      <c r="V1253" s="38">
        <v>74255.332008054989</v>
      </c>
      <c r="W1253" s="38">
        <v>714943.03028512676</v>
      </c>
      <c r="AA1253" s="13">
        <v>1188</v>
      </c>
      <c r="AB1253" s="39">
        <v>2615840.2383248108</v>
      </c>
    </row>
    <row r="1254" spans="3:28">
      <c r="C1254" s="13">
        <v>1189</v>
      </c>
      <c r="D1254" s="13">
        <v>65</v>
      </c>
      <c r="E1254" s="14">
        <v>232177.69692263927</v>
      </c>
      <c r="F1254" s="14">
        <v>69626.801799829322</v>
      </c>
      <c r="G1254" s="14">
        <v>2551.6097</v>
      </c>
      <c r="H1254" s="14">
        <v>159999.28542280995</v>
      </c>
      <c r="I1254" s="14">
        <v>9599.9571253685972</v>
      </c>
      <c r="J1254" s="14">
        <v>3839.982850147439</v>
      </c>
      <c r="K1254" s="15">
        <v>1.025250707663098E-2</v>
      </c>
      <c r="L1254" s="14">
        <v>1566.9275582277155</v>
      </c>
      <c r="M1254" s="14">
        <v>156320.51826940061</v>
      </c>
      <c r="N1254" s="14">
        <v>2879.9871376105789</v>
      </c>
      <c r="O1254" s="15">
        <v>1.4661126596845368E-2</v>
      </c>
      <c r="P1254" s="14">
        <v>1924.2834381329471</v>
      </c>
      <c r="Q1254" s="14">
        <v>134614.99811775619</v>
      </c>
      <c r="R1254" s="14">
        <v>2879.9871376105789</v>
      </c>
      <c r="S1254" s="15">
        <v>0.3908592748953939</v>
      </c>
      <c r="T1254" s="38">
        <v>123461.22542174386</v>
      </c>
      <c r="U1254" s="38">
        <v>440772.51424070261</v>
      </c>
      <c r="V1254" s="38">
        <v>126952.43641810452</v>
      </c>
      <c r="W1254" s="38">
        <v>731708.03062785941</v>
      </c>
      <c r="AA1254" s="13">
        <v>1189</v>
      </c>
      <c r="AB1254" s="39">
        <v>2829658.7283841819</v>
      </c>
    </row>
    <row r="1255" spans="3:28">
      <c r="C1255" s="13">
        <v>1190</v>
      </c>
      <c r="D1255" s="13">
        <v>65</v>
      </c>
      <c r="E1255" s="14">
        <v>225060.8528351741</v>
      </c>
      <c r="F1255" s="14">
        <v>66851.232605717902</v>
      </c>
      <c r="G1255" s="14">
        <v>2551.6097</v>
      </c>
      <c r="H1255" s="14">
        <v>155658.01052945619</v>
      </c>
      <c r="I1255" s="14">
        <v>9339.480631767372</v>
      </c>
      <c r="J1255" s="14">
        <v>3735.7922527069491</v>
      </c>
      <c r="K1255" s="15">
        <v>6.0897803637114889E-2</v>
      </c>
      <c r="L1255" s="14">
        <v>9115.3570941560138</v>
      </c>
      <c r="M1255" s="14">
        <v>160666.10793352497</v>
      </c>
      <c r="N1255" s="14">
        <v>2801.8441895302117</v>
      </c>
      <c r="O1255" s="15">
        <v>0.20549215198008147</v>
      </c>
      <c r="P1255" s="14">
        <v>38055.528938143187</v>
      </c>
      <c r="Q1255" s="14">
        <v>224648.57915774267</v>
      </c>
      <c r="R1255" s="14">
        <v>2801.8441895302117</v>
      </c>
      <c r="S1255" s="15">
        <v>0.37466666814115879</v>
      </c>
      <c r="T1255" s="38">
        <v>91529.895643724216</v>
      </c>
      <c r="U1255" s="38">
        <v>337227.69127099041</v>
      </c>
      <c r="V1255" s="38">
        <v>138700.78167602341</v>
      </c>
      <c r="W1255" s="38">
        <v>722542.37836225808</v>
      </c>
      <c r="AA1255" s="13">
        <v>1190</v>
      </c>
      <c r="AB1255" s="39">
        <v>2618780.4091554238</v>
      </c>
    </row>
    <row r="1256" spans="3:28">
      <c r="C1256" s="13">
        <v>1191</v>
      </c>
      <c r="D1256" s="13">
        <v>65</v>
      </c>
      <c r="E1256" s="14">
        <v>232185.94740920674</v>
      </c>
      <c r="F1256" s="14">
        <v>69630.019489590632</v>
      </c>
      <c r="G1256" s="14">
        <v>2551.6097</v>
      </c>
      <c r="H1256" s="14">
        <v>160004.31821961611</v>
      </c>
      <c r="I1256" s="14">
        <v>9600.2590931769664</v>
      </c>
      <c r="J1256" s="14">
        <v>3840.1036372707867</v>
      </c>
      <c r="K1256" s="15">
        <v>-1.0269346973909362E-2</v>
      </c>
      <c r="L1256" s="14">
        <v>-1413.4138424271316</v>
      </c>
      <c r="M1256" s="14">
        <v>138140.88541356692</v>
      </c>
      <c r="N1256" s="14">
        <v>2880.0777279530898</v>
      </c>
      <c r="O1256" s="15">
        <v>-7.2574017577088867E-2</v>
      </c>
      <c r="P1256" s="14">
        <v>-20171.669530036168</v>
      </c>
      <c r="Q1256" s="14">
        <v>259214.52972956153</v>
      </c>
      <c r="R1256" s="14">
        <v>2880.0777279530898</v>
      </c>
      <c r="S1256" s="15">
        <v>0.35194379409650728</v>
      </c>
      <c r="T1256" s="38">
        <v>234562.53081634484</v>
      </c>
      <c r="U1256" s="38">
        <v>902479.81619208958</v>
      </c>
      <c r="V1256" s="38">
        <v>212977.44744388154</v>
      </c>
      <c r="W1256" s="38">
        <v>1299835.2313352181</v>
      </c>
      <c r="AA1256" s="13">
        <v>1191</v>
      </c>
      <c r="AB1256" s="39">
        <v>2806364.3995094737</v>
      </c>
    </row>
    <row r="1257" spans="3:28">
      <c r="C1257" s="13">
        <v>1192</v>
      </c>
      <c r="D1257" s="13">
        <v>65</v>
      </c>
      <c r="E1257" s="14">
        <v>249567.19660889861</v>
      </c>
      <c r="F1257" s="14">
        <v>76408.706677470458</v>
      </c>
      <c r="G1257" s="14">
        <v>2551.6097</v>
      </c>
      <c r="H1257" s="14">
        <v>170606.88023142816</v>
      </c>
      <c r="I1257" s="14">
        <v>10236.412813885689</v>
      </c>
      <c r="J1257" s="14">
        <v>4094.5651255542757</v>
      </c>
      <c r="K1257" s="15">
        <v>4.3434320993007466E-2</v>
      </c>
      <c r="L1257" s="14">
        <v>6966.9350766961516</v>
      </c>
      <c r="M1257" s="14">
        <v>169415.82902457507</v>
      </c>
      <c r="N1257" s="14">
        <v>3070.9238441657067</v>
      </c>
      <c r="O1257" s="15">
        <v>0.14636406753415748</v>
      </c>
      <c r="P1257" s="14">
        <v>22074.580625090155</v>
      </c>
      <c r="Q1257" s="14">
        <v>174429.71432172609</v>
      </c>
      <c r="R1257" s="14">
        <v>3070.9238441657067</v>
      </c>
      <c r="S1257" s="15">
        <v>0.16064124272811869</v>
      </c>
      <c r="T1257" s="38">
        <v>23960.02305110401</v>
      </c>
      <c r="U1257" s="38">
        <v>174647.86106414971</v>
      </c>
      <c r="V1257" s="38">
        <v>53001.538752890316</v>
      </c>
      <c r="W1257" s="38">
        <v>518493.40441045089</v>
      </c>
      <c r="AA1257" s="13">
        <v>1192</v>
      </c>
      <c r="AB1257" s="39">
        <v>2967057.4711619159</v>
      </c>
    </row>
    <row r="1258" spans="3:28">
      <c r="C1258" s="13">
        <v>1193</v>
      </c>
      <c r="D1258" s="13">
        <v>65</v>
      </c>
      <c r="E1258" s="14">
        <v>240456.49840530384</v>
      </c>
      <c r="F1258" s="14">
        <v>72855.534378068493</v>
      </c>
      <c r="G1258" s="14">
        <v>2551.6097</v>
      </c>
      <c r="H1258" s="14">
        <v>165049.35432723534</v>
      </c>
      <c r="I1258" s="14">
        <v>9902.9612596341194</v>
      </c>
      <c r="J1258" s="14">
        <v>3961.184503853648</v>
      </c>
      <c r="K1258" s="15">
        <v>5.9355897479209066E-2</v>
      </c>
      <c r="L1258" s="14">
        <v>12974.656487811435</v>
      </c>
      <c r="M1258" s="14">
        <v>233546.10556834814</v>
      </c>
      <c r="N1258" s="14">
        <v>2970.8883778902359</v>
      </c>
      <c r="O1258" s="15">
        <v>0.1974515173193524</v>
      </c>
      <c r="P1258" s="14">
        <v>32849.008217100723</v>
      </c>
      <c r="Q1258" s="14">
        <v>200699.38422863436</v>
      </c>
      <c r="R1258" s="14">
        <v>2970.8883778902359</v>
      </c>
      <c r="S1258" s="15">
        <v>0.11509465046197727</v>
      </c>
      <c r="T1258" s="38">
        <v>46432.574721243524</v>
      </c>
      <c r="U1258" s="38">
        <v>451347.49660414114</v>
      </c>
      <c r="V1258" s="38">
        <v>92256.239426155691</v>
      </c>
      <c r="W1258" s="38">
        <v>885592.98640112369</v>
      </c>
      <c r="AA1258" s="13">
        <v>1193</v>
      </c>
      <c r="AB1258" s="39">
        <v>3012527.5095896604</v>
      </c>
    </row>
    <row r="1259" spans="3:28">
      <c r="C1259" s="13">
        <v>1194</v>
      </c>
      <c r="D1259" s="13">
        <v>65</v>
      </c>
      <c r="E1259" s="14">
        <v>219879.00356747853</v>
      </c>
      <c r="F1259" s="14">
        <v>64830.311391316631</v>
      </c>
      <c r="G1259" s="14">
        <v>2551.6097</v>
      </c>
      <c r="H1259" s="14">
        <v>152497.08247616192</v>
      </c>
      <c r="I1259" s="14">
        <v>9149.8249485697143</v>
      </c>
      <c r="J1259" s="14">
        <v>3659.9299794278859</v>
      </c>
      <c r="K1259" s="15">
        <v>5.7063797583317248E-2</v>
      </c>
      <c r="L1259" s="14">
        <v>8813.6454692553307</v>
      </c>
      <c r="M1259" s="14">
        <v>165096.09771915863</v>
      </c>
      <c r="N1259" s="14">
        <v>2744.9474845709142</v>
      </c>
      <c r="O1259" s="15">
        <v>2.5486630192581093E-2</v>
      </c>
      <c r="P1259" s="14">
        <v>7181.2047450109239</v>
      </c>
      <c r="Q1259" s="14">
        <v>290317.28123699618</v>
      </c>
      <c r="R1259" s="14">
        <v>2744.9474845709142</v>
      </c>
      <c r="S1259" s="15">
        <v>5.2636658227166393E-2</v>
      </c>
      <c r="T1259" s="38">
        <v>31044.900316115065</v>
      </c>
      <c r="U1259" s="38">
        <v>622213.5610072983</v>
      </c>
      <c r="V1259" s="38">
        <v>47039.750530381323</v>
      </c>
      <c r="W1259" s="38">
        <v>1077626.939963453</v>
      </c>
      <c r="AA1259" s="13">
        <v>1194</v>
      </c>
      <c r="AB1259" s="39">
        <v>2787977.8121864912</v>
      </c>
    </row>
    <row r="1260" spans="3:28">
      <c r="C1260" s="13">
        <v>1195</v>
      </c>
      <c r="D1260" s="13">
        <v>65</v>
      </c>
      <c r="E1260" s="14">
        <v>233770.04533335264</v>
      </c>
      <c r="F1260" s="14">
        <v>70247.817680007531</v>
      </c>
      <c r="G1260" s="14">
        <v>2551.6097</v>
      </c>
      <c r="H1260" s="14">
        <v>160970.61795334509</v>
      </c>
      <c r="I1260" s="14">
        <v>9658.2370772007052</v>
      </c>
      <c r="J1260" s="14">
        <v>3863.2948308802825</v>
      </c>
      <c r="K1260" s="15">
        <v>-1.4797564814547255E-2</v>
      </c>
      <c r="L1260" s="14">
        <v>-2406.7130515031695</v>
      </c>
      <c r="M1260" s="14">
        <v>162167.44221341552</v>
      </c>
      <c r="N1260" s="14">
        <v>2897.4711231602114</v>
      </c>
      <c r="O1260" s="15">
        <v>0.12092287950851172</v>
      </c>
      <c r="P1260" s="14">
        <v>15497.56528812487</v>
      </c>
      <c r="Q1260" s="14">
        <v>145107.03727207906</v>
      </c>
      <c r="R1260" s="14">
        <v>2897.4711231602114</v>
      </c>
      <c r="S1260" s="15">
        <v>0.44001878167449676</v>
      </c>
      <c r="T1260" s="38">
        <v>67858.88579831348</v>
      </c>
      <c r="U1260" s="38">
        <v>223525.77891234096</v>
      </c>
      <c r="V1260" s="38">
        <v>80949.738034935173</v>
      </c>
      <c r="W1260" s="38">
        <v>530800.25839783554</v>
      </c>
      <c r="AA1260" s="13">
        <v>1195</v>
      </c>
      <c r="AB1260" s="39">
        <v>2636826.2793824156</v>
      </c>
    </row>
    <row r="1261" spans="3:28">
      <c r="C1261" s="13">
        <v>1196</v>
      </c>
      <c r="D1261" s="13">
        <v>65</v>
      </c>
      <c r="E1261" s="14">
        <v>234934.94380310437</v>
      </c>
      <c r="F1261" s="14">
        <v>70702.1280832107</v>
      </c>
      <c r="G1261" s="14">
        <v>2551.6097</v>
      </c>
      <c r="H1261" s="14">
        <v>161681.20601989367</v>
      </c>
      <c r="I1261" s="14">
        <v>9700.8723611936202</v>
      </c>
      <c r="J1261" s="14">
        <v>3880.3489444774482</v>
      </c>
      <c r="K1261" s="15">
        <v>4.5456939532171128E-2</v>
      </c>
      <c r="L1261" s="14">
        <v>7653.4118549443001</v>
      </c>
      <c r="M1261" s="14">
        <v>177959.77933777429</v>
      </c>
      <c r="N1261" s="14">
        <v>2910.2617083580858</v>
      </c>
      <c r="O1261" s="15">
        <v>1.437456804439078E-2</v>
      </c>
      <c r="P1261" s="14">
        <v>3555.1444988321423</v>
      </c>
      <c r="Q1261" s="14">
        <v>252332.10706672483</v>
      </c>
      <c r="R1261" s="14">
        <v>2910.2617083580858</v>
      </c>
      <c r="S1261" s="15">
        <v>0.41349389466335956</v>
      </c>
      <c r="T1261" s="38">
        <v>62783.766015556881</v>
      </c>
      <c r="U1261" s="38">
        <v>216076.1230678916</v>
      </c>
      <c r="V1261" s="38">
        <v>73992.322369333328</v>
      </c>
      <c r="W1261" s="38">
        <v>646368.00947239075</v>
      </c>
      <c r="AA1261" s="13">
        <v>1196</v>
      </c>
      <c r="AB1261" s="39">
        <v>2775135.5076609128</v>
      </c>
    </row>
    <row r="1262" spans="3:28">
      <c r="C1262" s="13">
        <v>1197</v>
      </c>
      <c r="D1262" s="13">
        <v>65</v>
      </c>
      <c r="E1262" s="14">
        <v>225924.87374216781</v>
      </c>
      <c r="F1262" s="14">
        <v>67188.200759445448</v>
      </c>
      <c r="G1262" s="14">
        <v>2551.6097</v>
      </c>
      <c r="H1262" s="14">
        <v>156185.06328272235</v>
      </c>
      <c r="I1262" s="14">
        <v>9371.1037969633398</v>
      </c>
      <c r="J1262" s="14">
        <v>3748.441518785336</v>
      </c>
      <c r="K1262" s="15">
        <v>7.3049017017767975E-2</v>
      </c>
      <c r="L1262" s="14">
        <v>11338.296869461345</v>
      </c>
      <c r="M1262" s="14">
        <v>168427.43129023141</v>
      </c>
      <c r="N1262" s="14">
        <v>2811.3311390890017</v>
      </c>
      <c r="O1262" s="15">
        <v>2.5960017864028288E-2</v>
      </c>
      <c r="P1262" s="14">
        <v>8400.5090854963328</v>
      </c>
      <c r="Q1262" s="14">
        <v>333400.29271366389</v>
      </c>
      <c r="R1262" s="14">
        <v>2811.3311390890017</v>
      </c>
      <c r="S1262" s="15">
        <v>0.25344072915457777</v>
      </c>
      <c r="T1262" s="38">
        <v>108000.69541335919</v>
      </c>
      <c r="U1262" s="38">
        <v>535544.24250504747</v>
      </c>
      <c r="V1262" s="38">
        <v>127739.50136831688</v>
      </c>
      <c r="W1262" s="38">
        <v>1037371.9665089428</v>
      </c>
      <c r="AA1262" s="13">
        <v>1197</v>
      </c>
      <c r="AB1262" s="39">
        <v>2536641.4476654078</v>
      </c>
    </row>
    <row r="1263" spans="3:28">
      <c r="C1263" s="13">
        <v>1198</v>
      </c>
      <c r="D1263" s="13">
        <v>65</v>
      </c>
      <c r="E1263" s="14">
        <v>222512.27302403259</v>
      </c>
      <c r="F1263" s="14">
        <v>65857.286479372706</v>
      </c>
      <c r="G1263" s="14">
        <v>2551.6097</v>
      </c>
      <c r="H1263" s="14">
        <v>154103.37684465988</v>
      </c>
      <c r="I1263" s="14">
        <v>9246.2026106795929</v>
      </c>
      <c r="J1263" s="14">
        <v>3698.4810442718372</v>
      </c>
      <c r="K1263" s="15">
        <v>-2.0718064720844281E-2</v>
      </c>
      <c r="L1263" s="14">
        <v>-2665.9451796852777</v>
      </c>
      <c r="M1263" s="14">
        <v>127860.62189810578</v>
      </c>
      <c r="N1263" s="14">
        <v>2773.8607832038779</v>
      </c>
      <c r="O1263" s="15">
        <v>8.9335179981013202E-2</v>
      </c>
      <c r="P1263" s="14">
        <v>8716.2706080196713</v>
      </c>
      <c r="Q1263" s="14">
        <v>107671.37749931836</v>
      </c>
      <c r="R1263" s="14">
        <v>2773.8607832038779</v>
      </c>
      <c r="S1263" s="15">
        <v>4.4447404684478407E-2</v>
      </c>
      <c r="T1263" s="38">
        <v>5723.6781029705935</v>
      </c>
      <c r="U1263" s="38">
        <v>135884.78875552653</v>
      </c>
      <c r="V1263" s="38">
        <v>11774.003531304988</v>
      </c>
      <c r="W1263" s="38">
        <v>371416.7881529507</v>
      </c>
      <c r="AA1263" s="13">
        <v>1198</v>
      </c>
      <c r="AB1263" s="39">
        <v>2947166.1823192793</v>
      </c>
    </row>
    <row r="1264" spans="3:28">
      <c r="C1264" s="13">
        <v>1199</v>
      </c>
      <c r="D1264" s="13">
        <v>65</v>
      </c>
      <c r="E1264" s="14">
        <v>216275.40997336703</v>
      </c>
      <c r="F1264" s="14">
        <v>63424.90988961314</v>
      </c>
      <c r="G1264" s="14">
        <v>2551.6097</v>
      </c>
      <c r="H1264" s="14">
        <v>150298.8903837539</v>
      </c>
      <c r="I1264" s="14">
        <v>9017.9334230252334</v>
      </c>
      <c r="J1264" s="14">
        <v>3607.1733692100934</v>
      </c>
      <c r="K1264" s="15">
        <v>6.8403037821637286E-2</v>
      </c>
      <c r="L1264" s="14">
        <v>9750.3391854217916</v>
      </c>
      <c r="M1264" s="14">
        <v>154096.4136882734</v>
      </c>
      <c r="N1264" s="14">
        <v>2705.38002690757</v>
      </c>
      <c r="O1264" s="15">
        <v>2.573856810427725E-2</v>
      </c>
      <c r="P1264" s="14">
        <v>4550.1470145642415</v>
      </c>
      <c r="Q1264" s="14">
        <v>182686.05962726186</v>
      </c>
      <c r="R1264" s="14">
        <v>2705.38002690757</v>
      </c>
      <c r="S1264" s="15">
        <v>-0.18138243559487965</v>
      </c>
      <c r="T1264" s="38">
        <v>-145902.75205890278</v>
      </c>
      <c r="U1264" s="38">
        <v>659842.8858184705</v>
      </c>
      <c r="V1264" s="38">
        <v>-131602.26585891674</v>
      </c>
      <c r="W1264" s="38">
        <v>996625.35913400573</v>
      </c>
      <c r="AA1264" s="13">
        <v>1199</v>
      </c>
      <c r="AB1264" s="39">
        <v>2983696.0172705227</v>
      </c>
    </row>
    <row r="1265" spans="3:28">
      <c r="C1265" s="13">
        <v>1200</v>
      </c>
      <c r="D1265" s="13">
        <v>65</v>
      </c>
      <c r="E1265" s="14">
        <v>249853.40846999403</v>
      </c>
      <c r="F1265" s="14">
        <v>76520.32930329768</v>
      </c>
      <c r="G1265" s="14">
        <v>2551.6097</v>
      </c>
      <c r="H1265" s="14">
        <v>170781.46946669635</v>
      </c>
      <c r="I1265" s="14">
        <v>10246.88816800178</v>
      </c>
      <c r="J1265" s="14">
        <v>4098.7552672007123</v>
      </c>
      <c r="K1265" s="15">
        <v>9.7938725091579221E-2</v>
      </c>
      <c r="L1265" s="14">
        <v>14355.904283121177</v>
      </c>
      <c r="M1265" s="14">
        <v>162985.75118153432</v>
      </c>
      <c r="N1265" s="14">
        <v>3074.066450400534</v>
      </c>
      <c r="O1265" s="15">
        <v>-4.5856641532025413E-2</v>
      </c>
      <c r="P1265" s="14">
        <v>-11662.730839379858</v>
      </c>
      <c r="Q1265" s="14">
        <v>244204.54659340868</v>
      </c>
      <c r="R1265" s="14">
        <v>3074.066450400534</v>
      </c>
      <c r="S1265" s="15">
        <v>-0.13946565538423944</v>
      </c>
      <c r="T1265" s="38">
        <v>-236337.90215243102</v>
      </c>
      <c r="U1265" s="38">
        <v>1459794.8471384954</v>
      </c>
      <c r="V1265" s="38">
        <v>-233644.72870868971</v>
      </c>
      <c r="W1265" s="38">
        <v>1866985.1449134385</v>
      </c>
      <c r="AA1265" s="13">
        <v>1200</v>
      </c>
      <c r="AB1265" s="39">
        <v>2422292.1235059546</v>
      </c>
    </row>
    <row r="1266" spans="3:28">
      <c r="C1266" s="13">
        <v>1201</v>
      </c>
      <c r="D1266" s="13">
        <v>65</v>
      </c>
      <c r="E1266" s="14">
        <v>249904.86998485407</v>
      </c>
      <c r="F1266" s="14">
        <v>76540.399294093091</v>
      </c>
      <c r="G1266" s="14">
        <v>2551.6097</v>
      </c>
      <c r="H1266" s="14">
        <v>170812.86099076099</v>
      </c>
      <c r="I1266" s="14">
        <v>10248.77165944566</v>
      </c>
      <c r="J1266" s="14">
        <v>4099.5086637782642</v>
      </c>
      <c r="K1266" s="15">
        <v>-9.4738024435003856E-3</v>
      </c>
      <c r="L1266" s="14">
        <v>-2063.0240610228775</v>
      </c>
      <c r="M1266" s="14">
        <v>217747.66346809999</v>
      </c>
      <c r="N1266" s="14">
        <v>3074.6314978336977</v>
      </c>
      <c r="O1266" s="15">
        <v>8.3596354895897271E-2</v>
      </c>
      <c r="P1266" s="14">
        <v>16966.190234246369</v>
      </c>
      <c r="Q1266" s="14">
        <v>221457.21437600409</v>
      </c>
      <c r="R1266" s="14">
        <v>3074.6314978336977</v>
      </c>
      <c r="S1266" s="15">
        <v>0.15120570802917455</v>
      </c>
      <c r="T1266" s="38">
        <v>26864.377200277268</v>
      </c>
      <c r="U1266" s="38">
        <v>206069.4381053088</v>
      </c>
      <c r="V1266" s="38">
        <v>41767.543373500761</v>
      </c>
      <c r="W1266" s="38">
        <v>645274.31594941288</v>
      </c>
      <c r="AA1266" s="13">
        <v>1201</v>
      </c>
      <c r="AB1266" s="39">
        <v>2495749.8515847991</v>
      </c>
    </row>
    <row r="1267" spans="3:28">
      <c r="C1267" s="13">
        <v>1202</v>
      </c>
      <c r="D1267" s="13">
        <v>65</v>
      </c>
      <c r="E1267" s="14">
        <v>243006.57231986037</v>
      </c>
      <c r="F1267" s="14">
        <v>73850.063204745544</v>
      </c>
      <c r="G1267" s="14">
        <v>2551.6097</v>
      </c>
      <c r="H1267" s="14">
        <v>166604.89941511481</v>
      </c>
      <c r="I1267" s="14">
        <v>9996.2939649068885</v>
      </c>
      <c r="J1267" s="14">
        <v>3998.5175859627557</v>
      </c>
      <c r="K1267" s="15">
        <v>5.9575300815244162E-2</v>
      </c>
      <c r="L1267" s="14">
        <v>11329.735451986502</v>
      </c>
      <c r="M1267" s="14">
        <v>203504.03821364965</v>
      </c>
      <c r="N1267" s="14">
        <v>2998.8881894720666</v>
      </c>
      <c r="O1267" s="15">
        <v>-9.1907335119489064E-2</v>
      </c>
      <c r="P1267" s="14">
        <v>-19969.119401857239</v>
      </c>
      <c r="Q1267" s="14">
        <v>198804.8150901394</v>
      </c>
      <c r="R1267" s="14">
        <v>2998.8881894720666</v>
      </c>
      <c r="S1267" s="15">
        <v>0.17101221792310012</v>
      </c>
      <c r="T1267" s="38">
        <v>14435.744790728466</v>
      </c>
      <c r="U1267" s="38">
        <v>100348.71773180609</v>
      </c>
      <c r="V1267" s="38">
        <v>5796.3608408577293</v>
      </c>
      <c r="W1267" s="38">
        <v>502657.57103559515</v>
      </c>
      <c r="AA1267" s="13">
        <v>1202</v>
      </c>
      <c r="AB1267" s="39">
        <v>2679209.8639231622</v>
      </c>
    </row>
    <row r="1268" spans="3:28">
      <c r="C1268" s="13">
        <v>1203</v>
      </c>
      <c r="D1268" s="13">
        <v>65</v>
      </c>
      <c r="E1268" s="14">
        <v>235935.49861830051</v>
      </c>
      <c r="F1268" s="14">
        <v>71092.344461137196</v>
      </c>
      <c r="G1268" s="14">
        <v>2551.6097</v>
      </c>
      <c r="H1268" s="14">
        <v>162291.54445716331</v>
      </c>
      <c r="I1268" s="14">
        <v>9737.4926674297985</v>
      </c>
      <c r="J1268" s="14">
        <v>3894.9970669719196</v>
      </c>
      <c r="K1268" s="15">
        <v>-2.3425435466607372E-2</v>
      </c>
      <c r="L1268" s="14">
        <v>-3691.2554324860698</v>
      </c>
      <c r="M1268" s="14">
        <v>155830.9203251609</v>
      </c>
      <c r="N1268" s="14">
        <v>2921.2478002289395</v>
      </c>
      <c r="O1268" s="15">
        <v>-6.1827683184701249E-2</v>
      </c>
      <c r="P1268" s="14">
        <v>-17476.708783354072</v>
      </c>
      <c r="Q1268" s="14">
        <v>266651.93505768129</v>
      </c>
      <c r="R1268" s="14">
        <v>2921.2478002289395</v>
      </c>
      <c r="S1268" s="15">
        <v>0.3512927309945954</v>
      </c>
      <c r="T1268" s="38">
        <v>55904.125006348404</v>
      </c>
      <c r="U1268" s="38">
        <v>216503.04034810525</v>
      </c>
      <c r="V1268" s="38">
        <v>34736.160790508264</v>
      </c>
      <c r="W1268" s="38">
        <v>638985.89573094738</v>
      </c>
      <c r="AA1268" s="13">
        <v>1203</v>
      </c>
      <c r="AB1268" s="39">
        <v>2343892.9558266774</v>
      </c>
    </row>
    <row r="1269" spans="3:28">
      <c r="C1269" s="13">
        <v>1204</v>
      </c>
      <c r="D1269" s="13">
        <v>65</v>
      </c>
      <c r="E1269" s="14">
        <v>252820.60343381486</v>
      </c>
      <c r="F1269" s="14">
        <v>77677.535339187802</v>
      </c>
      <c r="G1269" s="14">
        <v>2551.6097</v>
      </c>
      <c r="H1269" s="14">
        <v>172591.45839462706</v>
      </c>
      <c r="I1269" s="14">
        <v>10355.487503677623</v>
      </c>
      <c r="J1269" s="14">
        <v>4142.1950014710492</v>
      </c>
      <c r="K1269" s="15">
        <v>3.2509123424068545E-2</v>
      </c>
      <c r="L1269" s="14">
        <v>6078.7641342746656</v>
      </c>
      <c r="M1269" s="14">
        <v>195136.26711200856</v>
      </c>
      <c r="N1269" s="14">
        <v>3106.6462511032869</v>
      </c>
      <c r="O1269" s="15">
        <v>2.0914700885160675E-2</v>
      </c>
      <c r="P1269" s="14">
        <v>3188.7534411140405</v>
      </c>
      <c r="Q1269" s="14">
        <v>157206.76915887548</v>
      </c>
      <c r="R1269" s="14">
        <v>3106.6462511032869</v>
      </c>
      <c r="S1269" s="15">
        <v>0.12062831528814559</v>
      </c>
      <c r="T1269" s="38">
        <v>72937.995152774689</v>
      </c>
      <c r="U1269" s="38">
        <v>679142.01723360282</v>
      </c>
      <c r="V1269" s="38">
        <v>82205.51272816339</v>
      </c>
      <c r="W1269" s="38">
        <v>1031485.0535044868</v>
      </c>
      <c r="AA1269" s="13">
        <v>1204</v>
      </c>
      <c r="AB1269" s="39">
        <v>2225937.3793220981</v>
      </c>
    </row>
    <row r="1270" spans="3:28">
      <c r="C1270" s="13">
        <v>1205</v>
      </c>
      <c r="D1270" s="13">
        <v>65</v>
      </c>
      <c r="E1270" s="14">
        <v>249807.97613638963</v>
      </c>
      <c r="F1270" s="14">
        <v>76502.610693191949</v>
      </c>
      <c r="G1270" s="14">
        <v>2551.6097</v>
      </c>
      <c r="H1270" s="14">
        <v>170753.75574319766</v>
      </c>
      <c r="I1270" s="14">
        <v>10245.22534459186</v>
      </c>
      <c r="J1270" s="14">
        <v>4098.0901378367444</v>
      </c>
      <c r="K1270" s="15">
        <v>0.11298477885452812</v>
      </c>
      <c r="L1270" s="14">
        <v>17301.8186478393</v>
      </c>
      <c r="M1270" s="14">
        <v>172484.93029855806</v>
      </c>
      <c r="N1270" s="14">
        <v>3073.5676033775576</v>
      </c>
      <c r="O1270" s="15">
        <v>-4.2918159560043967E-2</v>
      </c>
      <c r="P1270" s="14">
        <v>-5248.445278547033</v>
      </c>
      <c r="Q1270" s="14">
        <v>118577.95514112088</v>
      </c>
      <c r="R1270" s="14">
        <v>3073.5676033775576</v>
      </c>
      <c r="S1270" s="15">
        <v>-8.204451607263312E-2</v>
      </c>
      <c r="T1270" s="38">
        <v>-8363.9995462280094</v>
      </c>
      <c r="U1270" s="38">
        <v>95117.435118212554</v>
      </c>
      <c r="V1270" s="38">
        <v>3689.3738230642575</v>
      </c>
      <c r="W1270" s="38">
        <v>386180.32055789145</v>
      </c>
      <c r="AA1270" s="13">
        <v>1205</v>
      </c>
      <c r="AB1270" s="39">
        <v>2594006.1781492867</v>
      </c>
    </row>
    <row r="1271" spans="3:28">
      <c r="C1271" s="13">
        <v>1206</v>
      </c>
      <c r="D1271" s="13">
        <v>65</v>
      </c>
      <c r="E1271" s="14">
        <v>227085.57792156859</v>
      </c>
      <c r="F1271" s="14">
        <v>67640.875389411754</v>
      </c>
      <c r="G1271" s="14">
        <v>2551.6097</v>
      </c>
      <c r="H1271" s="14">
        <v>156893.09283215684</v>
      </c>
      <c r="I1271" s="14">
        <v>9413.5855699294098</v>
      </c>
      <c r="J1271" s="14">
        <v>3765.4342279717639</v>
      </c>
      <c r="K1271" s="15">
        <v>-1.3191406296100078E-2</v>
      </c>
      <c r="L1271" s="14">
        <v>-2318.8442767294528</v>
      </c>
      <c r="M1271" s="14">
        <v>175348.33619769427</v>
      </c>
      <c r="N1271" s="14">
        <v>2824.0756709788229</v>
      </c>
      <c r="O1271" s="15">
        <v>7.5265035113292647E-2</v>
      </c>
      <c r="P1271" s="14">
        <v>13032.50565657422</v>
      </c>
      <c r="Q1271" s="14">
        <v>187599.390719027</v>
      </c>
      <c r="R1271" s="14">
        <v>2824.0756709788229</v>
      </c>
      <c r="S1271" s="15">
        <v>0.10298416965307668</v>
      </c>
      <c r="T1271" s="38">
        <v>66044.752482746582</v>
      </c>
      <c r="U1271" s="38">
        <v>708766.54409138276</v>
      </c>
      <c r="V1271" s="38">
        <v>76758.413862591347</v>
      </c>
      <c r="W1271" s="38">
        <v>1071714.2710081041</v>
      </c>
      <c r="AA1271" s="13">
        <v>1206</v>
      </c>
      <c r="AB1271" s="39">
        <v>2557739.9712276421</v>
      </c>
    </row>
    <row r="1272" spans="3:28">
      <c r="C1272" s="13">
        <v>1207</v>
      </c>
      <c r="D1272" s="13">
        <v>65</v>
      </c>
      <c r="E1272" s="14">
        <v>230877.8638299834</v>
      </c>
      <c r="F1272" s="14">
        <v>69119.866893693528</v>
      </c>
      <c r="G1272" s="14">
        <v>2551.6097</v>
      </c>
      <c r="H1272" s="14">
        <v>159206.38723628988</v>
      </c>
      <c r="I1272" s="14">
        <v>9552.3832341773923</v>
      </c>
      <c r="J1272" s="14">
        <v>3820.953293670957</v>
      </c>
      <c r="K1272" s="15">
        <v>6.413739197259001E-2</v>
      </c>
      <c r="L1272" s="14">
        <v>8630.106959052835</v>
      </c>
      <c r="M1272" s="14">
        <v>145097.14559925761</v>
      </c>
      <c r="N1272" s="14">
        <v>2865.7149702532174</v>
      </c>
      <c r="O1272" s="15">
        <v>-0.16661149391706573</v>
      </c>
      <c r="P1272" s="14">
        <v>-23835.616421838324</v>
      </c>
      <c r="Q1272" s="14">
        <v>120658.29802555878</v>
      </c>
      <c r="R1272" s="14">
        <v>2865.7149702532174</v>
      </c>
      <c r="S1272" s="15">
        <v>8.3480121614683031E-2</v>
      </c>
      <c r="T1272" s="38">
        <v>52379.393654270905</v>
      </c>
      <c r="U1272" s="38">
        <v>681259.75170770125</v>
      </c>
      <c r="V1272" s="38">
        <v>37173.884191485413</v>
      </c>
      <c r="W1272" s="38">
        <v>947015.19533251761</v>
      </c>
      <c r="AA1272" s="13">
        <v>1207</v>
      </c>
      <c r="AB1272" s="39">
        <v>2920402.4313611761</v>
      </c>
    </row>
    <row r="1273" spans="3:28">
      <c r="C1273" s="13">
        <v>1208</v>
      </c>
      <c r="D1273" s="13">
        <v>65</v>
      </c>
      <c r="E1273" s="14">
        <v>222330.41704061607</v>
      </c>
      <c r="F1273" s="14">
        <v>65786.362645840272</v>
      </c>
      <c r="G1273" s="14">
        <v>2551.6097</v>
      </c>
      <c r="H1273" s="14">
        <v>153992.4446947758</v>
      </c>
      <c r="I1273" s="14">
        <v>9239.5466816865483</v>
      </c>
      <c r="J1273" s="14">
        <v>3695.8186726746194</v>
      </c>
      <c r="K1273" s="15">
        <v>4.615491275089105E-2</v>
      </c>
      <c r="L1273" s="14">
        <v>7231.8948370071812</v>
      </c>
      <c r="M1273" s="14">
        <v>165767.23799083265</v>
      </c>
      <c r="N1273" s="14">
        <v>2771.8640045059642</v>
      </c>
      <c r="O1273" s="15">
        <v>4.7589170281785165E-2</v>
      </c>
      <c r="P1273" s="14">
        <v>6354.2459218634558</v>
      </c>
      <c r="Q1273" s="14">
        <v>141263.11779128941</v>
      </c>
      <c r="R1273" s="14">
        <v>2771.8640045059642</v>
      </c>
      <c r="S1273" s="15">
        <v>0.12933435902298906</v>
      </c>
      <c r="T1273" s="38">
        <v>40334.757792377124</v>
      </c>
      <c r="U1273" s="38">
        <v>353584.90048908023</v>
      </c>
      <c r="V1273" s="38">
        <v>53920.898551247759</v>
      </c>
      <c r="W1273" s="38">
        <v>660615.25627120235</v>
      </c>
      <c r="AA1273" s="13">
        <v>1208</v>
      </c>
      <c r="AB1273" s="39">
        <v>2759647.2957912013</v>
      </c>
    </row>
    <row r="1274" spans="3:28">
      <c r="C1274" s="13">
        <v>1209</v>
      </c>
      <c r="D1274" s="13">
        <v>65</v>
      </c>
      <c r="E1274" s="14">
        <v>224646.27131358135</v>
      </c>
      <c r="F1274" s="14">
        <v>66689.545812296725</v>
      </c>
      <c r="G1274" s="14">
        <v>2551.6097</v>
      </c>
      <c r="H1274" s="14">
        <v>155405.11580128464</v>
      </c>
      <c r="I1274" s="14">
        <v>9324.3069480770773</v>
      </c>
      <c r="J1274" s="14">
        <v>3729.7227792308313</v>
      </c>
      <c r="K1274" s="15">
        <v>0.12298124996235077</v>
      </c>
      <c r="L1274" s="14">
        <v>19918.974253627148</v>
      </c>
      <c r="M1274" s="14">
        <v>183751.40598201455</v>
      </c>
      <c r="N1274" s="14">
        <v>2797.292084423123</v>
      </c>
      <c r="O1274" s="15">
        <v>0.21192232220526255</v>
      </c>
      <c r="P1274" s="14">
        <v>38688.571756951213</v>
      </c>
      <c r="Q1274" s="14">
        <v>222647.37170064019</v>
      </c>
      <c r="R1274" s="14">
        <v>2797.292084423123</v>
      </c>
      <c r="S1274" s="15">
        <v>0.45501756360240159</v>
      </c>
      <c r="T1274" s="38">
        <v>120072.95997973884</v>
      </c>
      <c r="U1274" s="38">
        <v>385358.03499650233</v>
      </c>
      <c r="V1274" s="38">
        <v>178680.50599031721</v>
      </c>
      <c r="W1274" s="38">
        <v>791756.81267915713</v>
      </c>
      <c r="AA1274" s="13">
        <v>1209</v>
      </c>
      <c r="AB1274" s="39">
        <v>3000192.7219080762</v>
      </c>
    </row>
    <row r="1275" spans="3:28">
      <c r="C1275" s="13">
        <v>1210</v>
      </c>
      <c r="D1275" s="13">
        <v>65</v>
      </c>
      <c r="E1275" s="14">
        <v>216034.07560471629</v>
      </c>
      <c r="F1275" s="14">
        <v>63330.789485839356</v>
      </c>
      <c r="G1275" s="14">
        <v>2551.6097</v>
      </c>
      <c r="H1275" s="14">
        <v>150151.67641887694</v>
      </c>
      <c r="I1275" s="14">
        <v>9009.1005851326172</v>
      </c>
      <c r="J1275" s="14">
        <v>3603.6402340530472</v>
      </c>
      <c r="K1275" s="15">
        <v>2.3377595035651066E-2</v>
      </c>
      <c r="L1275" s="14">
        <v>5298.1445450133197</v>
      </c>
      <c r="M1275" s="14">
        <v>233733.39453083501</v>
      </c>
      <c r="N1275" s="14">
        <v>2702.7301755397853</v>
      </c>
      <c r="O1275" s="15">
        <v>6.681985431945256E-2</v>
      </c>
      <c r="P1275" s="14">
        <v>8953.1519103372302</v>
      </c>
      <c r="Q1275" s="14">
        <v>144293.91283746311</v>
      </c>
      <c r="R1275" s="14">
        <v>2702.7301755397853</v>
      </c>
      <c r="S1275" s="15">
        <v>0.17328222685494676</v>
      </c>
      <c r="T1275" s="38">
        <v>28711.767563417452</v>
      </c>
      <c r="U1275" s="38">
        <v>195756.79947745599</v>
      </c>
      <c r="V1275" s="38">
        <v>42963.064018768004</v>
      </c>
      <c r="W1275" s="38">
        <v>573784.10684575408</v>
      </c>
      <c r="AA1275" s="13">
        <v>1210</v>
      </c>
      <c r="AB1275" s="39">
        <v>2535890.1189929205</v>
      </c>
    </row>
    <row r="1276" spans="3:28">
      <c r="C1276" s="13">
        <v>1211</v>
      </c>
      <c r="D1276" s="13">
        <v>65</v>
      </c>
      <c r="E1276" s="14">
        <v>237428.94859544226</v>
      </c>
      <c r="F1276" s="14">
        <v>71674.789952222476</v>
      </c>
      <c r="G1276" s="14">
        <v>2551.6097</v>
      </c>
      <c r="H1276" s="14">
        <v>163202.54894321979</v>
      </c>
      <c r="I1276" s="14">
        <v>9792.1529365931874</v>
      </c>
      <c r="J1276" s="14">
        <v>3916.8611746372753</v>
      </c>
      <c r="K1276" s="15">
        <v>6.5932025176603251E-2</v>
      </c>
      <c r="L1276" s="14">
        <v>8522.5315565286965</v>
      </c>
      <c r="M1276" s="14">
        <v>139743.3582813926</v>
      </c>
      <c r="N1276" s="14">
        <v>2937.645880977956</v>
      </c>
      <c r="O1276" s="15">
        <v>-1.0036567519211934E-2</v>
      </c>
      <c r="P1276" s="14">
        <v>-1333.9609121462988</v>
      </c>
      <c r="Q1276" s="14">
        <v>133044.93408164571</v>
      </c>
      <c r="R1276" s="14">
        <v>2937.645880977956</v>
      </c>
      <c r="S1276" s="15">
        <v>8.133501174808716E-2</v>
      </c>
      <c r="T1276" s="38">
        <v>26973.7362352731</v>
      </c>
      <c r="U1276" s="38">
        <v>360080.01339802041</v>
      </c>
      <c r="V1276" s="38">
        <v>34162.306879655494</v>
      </c>
      <c r="W1276" s="38">
        <v>632868.3057610587</v>
      </c>
      <c r="AA1276" s="13">
        <v>1211</v>
      </c>
      <c r="AB1276" s="39">
        <v>3099505.7755968645</v>
      </c>
    </row>
    <row r="1277" spans="3:28">
      <c r="C1277" s="13">
        <v>1212</v>
      </c>
      <c r="D1277" s="13">
        <v>65</v>
      </c>
      <c r="E1277" s="14">
        <v>223801.12551064588</v>
      </c>
      <c r="F1277" s="14">
        <v>66359.938949151896</v>
      </c>
      <c r="G1277" s="14">
        <v>2551.6097</v>
      </c>
      <c r="H1277" s="14">
        <v>154889.57686149399</v>
      </c>
      <c r="I1277" s="14">
        <v>9293.3746116896382</v>
      </c>
      <c r="J1277" s="14">
        <v>3717.3498446758554</v>
      </c>
      <c r="K1277" s="15">
        <v>6.9272175733713887E-2</v>
      </c>
      <c r="L1277" s="14">
        <v>9025.9419045143877</v>
      </c>
      <c r="M1277" s="14">
        <v>141181.40350799559</v>
      </c>
      <c r="N1277" s="14">
        <v>2788.0123835068912</v>
      </c>
      <c r="O1277" s="15">
        <v>0.19632360668972831</v>
      </c>
      <c r="P1277" s="14">
        <v>39544.25203085706</v>
      </c>
      <c r="Q1277" s="14">
        <v>242362.08441256618</v>
      </c>
      <c r="R1277" s="14">
        <v>2788.0123835068912</v>
      </c>
      <c r="S1277" s="15">
        <v>0.27881168165659781</v>
      </c>
      <c r="T1277" s="38">
        <v>21810.558810047216</v>
      </c>
      <c r="U1277" s="38">
        <v>101431.41217139123</v>
      </c>
      <c r="V1277" s="38">
        <v>70380.752745418664</v>
      </c>
      <c r="W1277" s="38">
        <v>484974.90009195305</v>
      </c>
      <c r="AA1277" s="13">
        <v>1212</v>
      </c>
      <c r="AB1277" s="39">
        <v>2772426.3195654973</v>
      </c>
    </row>
    <row r="1278" spans="3:28">
      <c r="C1278" s="13">
        <v>1213</v>
      </c>
      <c r="D1278" s="13">
        <v>65</v>
      </c>
      <c r="E1278" s="14">
        <v>214550.17034137252</v>
      </c>
      <c r="F1278" s="14">
        <v>62752.066433135282</v>
      </c>
      <c r="G1278" s="14">
        <v>2551.6097</v>
      </c>
      <c r="H1278" s="14">
        <v>149246.49420823724</v>
      </c>
      <c r="I1278" s="14">
        <v>8954.7896524942335</v>
      </c>
      <c r="J1278" s="14">
        <v>3581.9158609976935</v>
      </c>
      <c r="K1278" s="15">
        <v>6.2908713136749922E-2</v>
      </c>
      <c r="L1278" s="14">
        <v>8942.3927042535506</v>
      </c>
      <c r="M1278" s="14">
        <v>152882.06515089143</v>
      </c>
      <c r="N1278" s="14">
        <v>2686.4368957482698</v>
      </c>
      <c r="O1278" s="15">
        <v>9.6897625829765882E-3</v>
      </c>
      <c r="P1278" s="14">
        <v>1907.9486156044491</v>
      </c>
      <c r="Q1278" s="14">
        <v>200154.71338528622</v>
      </c>
      <c r="R1278" s="14">
        <v>2686.4368957482698</v>
      </c>
      <c r="S1278" s="15">
        <v>0.25591494648234786</v>
      </c>
      <c r="T1278" s="38">
        <v>67671.7627049328</v>
      </c>
      <c r="U1278" s="38">
        <v>333445.65874748421</v>
      </c>
      <c r="V1278" s="38">
        <v>78522.104024790795</v>
      </c>
      <c r="W1278" s="38">
        <v>686482.43728366191</v>
      </c>
      <c r="AA1278" s="13">
        <v>1213</v>
      </c>
      <c r="AB1278" s="39">
        <v>2377939.1072653607</v>
      </c>
    </row>
    <row r="1279" spans="3:28">
      <c r="C1279" s="13">
        <v>1214</v>
      </c>
      <c r="D1279" s="13">
        <v>65</v>
      </c>
      <c r="E1279" s="14">
        <v>253800.51119872255</v>
      </c>
      <c r="F1279" s="14">
        <v>78059.699367501802</v>
      </c>
      <c r="G1279" s="14">
        <v>2551.6097</v>
      </c>
      <c r="H1279" s="14">
        <v>173189.20213122075</v>
      </c>
      <c r="I1279" s="14">
        <v>10391.352127873244</v>
      </c>
      <c r="J1279" s="14">
        <v>4156.5408511492979</v>
      </c>
      <c r="K1279" s="15">
        <v>-6.4082405722932501E-3</v>
      </c>
      <c r="L1279" s="14">
        <v>-963.45886505674719</v>
      </c>
      <c r="M1279" s="14">
        <v>151461.67419585187</v>
      </c>
      <c r="N1279" s="14">
        <v>3117.4056383619732</v>
      </c>
      <c r="O1279" s="15">
        <v>-2.7204163376183477E-2</v>
      </c>
      <c r="P1279" s="14">
        <v>-3981.93752495033</v>
      </c>
      <c r="Q1279" s="14">
        <v>143949.12271200778</v>
      </c>
      <c r="R1279" s="14">
        <v>3117.4056383619732</v>
      </c>
      <c r="S1279" s="15">
        <v>-2.6527921307536936E-2</v>
      </c>
      <c r="T1279" s="38">
        <v>-4275.8074178168326</v>
      </c>
      <c r="U1279" s="38">
        <v>158464.29247532255</v>
      </c>
      <c r="V1279" s="38">
        <v>-9221.2038078239093</v>
      </c>
      <c r="W1279" s="38">
        <v>453875.08938318217</v>
      </c>
      <c r="AA1279" s="13">
        <v>1214</v>
      </c>
      <c r="AB1279" s="39">
        <v>2846687.4609484561</v>
      </c>
    </row>
    <row r="1280" spans="3:28">
      <c r="C1280" s="13">
        <v>1215</v>
      </c>
      <c r="D1280" s="13">
        <v>65</v>
      </c>
      <c r="E1280" s="14">
        <v>230210.32026359189</v>
      </c>
      <c r="F1280" s="14">
        <v>68859.52490280084</v>
      </c>
      <c r="G1280" s="14">
        <v>2551.6097</v>
      </c>
      <c r="H1280" s="14">
        <v>158799.18566079103</v>
      </c>
      <c r="I1280" s="14">
        <v>9527.9511396474609</v>
      </c>
      <c r="J1280" s="14">
        <v>3811.1804558589847</v>
      </c>
      <c r="K1280" s="15">
        <v>-2.8041414249740944E-2</v>
      </c>
      <c r="L1280" s="14">
        <v>-4003.6480404112731</v>
      </c>
      <c r="M1280" s="14">
        <v>140678.1946530393</v>
      </c>
      <c r="N1280" s="14">
        <v>2858.3853418942381</v>
      </c>
      <c r="O1280" s="15">
        <v>-0.10950114036582717</v>
      </c>
      <c r="P1280" s="14">
        <v>-33978.689105505291</v>
      </c>
      <c r="Q1280" s="14">
        <v>277754.93502604117</v>
      </c>
      <c r="R1280" s="14">
        <v>2858.3853418942381</v>
      </c>
      <c r="S1280" s="15">
        <v>0.29134843689073081</v>
      </c>
      <c r="T1280" s="38">
        <v>101573.88384290962</v>
      </c>
      <c r="U1280" s="38">
        <v>451636.777545191</v>
      </c>
      <c r="V1280" s="38">
        <v>63591.546696993057</v>
      </c>
      <c r="W1280" s="38">
        <v>870069.90722427145</v>
      </c>
      <c r="AA1280" s="13">
        <v>1215</v>
      </c>
      <c r="AB1280" s="39">
        <v>2298139.7320073266</v>
      </c>
    </row>
    <row r="1281" spans="3:28">
      <c r="C1281" s="13">
        <v>1216</v>
      </c>
      <c r="D1281" s="13">
        <v>65</v>
      </c>
      <c r="E1281" s="14">
        <v>242516.48340791144</v>
      </c>
      <c r="F1281" s="14">
        <v>73658.92852908546</v>
      </c>
      <c r="G1281" s="14">
        <v>2551.6097</v>
      </c>
      <c r="H1281" s="14">
        <v>166305.94517882596</v>
      </c>
      <c r="I1281" s="14">
        <v>9978.3567107295567</v>
      </c>
      <c r="J1281" s="14">
        <v>3991.3426842918229</v>
      </c>
      <c r="K1281" s="15">
        <v>2.9768281649885674E-2</v>
      </c>
      <c r="L1281" s="14">
        <v>4382.9597062799294</v>
      </c>
      <c r="M1281" s="14">
        <v>153614.52990981552</v>
      </c>
      <c r="N1281" s="14">
        <v>2993.5070132188671</v>
      </c>
      <c r="O1281" s="15">
        <v>1.7746000025703118E-2</v>
      </c>
      <c r="P1281" s="14">
        <v>1398.6908559052454</v>
      </c>
      <c r="Q1281" s="14">
        <v>81712.690721096689</v>
      </c>
      <c r="R1281" s="14">
        <v>2993.5070132188671</v>
      </c>
      <c r="S1281" s="15">
        <v>-9.4403576836809347E-2</v>
      </c>
      <c r="T1281" s="38">
        <v>-22305.93538964455</v>
      </c>
      <c r="U1281" s="38">
        <v>215473.55376165005</v>
      </c>
      <c r="V1281" s="38">
        <v>-16524.284827459374</v>
      </c>
      <c r="W1281" s="38">
        <v>450800.77439256228</v>
      </c>
      <c r="AA1281" s="13">
        <v>1216</v>
      </c>
      <c r="AB1281" s="39">
        <v>2917176.6675063535</v>
      </c>
    </row>
    <row r="1282" spans="3:28">
      <c r="C1282" s="13">
        <v>1217</v>
      </c>
      <c r="D1282" s="13">
        <v>65</v>
      </c>
      <c r="E1282" s="14">
        <v>239503.39183011116</v>
      </c>
      <c r="F1282" s="14">
        <v>72483.822813743347</v>
      </c>
      <c r="G1282" s="14">
        <v>2551.6097</v>
      </c>
      <c r="H1282" s="14">
        <v>164467.95931636781</v>
      </c>
      <c r="I1282" s="14">
        <v>9868.0775589820678</v>
      </c>
      <c r="J1282" s="14">
        <v>3947.2310235928271</v>
      </c>
      <c r="K1282" s="15">
        <v>-6.8231640403489877E-3</v>
      </c>
      <c r="L1282" s="14">
        <v>-985.92367144481977</v>
      </c>
      <c r="M1282" s="14">
        <v>145484.24294399357</v>
      </c>
      <c r="N1282" s="14">
        <v>2960.4232676946203</v>
      </c>
      <c r="O1282" s="15">
        <v>-0.20223706226994009</v>
      </c>
      <c r="P1282" s="14">
        <v>-18034.938519455463</v>
      </c>
      <c r="Q1282" s="14">
        <v>72622.490766925563</v>
      </c>
      <c r="R1282" s="14">
        <v>2960.4232676946203</v>
      </c>
      <c r="S1282" s="15">
        <v>0.20489198878966763</v>
      </c>
      <c r="T1282" s="38">
        <v>71881.392990964101</v>
      </c>
      <c r="U1282" s="38">
        <v>424187.39052097994</v>
      </c>
      <c r="V1282" s="38">
        <v>52860.530800063818</v>
      </c>
      <c r="W1282" s="38">
        <v>642294.12423189904</v>
      </c>
      <c r="AA1282" s="13">
        <v>1217</v>
      </c>
      <c r="AB1282" s="39">
        <v>2546706.7471830272</v>
      </c>
    </row>
    <row r="1283" spans="3:28">
      <c r="C1283" s="13">
        <v>1218</v>
      </c>
      <c r="D1283" s="13">
        <v>65</v>
      </c>
      <c r="E1283" s="14">
        <v>237919.20125043442</v>
      </c>
      <c r="F1283" s="14">
        <v>71865.988487669427</v>
      </c>
      <c r="G1283" s="14">
        <v>2551.6097</v>
      </c>
      <c r="H1283" s="14">
        <v>163501.603062765</v>
      </c>
      <c r="I1283" s="14">
        <v>9810.0961837658997</v>
      </c>
      <c r="J1283" s="14">
        <v>3924.0384735063599</v>
      </c>
      <c r="K1283" s="15">
        <v>7.9978336517561519E-2</v>
      </c>
      <c r="L1283" s="14">
        <v>15388.882636467348</v>
      </c>
      <c r="M1283" s="14">
        <v>209764.0390617926</v>
      </c>
      <c r="N1283" s="14">
        <v>2943.0288551297699</v>
      </c>
      <c r="O1283" s="15">
        <v>0.10925077827787076</v>
      </c>
      <c r="P1283" s="14">
        <v>9299.3031414729739</v>
      </c>
      <c r="Q1283" s="14">
        <v>95889.690752905968</v>
      </c>
      <c r="R1283" s="14">
        <v>2943.0288551297699</v>
      </c>
      <c r="S1283" s="15">
        <v>0.20437074445902115</v>
      </c>
      <c r="T1283" s="38">
        <v>165610.96782117645</v>
      </c>
      <c r="U1283" s="38">
        <v>977428.24998353317</v>
      </c>
      <c r="V1283" s="38">
        <v>190299.15359911678</v>
      </c>
      <c r="W1283" s="38">
        <v>1283081.9797982317</v>
      </c>
      <c r="AA1283" s="13">
        <v>1218</v>
      </c>
      <c r="AB1283" s="39">
        <v>2436034.1475147242</v>
      </c>
    </row>
    <row r="1284" spans="3:28">
      <c r="C1284" s="13">
        <v>1219</v>
      </c>
      <c r="D1284" s="13">
        <v>65</v>
      </c>
      <c r="E1284" s="14">
        <v>233667.11162262972</v>
      </c>
      <c r="F1284" s="14">
        <v>70207.673532825589</v>
      </c>
      <c r="G1284" s="14">
        <v>2551.6097</v>
      </c>
      <c r="H1284" s="14">
        <v>160907.82838980414</v>
      </c>
      <c r="I1284" s="14">
        <v>9654.4697033882476</v>
      </c>
      <c r="J1284" s="14">
        <v>3861.7878813552993</v>
      </c>
      <c r="K1284" s="15">
        <v>8.831615194020595E-2</v>
      </c>
      <c r="L1284" s="14">
        <v>12903.423027606641</v>
      </c>
      <c r="M1284" s="14">
        <v>160939.22240328157</v>
      </c>
      <c r="N1284" s="14">
        <v>2896.3409110164744</v>
      </c>
      <c r="O1284" s="15">
        <v>0.12577892929708545</v>
      </c>
      <c r="P1284" s="14">
        <v>18620.466464497757</v>
      </c>
      <c r="Q1284" s="14">
        <v>168109.85947260752</v>
      </c>
      <c r="R1284" s="14">
        <v>2896.3409110164744</v>
      </c>
      <c r="S1284" s="15">
        <v>8.5821753107903243E-2</v>
      </c>
      <c r="T1284" s="38">
        <v>18176.811430099897</v>
      </c>
      <c r="U1284" s="38">
        <v>231422.23341980003</v>
      </c>
      <c r="V1284" s="38">
        <v>49700.700922204298</v>
      </c>
      <c r="W1284" s="38">
        <v>560471.31529568916</v>
      </c>
      <c r="AA1284" s="13">
        <v>1219</v>
      </c>
      <c r="AB1284" s="39">
        <v>2680398.2577450685</v>
      </c>
    </row>
    <row r="1285" spans="3:28">
      <c r="C1285" s="13">
        <v>1220</v>
      </c>
      <c r="D1285" s="13">
        <v>65</v>
      </c>
      <c r="E1285" s="14">
        <v>230590.40413132275</v>
      </c>
      <c r="F1285" s="14">
        <v>69007.757611215871</v>
      </c>
      <c r="G1285" s="14">
        <v>2551.6097</v>
      </c>
      <c r="H1285" s="14">
        <v>159031.03682010688</v>
      </c>
      <c r="I1285" s="14">
        <v>9541.8622092064124</v>
      </c>
      <c r="J1285" s="14">
        <v>3816.7448836825652</v>
      </c>
      <c r="K1285" s="15">
        <v>4.5507195457064858E-2</v>
      </c>
      <c r="L1285" s="14">
        <v>5572.6296134289878</v>
      </c>
      <c r="M1285" s="14">
        <v>129937.01274673671</v>
      </c>
      <c r="N1285" s="14">
        <v>2862.5586627619236</v>
      </c>
      <c r="O1285" s="15">
        <v>-5.4665397863639664E-3</v>
      </c>
      <c r="P1285" s="14">
        <v>-1214.2863044475648</v>
      </c>
      <c r="Q1285" s="14">
        <v>222347.69213508707</v>
      </c>
      <c r="R1285" s="14">
        <v>2862.5586627619236</v>
      </c>
      <c r="S1285" s="15">
        <v>0.16126258144847216</v>
      </c>
      <c r="T1285" s="38">
        <v>46829.729422534656</v>
      </c>
      <c r="U1285" s="38">
        <v>338655.27754154534</v>
      </c>
      <c r="V1285" s="38">
        <v>51188.072731516077</v>
      </c>
      <c r="W1285" s="38">
        <v>690939.98242336907</v>
      </c>
      <c r="AA1285" s="13">
        <v>1220</v>
      </c>
      <c r="AB1285" s="39">
        <v>2281256.6434500255</v>
      </c>
    </row>
    <row r="1286" spans="3:28">
      <c r="C1286" s="13">
        <v>1221</v>
      </c>
      <c r="D1286" s="13">
        <v>65</v>
      </c>
      <c r="E1286" s="14">
        <v>239317.31502881495</v>
      </c>
      <c r="F1286" s="14">
        <v>72411.252861237823</v>
      </c>
      <c r="G1286" s="14">
        <v>2551.6097</v>
      </c>
      <c r="H1286" s="14">
        <v>164354.45246757712</v>
      </c>
      <c r="I1286" s="14">
        <v>9861.2671480546269</v>
      </c>
      <c r="J1286" s="14">
        <v>3944.5068592218508</v>
      </c>
      <c r="K1286" s="15">
        <v>3.6475308954753045E-2</v>
      </c>
      <c r="L1286" s="14">
        <v>5096.2374867667877</v>
      </c>
      <c r="M1286" s="14">
        <v>146785.9500087346</v>
      </c>
      <c r="N1286" s="14">
        <v>2958.3801444163878</v>
      </c>
      <c r="O1286" s="15">
        <v>-5.9410689687929702E-2</v>
      </c>
      <c r="P1286" s="14">
        <v>-23182.734768872575</v>
      </c>
      <c r="Q1286" s="14">
        <v>368507.96253622579</v>
      </c>
      <c r="R1286" s="14">
        <v>2958.3801444163878</v>
      </c>
      <c r="S1286" s="15">
        <v>-0.15565341076229477</v>
      </c>
      <c r="T1286" s="38">
        <v>-15351.497441013871</v>
      </c>
      <c r="U1286" s="38">
        <v>84753.847791120905</v>
      </c>
      <c r="V1286" s="38">
        <v>-33437.994723119657</v>
      </c>
      <c r="W1286" s="38">
        <v>600047.76033608126</v>
      </c>
      <c r="AA1286" s="13">
        <v>1221</v>
      </c>
      <c r="AB1286" s="39">
        <v>2667149.1102198735</v>
      </c>
    </row>
    <row r="1287" spans="3:28">
      <c r="C1287" s="13">
        <v>1222</v>
      </c>
      <c r="D1287" s="13">
        <v>65</v>
      </c>
      <c r="E1287" s="14">
        <v>233713.29205661171</v>
      </c>
      <c r="F1287" s="14">
        <v>70225.68390207857</v>
      </c>
      <c r="G1287" s="14">
        <v>2551.6097</v>
      </c>
      <c r="H1287" s="14">
        <v>160935.99845453314</v>
      </c>
      <c r="I1287" s="14">
        <v>9656.1599072719873</v>
      </c>
      <c r="J1287" s="14">
        <v>3862.4639629087951</v>
      </c>
      <c r="K1287" s="15">
        <v>-6.3419968510477431E-2</v>
      </c>
      <c r="L1287" s="14">
        <v>-8285.017963630029</v>
      </c>
      <c r="M1287" s="14">
        <v>124283.5851521428</v>
      </c>
      <c r="N1287" s="14">
        <v>2896.8479721815961</v>
      </c>
      <c r="O1287" s="15">
        <v>2.6803144934312031E-2</v>
      </c>
      <c r="P1287" s="14">
        <v>4661.820688871544</v>
      </c>
      <c r="Q1287" s="14">
        <v>180038.36767308548</v>
      </c>
      <c r="R1287" s="14">
        <v>2896.8479721815961</v>
      </c>
      <c r="S1287" s="15">
        <v>-0.11997525424899484</v>
      </c>
      <c r="T1287" s="38">
        <v>-10960.828710658412</v>
      </c>
      <c r="U1287" s="38">
        <v>81846.674106059174</v>
      </c>
      <c r="V1287" s="38">
        <v>-14584.025985416898</v>
      </c>
      <c r="W1287" s="38">
        <v>386168.62693128746</v>
      </c>
      <c r="AA1287" s="13">
        <v>1222</v>
      </c>
      <c r="AB1287" s="39">
        <v>2653169.4412633148</v>
      </c>
    </row>
    <row r="1288" spans="3:28">
      <c r="C1288" s="13">
        <v>1223</v>
      </c>
      <c r="D1288" s="13">
        <v>65</v>
      </c>
      <c r="E1288" s="14">
        <v>244508.41935899132</v>
      </c>
      <c r="F1288" s="14">
        <v>74435.783550006614</v>
      </c>
      <c r="G1288" s="14">
        <v>2551.6097</v>
      </c>
      <c r="H1288" s="14">
        <v>167521.02610898469</v>
      </c>
      <c r="I1288" s="14">
        <v>10051.26156653908</v>
      </c>
      <c r="J1288" s="14">
        <v>4020.5046266156323</v>
      </c>
      <c r="K1288" s="15">
        <v>-3.4558491270061588E-2</v>
      </c>
      <c r="L1288" s="14">
        <v>-5612.5627761666674</v>
      </c>
      <c r="M1288" s="14">
        <v>158805.32279597194</v>
      </c>
      <c r="N1288" s="14">
        <v>3015.378469961724</v>
      </c>
      <c r="O1288" s="15">
        <v>3.0222180968682885E-2</v>
      </c>
      <c r="P1288" s="14">
        <v>7155.9336351257016</v>
      </c>
      <c r="Q1288" s="14">
        <v>245441.16194119118</v>
      </c>
      <c r="R1288" s="14">
        <v>3015.378469961724</v>
      </c>
      <c r="S1288" s="15">
        <v>0.24944058200289665</v>
      </c>
      <c r="T1288" s="38">
        <v>84339.789405706382</v>
      </c>
      <c r="U1288" s="38">
        <v>423963.22840560309</v>
      </c>
      <c r="V1288" s="38">
        <v>85883.160264665421</v>
      </c>
      <c r="W1288" s="38">
        <v>828209.71314276615</v>
      </c>
      <c r="AA1288" s="13">
        <v>1223</v>
      </c>
      <c r="AB1288" s="39">
        <v>2399987.3219949938</v>
      </c>
    </row>
    <row r="1289" spans="3:28">
      <c r="C1289" s="13">
        <v>1224</v>
      </c>
      <c r="D1289" s="13">
        <v>65</v>
      </c>
      <c r="E1289" s="14">
        <v>233847.76896826713</v>
      </c>
      <c r="F1289" s="14">
        <v>70278.129897624181</v>
      </c>
      <c r="G1289" s="14">
        <v>2551.6097</v>
      </c>
      <c r="H1289" s="14">
        <v>161018.02937064294</v>
      </c>
      <c r="I1289" s="14">
        <v>9661.0817622385766</v>
      </c>
      <c r="J1289" s="14">
        <v>3864.432704895431</v>
      </c>
      <c r="K1289" s="15">
        <v>8.0899171431278422E-2</v>
      </c>
      <c r="L1289" s="14">
        <v>12065.626012889346</v>
      </c>
      <c r="M1289" s="14">
        <v>163141.84222865777</v>
      </c>
      <c r="N1289" s="14">
        <v>2898.3245286715728</v>
      </c>
      <c r="O1289" s="15">
        <v>-5.6834915557370552E-2</v>
      </c>
      <c r="P1289" s="14">
        <v>-6802.6278958415196</v>
      </c>
      <c r="Q1289" s="14">
        <v>114337.53468281303</v>
      </c>
      <c r="R1289" s="14">
        <v>2898.3245286715728</v>
      </c>
      <c r="S1289" s="15">
        <v>0.24115651371672697</v>
      </c>
      <c r="T1289" s="38">
        <v>419899.84619569703</v>
      </c>
      <c r="U1289" s="38">
        <v>2162541.2314033858</v>
      </c>
      <c r="V1289" s="38">
        <v>425162.84431274486</v>
      </c>
      <c r="W1289" s="38">
        <v>2440020.6083148564</v>
      </c>
      <c r="AA1289" s="13">
        <v>1224</v>
      </c>
      <c r="AB1289" s="39">
        <v>2739959.2564652339</v>
      </c>
    </row>
    <row r="1290" spans="3:28">
      <c r="C1290" s="13">
        <v>1225</v>
      </c>
      <c r="D1290" s="13">
        <v>65</v>
      </c>
      <c r="E1290" s="14">
        <v>236255.08020259393</v>
      </c>
      <c r="F1290" s="14">
        <v>71216.981279011641</v>
      </c>
      <c r="G1290" s="14">
        <v>2551.6097</v>
      </c>
      <c r="H1290" s="14">
        <v>162486.48922358229</v>
      </c>
      <c r="I1290" s="14">
        <v>9749.1893534149367</v>
      </c>
      <c r="J1290" s="14">
        <v>3899.6757413659748</v>
      </c>
      <c r="K1290" s="15">
        <v>3.5355734090660021E-2</v>
      </c>
      <c r="L1290" s="14">
        <v>5972.9602350664027</v>
      </c>
      <c r="M1290" s="14">
        <v>176861.73796060841</v>
      </c>
      <c r="N1290" s="14">
        <v>2924.7568060244807</v>
      </c>
      <c r="O1290" s="15">
        <v>0.1620241121029318</v>
      </c>
      <c r="P1290" s="14">
        <v>17362.010622855698</v>
      </c>
      <c r="Q1290" s="14">
        <v>125981.34484875089</v>
      </c>
      <c r="R1290" s="14">
        <v>2924.7568060244807</v>
      </c>
      <c r="S1290" s="15">
        <v>0.23146161738776966</v>
      </c>
      <c r="T1290" s="38">
        <v>40644.614183954043</v>
      </c>
      <c r="U1290" s="38">
        <v>217706.79458723386</v>
      </c>
      <c r="V1290" s="38">
        <v>63979.58504187614</v>
      </c>
      <c r="W1290" s="38">
        <v>520549.87739659316</v>
      </c>
      <c r="AA1290" s="13">
        <v>1225</v>
      </c>
      <c r="AB1290" s="39">
        <v>2843566.358859146</v>
      </c>
    </row>
    <row r="1291" spans="3:28">
      <c r="C1291" s="13">
        <v>1226</v>
      </c>
      <c r="D1291" s="13">
        <v>65</v>
      </c>
      <c r="E1291" s="14">
        <v>231389.78684613763</v>
      </c>
      <c r="F1291" s="14">
        <v>69319.516869993677</v>
      </c>
      <c r="G1291" s="14">
        <v>2551.6097</v>
      </c>
      <c r="H1291" s="14">
        <v>159518.66027614396</v>
      </c>
      <c r="I1291" s="14">
        <v>9571.1196165686379</v>
      </c>
      <c r="J1291" s="14">
        <v>3828.4478466274554</v>
      </c>
      <c r="K1291" s="15">
        <v>-1.6754139141187181E-2</v>
      </c>
      <c r="L1291" s="14">
        <v>-2822.4679043620122</v>
      </c>
      <c r="M1291" s="14">
        <v>167555.67293984312</v>
      </c>
      <c r="N1291" s="14">
        <v>2871.3358849705915</v>
      </c>
      <c r="O1291" s="15">
        <v>0.23996788753841705</v>
      </c>
      <c r="P1291" s="14">
        <v>46802.119276023041</v>
      </c>
      <c r="Q1291" s="14">
        <v>243272.71358352195</v>
      </c>
      <c r="R1291" s="14">
        <v>2871.3358849705915</v>
      </c>
      <c r="S1291" s="15">
        <v>-7.9670564033144362E-2</v>
      </c>
      <c r="T1291" s="38">
        <v>-19872.691133482727</v>
      </c>
      <c r="U1291" s="38">
        <v>230998.78004010979</v>
      </c>
      <c r="V1291" s="38">
        <v>24106.960238178301</v>
      </c>
      <c r="W1291" s="38">
        <v>641827.16656347481</v>
      </c>
      <c r="AA1291" s="13">
        <v>1226</v>
      </c>
      <c r="AB1291" s="39">
        <v>2407269.502490452</v>
      </c>
    </row>
    <row r="1292" spans="3:28">
      <c r="C1292" s="13">
        <v>1227</v>
      </c>
      <c r="D1292" s="13">
        <v>65</v>
      </c>
      <c r="E1292" s="14">
        <v>229092.03851554458</v>
      </c>
      <c r="F1292" s="14">
        <v>68423.395021062388</v>
      </c>
      <c r="G1292" s="14">
        <v>2551.6097</v>
      </c>
      <c r="H1292" s="14">
        <v>158117.03379448221</v>
      </c>
      <c r="I1292" s="14">
        <v>9487.0220276689324</v>
      </c>
      <c r="J1292" s="14">
        <v>3794.8088110675731</v>
      </c>
      <c r="K1292" s="15">
        <v>3.5703825216709048E-2</v>
      </c>
      <c r="L1292" s="14">
        <v>6356.7051657995007</v>
      </c>
      <c r="M1292" s="14">
        <v>186294.00101760397</v>
      </c>
      <c r="N1292" s="14">
        <v>2846.1066083006795</v>
      </c>
      <c r="O1292" s="15">
        <v>0.21838646854045565</v>
      </c>
      <c r="P1292" s="14">
        <v>37001.567939942586</v>
      </c>
      <c r="Q1292" s="14">
        <v>207856.21738297236</v>
      </c>
      <c r="R1292" s="14">
        <v>2846.1066083006795</v>
      </c>
      <c r="S1292" s="15">
        <v>0.68932754137462726</v>
      </c>
      <c r="T1292" s="38">
        <v>155440.11803020918</v>
      </c>
      <c r="U1292" s="38">
        <v>382358.46740252065</v>
      </c>
      <c r="V1292" s="38">
        <v>198798.39113595127</v>
      </c>
      <c r="W1292" s="38">
        <v>776508.68580309697</v>
      </c>
      <c r="AA1292" s="13">
        <v>1227</v>
      </c>
      <c r="AB1292" s="39">
        <v>2732355.0468452284</v>
      </c>
    </row>
    <row r="1293" spans="3:28">
      <c r="C1293" s="13">
        <v>1228</v>
      </c>
      <c r="D1293" s="13">
        <v>65</v>
      </c>
      <c r="E1293" s="14">
        <v>236788.76615046302</v>
      </c>
      <c r="F1293" s="14">
        <v>71425.118798680574</v>
      </c>
      <c r="G1293" s="14">
        <v>2551.6097</v>
      </c>
      <c r="H1293" s="14">
        <v>162812.03765178245</v>
      </c>
      <c r="I1293" s="14">
        <v>9768.7222591069458</v>
      </c>
      <c r="J1293" s="14">
        <v>3907.4889036427785</v>
      </c>
      <c r="K1293" s="15">
        <v>5.3733468464590844E-3</v>
      </c>
      <c r="L1293" s="14">
        <v>762.07221273841492</v>
      </c>
      <c r="M1293" s="14">
        <v>144540.31348456381</v>
      </c>
      <c r="N1293" s="14">
        <v>2930.6166777320836</v>
      </c>
      <c r="O1293" s="15">
        <v>-1.7760056249115988E-2</v>
      </c>
      <c r="P1293" s="14">
        <v>-3373.1700719994597</v>
      </c>
      <c r="Q1293" s="14">
        <v>188022.28402118312</v>
      </c>
      <c r="R1293" s="14">
        <v>2930.6166777320836</v>
      </c>
      <c r="S1293" s="15">
        <v>0.55078480868883417</v>
      </c>
      <c r="T1293" s="38">
        <v>249738.70401287507</v>
      </c>
      <c r="U1293" s="38">
        <v>704627.38219265651</v>
      </c>
      <c r="V1293" s="38">
        <v>247127.60615361403</v>
      </c>
      <c r="W1293" s="38">
        <v>1037189.9796984035</v>
      </c>
      <c r="AA1293" s="13">
        <v>1228</v>
      </c>
      <c r="AB1293" s="39">
        <v>3849737.1119959881</v>
      </c>
    </row>
    <row r="1294" spans="3:28">
      <c r="C1294" s="13">
        <v>1229</v>
      </c>
      <c r="D1294" s="13">
        <v>65</v>
      </c>
      <c r="E1294" s="14">
        <v>224370.16766849699</v>
      </c>
      <c r="F1294" s="14">
        <v>66581.865390713821</v>
      </c>
      <c r="G1294" s="14">
        <v>2551.6097</v>
      </c>
      <c r="H1294" s="14">
        <v>155236.69257778316</v>
      </c>
      <c r="I1294" s="14">
        <v>9314.20155466699</v>
      </c>
      <c r="J1294" s="14">
        <v>3725.6806218667962</v>
      </c>
      <c r="K1294" s="15">
        <v>2.9023444669448922E-2</v>
      </c>
      <c r="L1294" s="14">
        <v>4890.3958587663974</v>
      </c>
      <c r="M1294" s="14">
        <v>175251.35603326641</v>
      </c>
      <c r="N1294" s="14">
        <v>2794.2604664000969</v>
      </c>
      <c r="O1294" s="15">
        <v>0.31987864208992639</v>
      </c>
      <c r="P1294" s="14">
        <v>86729.308780605104</v>
      </c>
      <c r="Q1294" s="14">
        <v>359258.35396117199</v>
      </c>
      <c r="R1294" s="14">
        <v>2794.2604664000969</v>
      </c>
      <c r="S1294" s="15">
        <v>-2.5160838718152986E-2</v>
      </c>
      <c r="T1294" s="38">
        <v>-18354.843425234201</v>
      </c>
      <c r="U1294" s="38">
        <v>712542.74706057215</v>
      </c>
      <c r="V1294" s="38">
        <v>73264.861214137301</v>
      </c>
      <c r="W1294" s="38">
        <v>1247052.4570550104</v>
      </c>
      <c r="AA1294" s="13">
        <v>1229</v>
      </c>
      <c r="AB1294" s="39">
        <v>2629757.193226357</v>
      </c>
    </row>
    <row r="1295" spans="3:28">
      <c r="C1295" s="13">
        <v>1230</v>
      </c>
      <c r="D1295" s="13">
        <v>65</v>
      </c>
      <c r="E1295" s="14">
        <v>236361.80117184066</v>
      </c>
      <c r="F1295" s="14">
        <v>71258.602457017856</v>
      </c>
      <c r="G1295" s="14">
        <v>2551.6097</v>
      </c>
      <c r="H1295" s="14">
        <v>162551.58901482282</v>
      </c>
      <c r="I1295" s="14">
        <v>9753.0953408893693</v>
      </c>
      <c r="J1295" s="14">
        <v>3901.2381363557479</v>
      </c>
      <c r="K1295" s="15">
        <v>1.7255182907244003E-2</v>
      </c>
      <c r="L1295" s="14">
        <v>3045.2497339352576</v>
      </c>
      <c r="M1295" s="14">
        <v>181479.05940664813</v>
      </c>
      <c r="N1295" s="14">
        <v>2925.9286022668107</v>
      </c>
      <c r="O1295" s="15">
        <v>9.9782575362062531E-2</v>
      </c>
      <c r="P1295" s="14">
        <v>14152.730384908962</v>
      </c>
      <c r="Q1295" s="14">
        <v>157451.3842696753</v>
      </c>
      <c r="R1295" s="14">
        <v>2925.9286022668107</v>
      </c>
      <c r="S1295" s="15">
        <v>0.10133072517664665</v>
      </c>
      <c r="T1295" s="38">
        <v>23580.812891191727</v>
      </c>
      <c r="U1295" s="38">
        <v>257755.15718180061</v>
      </c>
      <c r="V1295" s="38">
        <v>40778.793010035952</v>
      </c>
      <c r="W1295" s="38">
        <v>596685.60085812397</v>
      </c>
      <c r="AA1295" s="13">
        <v>1230</v>
      </c>
      <c r="AB1295" s="39">
        <v>2957302.5807505129</v>
      </c>
    </row>
    <row r="1296" spans="3:28">
      <c r="C1296" s="13">
        <v>1231</v>
      </c>
      <c r="D1296" s="13">
        <v>65</v>
      </c>
      <c r="E1296" s="14">
        <v>218109.7737912458</v>
      </c>
      <c r="F1296" s="14">
        <v>64140.311778585863</v>
      </c>
      <c r="G1296" s="14">
        <v>2551.6097</v>
      </c>
      <c r="H1296" s="14">
        <v>151417.85231265993</v>
      </c>
      <c r="I1296" s="14">
        <v>9085.0711387595948</v>
      </c>
      <c r="J1296" s="14">
        <v>3634.0284555038379</v>
      </c>
      <c r="K1296" s="15">
        <v>0.10360244073022778</v>
      </c>
      <c r="L1296" s="14">
        <v>14899.052693063362</v>
      </c>
      <c r="M1296" s="14">
        <v>160525.92881257579</v>
      </c>
      <c r="N1296" s="14">
        <v>2725.5213416278784</v>
      </c>
      <c r="O1296" s="15">
        <v>-0.12686481930977933</v>
      </c>
      <c r="P1296" s="14">
        <v>-18088.141790033478</v>
      </c>
      <c r="Q1296" s="14">
        <v>125852.69441380698</v>
      </c>
      <c r="R1296" s="14">
        <v>2725.5213416278784</v>
      </c>
      <c r="S1296" s="15">
        <v>0.17835519539090391</v>
      </c>
      <c r="T1296" s="38">
        <v>41300.502493634296</v>
      </c>
      <c r="U1296" s="38">
        <v>274226.47837169422</v>
      </c>
      <c r="V1296" s="38">
        <v>38111.413396664182</v>
      </c>
      <c r="W1296" s="38">
        <v>560605.10159807699</v>
      </c>
      <c r="AA1296" s="13">
        <v>1231</v>
      </c>
      <c r="AB1296" s="39">
        <v>3092273.626446344</v>
      </c>
    </row>
    <row r="1297" spans="3:28">
      <c r="C1297" s="13">
        <v>1232</v>
      </c>
      <c r="D1297" s="13">
        <v>65</v>
      </c>
      <c r="E1297" s="14">
        <v>231184.36235640751</v>
      </c>
      <c r="F1297" s="14">
        <v>69239.401318998935</v>
      </c>
      <c r="G1297" s="14">
        <v>2551.6097</v>
      </c>
      <c r="H1297" s="14">
        <v>159393.35133740856</v>
      </c>
      <c r="I1297" s="14">
        <v>9563.6010802445126</v>
      </c>
      <c r="J1297" s="14">
        <v>3825.4404320978051</v>
      </c>
      <c r="K1297" s="15">
        <v>4.1982842113739843E-2</v>
      </c>
      <c r="L1297" s="14">
        <v>5929.9894337995656</v>
      </c>
      <c r="M1297" s="14">
        <v>149090.63702298934</v>
      </c>
      <c r="N1297" s="14">
        <v>2869.0803240733535</v>
      </c>
      <c r="O1297" s="15">
        <v>-6.1233538392474501E-2</v>
      </c>
      <c r="P1297" s="14">
        <v>-7318.6944143230285</v>
      </c>
      <c r="Q1297" s="14">
        <v>113636.85672398747</v>
      </c>
      <c r="R1297" s="14">
        <v>2869.0803240733535</v>
      </c>
      <c r="S1297" s="15">
        <v>0.41534871593236272</v>
      </c>
      <c r="T1297" s="38">
        <v>125741.78581739243</v>
      </c>
      <c r="U1297" s="38">
        <v>429914.19657842908</v>
      </c>
      <c r="V1297" s="38">
        <v>124353.08083686898</v>
      </c>
      <c r="W1297" s="38">
        <v>692641.69032540591</v>
      </c>
      <c r="AA1297" s="13">
        <v>1232</v>
      </c>
      <c r="AB1297" s="39">
        <v>2592159.4450942725</v>
      </c>
    </row>
    <row r="1298" spans="3:28">
      <c r="C1298" s="13">
        <v>1233</v>
      </c>
      <c r="D1298" s="13">
        <v>65</v>
      </c>
      <c r="E1298" s="14">
        <v>219220.91396753048</v>
      </c>
      <c r="F1298" s="14">
        <v>64573.656447336885</v>
      </c>
      <c r="G1298" s="14">
        <v>2551.6097</v>
      </c>
      <c r="H1298" s="14">
        <v>152095.64782019358</v>
      </c>
      <c r="I1298" s="14">
        <v>9125.7388692116147</v>
      </c>
      <c r="J1298" s="14">
        <v>3650.295547684646</v>
      </c>
      <c r="K1298" s="15">
        <v>6.1543621166421508E-3</v>
      </c>
      <c r="L1298" s="14">
        <v>1186.8065197847957</v>
      </c>
      <c r="M1298" s="14">
        <v>195851.84529963814</v>
      </c>
      <c r="N1298" s="14">
        <v>2737.7216607634841</v>
      </c>
      <c r="O1298" s="15">
        <v>2.9714258297514118E-2</v>
      </c>
      <c r="P1298" s="14">
        <v>4245.8387669459353</v>
      </c>
      <c r="Q1298" s="14">
        <v>148503.6360948993</v>
      </c>
      <c r="R1298" s="14">
        <v>2737.7216607634841</v>
      </c>
      <c r="S1298" s="15">
        <v>0.21854795688516421</v>
      </c>
      <c r="T1298" s="38">
        <v>146729.96243503821</v>
      </c>
      <c r="U1298" s="38">
        <v>819484.47484640137</v>
      </c>
      <c r="V1298" s="38">
        <v>152162.60772176893</v>
      </c>
      <c r="W1298" s="38">
        <v>1163839.9562409387</v>
      </c>
      <c r="AA1298" s="13">
        <v>1233</v>
      </c>
      <c r="AB1298" s="39">
        <v>2789175.1229869025</v>
      </c>
    </row>
    <row r="1299" spans="3:28">
      <c r="C1299" s="13">
        <v>1234</v>
      </c>
      <c r="D1299" s="13">
        <v>65</v>
      </c>
      <c r="E1299" s="14">
        <v>230664.46934253053</v>
      </c>
      <c r="F1299" s="14">
        <v>69036.643043586912</v>
      </c>
      <c r="G1299" s="14">
        <v>2551.6097</v>
      </c>
      <c r="H1299" s="14">
        <v>159076.2165989436</v>
      </c>
      <c r="I1299" s="14">
        <v>9544.5729959366163</v>
      </c>
      <c r="J1299" s="14">
        <v>3817.8291983746467</v>
      </c>
      <c r="K1299" s="15">
        <v>8.4408940673094179E-2</v>
      </c>
      <c r="L1299" s="14">
        <v>14103.706955629892</v>
      </c>
      <c r="M1299" s="14">
        <v>183100.4542318304</v>
      </c>
      <c r="N1299" s="14">
        <v>2863.3718987809848</v>
      </c>
      <c r="O1299" s="15">
        <v>0.17383438307100718</v>
      </c>
      <c r="P1299" s="14">
        <v>18934.463844314305</v>
      </c>
      <c r="Q1299" s="14">
        <v>129288.58222515322</v>
      </c>
      <c r="R1299" s="14">
        <v>2863.3718987809848</v>
      </c>
      <c r="S1299" s="15">
        <v>-0.22977450203040678</v>
      </c>
      <c r="T1299" s="38">
        <v>-257440.1855263834</v>
      </c>
      <c r="U1299" s="38">
        <v>864395.12768150738</v>
      </c>
      <c r="V1299" s="38">
        <v>-224402.0147264392</v>
      </c>
      <c r="W1299" s="38">
        <v>1176784.164138491</v>
      </c>
      <c r="AA1299" s="13">
        <v>1234</v>
      </c>
      <c r="AB1299" s="39">
        <v>3321897.0056204321</v>
      </c>
    </row>
    <row r="1300" spans="3:28">
      <c r="C1300" s="13">
        <v>1235</v>
      </c>
      <c r="D1300" s="13">
        <v>65</v>
      </c>
      <c r="E1300" s="14">
        <v>236092.12068968991</v>
      </c>
      <c r="F1300" s="14">
        <v>71153.427068979072</v>
      </c>
      <c r="G1300" s="14">
        <v>2551.6097</v>
      </c>
      <c r="H1300" s="14">
        <v>162387.08392071084</v>
      </c>
      <c r="I1300" s="14">
        <v>9743.225035242649</v>
      </c>
      <c r="J1300" s="14">
        <v>3897.2900140970596</v>
      </c>
      <c r="K1300" s="15">
        <v>5.4344609280381519E-2</v>
      </c>
      <c r="L1300" s="14">
        <v>8180.4792285237954</v>
      </c>
      <c r="M1300" s="14">
        <v>160658.8517807285</v>
      </c>
      <c r="N1300" s="14">
        <v>2922.9675105727947</v>
      </c>
      <c r="O1300" s="15">
        <v>-8.8920491078933628E-2</v>
      </c>
      <c r="P1300" s="14">
        <v>-17632.463653042578</v>
      </c>
      <c r="Q1300" s="14">
        <v>182123.73754133732</v>
      </c>
      <c r="R1300" s="14">
        <v>2922.9675105727947</v>
      </c>
      <c r="S1300" s="15">
        <v>9.9958519514708633E-2</v>
      </c>
      <c r="T1300" s="38">
        <v>44245.458554882156</v>
      </c>
      <c r="U1300" s="38">
        <v>488345.13632995443</v>
      </c>
      <c r="V1300" s="38">
        <v>34793.474130363378</v>
      </c>
      <c r="W1300" s="38">
        <v>831127.72565202019</v>
      </c>
      <c r="AA1300" s="13">
        <v>1235</v>
      </c>
      <c r="AB1300" s="39">
        <v>2888019.8221821757</v>
      </c>
    </row>
    <row r="1301" spans="3:28">
      <c r="C1301" s="13">
        <v>1236</v>
      </c>
      <c r="D1301" s="13">
        <v>65</v>
      </c>
      <c r="E1301" s="14">
        <v>220433.85623646987</v>
      </c>
      <c r="F1301" s="14">
        <v>65046.703932223252</v>
      </c>
      <c r="G1301" s="14">
        <v>2551.6097</v>
      </c>
      <c r="H1301" s="14">
        <v>152835.54260424661</v>
      </c>
      <c r="I1301" s="14">
        <v>9170.1325562547972</v>
      </c>
      <c r="J1301" s="14">
        <v>3668.0530225019193</v>
      </c>
      <c r="K1301" s="15">
        <v>6.1166728724149765E-2</v>
      </c>
      <c r="L1301" s="14">
        <v>9283.7960219703054</v>
      </c>
      <c r="M1301" s="14">
        <v>162896.35010232584</v>
      </c>
      <c r="N1301" s="14">
        <v>2751.039766876439</v>
      </c>
      <c r="O1301" s="15">
        <v>-3.0938701276519182E-2</v>
      </c>
      <c r="P1301" s="14">
        <v>-7615.9132766165267</v>
      </c>
      <c r="Q1301" s="14">
        <v>239920.98256595407</v>
      </c>
      <c r="R1301" s="14">
        <v>2751.039766876439</v>
      </c>
      <c r="S1301" s="15">
        <v>0.28779048487399755</v>
      </c>
      <c r="T1301" s="38">
        <v>50998.421607500488</v>
      </c>
      <c r="U1301" s="38">
        <v>229580.70921930531</v>
      </c>
      <c r="V1301" s="38">
        <v>52666.304352854269</v>
      </c>
      <c r="W1301" s="38">
        <v>632398.04188758519</v>
      </c>
      <c r="AA1301" s="13">
        <v>1236</v>
      </c>
      <c r="AB1301" s="39">
        <v>2728315.3314156597</v>
      </c>
    </row>
    <row r="1302" spans="3:28">
      <c r="C1302" s="13">
        <v>1237</v>
      </c>
      <c r="D1302" s="13">
        <v>65</v>
      </c>
      <c r="E1302" s="14">
        <v>244833.53719673702</v>
      </c>
      <c r="F1302" s="14">
        <v>74562.57950672743</v>
      </c>
      <c r="G1302" s="14">
        <v>2551.6097</v>
      </c>
      <c r="H1302" s="14">
        <v>167719.34799000958</v>
      </c>
      <c r="I1302" s="14">
        <v>10063.160879400575</v>
      </c>
      <c r="J1302" s="14">
        <v>4025.2643517602301</v>
      </c>
      <c r="K1302" s="15">
        <v>-5.6297388370201325E-2</v>
      </c>
      <c r="L1302" s="14">
        <v>-7124.8535639648771</v>
      </c>
      <c r="M1302" s="14">
        <v>121445.2223979954</v>
      </c>
      <c r="N1302" s="14">
        <v>3018.9482638201725</v>
      </c>
      <c r="O1302" s="15">
        <v>8.8471534349800846E-2</v>
      </c>
      <c r="P1302" s="14">
        <v>18697.439768429285</v>
      </c>
      <c r="Q1302" s="14">
        <v>231545.39588600167</v>
      </c>
      <c r="R1302" s="14">
        <v>3018.9482638201725</v>
      </c>
      <c r="S1302" s="15">
        <v>4.7169521938810327E-3</v>
      </c>
      <c r="T1302" s="38">
        <v>2004.3552447850416</v>
      </c>
      <c r="U1302" s="38">
        <v>428439.74814796215</v>
      </c>
      <c r="V1302" s="38">
        <v>13576.941449249451</v>
      </c>
      <c r="W1302" s="38">
        <v>781430.36643195921</v>
      </c>
      <c r="AA1302" s="13">
        <v>1237</v>
      </c>
      <c r="AB1302" s="39">
        <v>2741931.1182075897</v>
      </c>
    </row>
    <row r="1303" spans="3:28">
      <c r="C1303" s="13">
        <v>1238</v>
      </c>
      <c r="D1303" s="13">
        <v>65</v>
      </c>
      <c r="E1303" s="14">
        <v>216540.64263724527</v>
      </c>
      <c r="F1303" s="14">
        <v>63528.350628525659</v>
      </c>
      <c r="G1303" s="14">
        <v>2551.6097</v>
      </c>
      <c r="H1303" s="14">
        <v>150460.68230871961</v>
      </c>
      <c r="I1303" s="14">
        <v>9027.6409385231764</v>
      </c>
      <c r="J1303" s="14">
        <v>3611.0563754092709</v>
      </c>
      <c r="K1303" s="15">
        <v>1.8498611940965734E-3</v>
      </c>
      <c r="L1303" s="14">
        <v>277.47617034188011</v>
      </c>
      <c r="M1303" s="14">
        <v>152081.37787244021</v>
      </c>
      <c r="N1303" s="14">
        <v>2708.2922815569527</v>
      </c>
      <c r="O1303" s="15">
        <v>0.17685102045497592</v>
      </c>
      <c r="P1303" s="14">
        <v>26325.904034887892</v>
      </c>
      <c r="Q1303" s="14">
        <v>176539.26493824186</v>
      </c>
      <c r="R1303" s="14">
        <v>2708.2922815569527</v>
      </c>
      <c r="S1303" s="15">
        <v>0.49523354550262583</v>
      </c>
      <c r="T1303" s="38">
        <v>61464.277335894025</v>
      </c>
      <c r="U1303" s="38">
        <v>186930.12369179481</v>
      </c>
      <c r="V1303" s="38">
        <v>88067.657541123801</v>
      </c>
      <c r="W1303" s="38">
        <v>515550.76650247688</v>
      </c>
      <c r="AA1303" s="13">
        <v>1238</v>
      </c>
      <c r="AB1303" s="39">
        <v>2377325.8562208703</v>
      </c>
    </row>
    <row r="1304" spans="3:28">
      <c r="C1304" s="13">
        <v>1239</v>
      </c>
      <c r="D1304" s="13">
        <v>65</v>
      </c>
      <c r="E1304" s="14">
        <v>226955.62464728649</v>
      </c>
      <c r="F1304" s="14">
        <v>67590.193612441726</v>
      </c>
      <c r="G1304" s="14">
        <v>2551.6097</v>
      </c>
      <c r="H1304" s="14">
        <v>156813.82133484478</v>
      </c>
      <c r="I1304" s="14">
        <v>9408.8292800906856</v>
      </c>
      <c r="J1304" s="14">
        <v>3763.5317120362743</v>
      </c>
      <c r="K1304" s="15">
        <v>0.12050564484688642</v>
      </c>
      <c r="L1304" s="14">
        <v>15246.015876089186</v>
      </c>
      <c r="M1304" s="14">
        <v>143644.80834493248</v>
      </c>
      <c r="N1304" s="14">
        <v>2822.6487840272057</v>
      </c>
      <c r="O1304" s="15">
        <v>0.12555296846983424</v>
      </c>
      <c r="P1304" s="14">
        <v>44109.486245020817</v>
      </c>
      <c r="Q1304" s="14">
        <v>396842.54187605885</v>
      </c>
      <c r="R1304" s="14">
        <v>2822.6487840272057</v>
      </c>
      <c r="S1304" s="15">
        <v>-4.0373266643899966E-2</v>
      </c>
      <c r="T1304" s="38">
        <v>-10359.560402792127</v>
      </c>
      <c r="U1304" s="38">
        <v>247646.31934599893</v>
      </c>
      <c r="V1304" s="38">
        <v>48995.941718317874</v>
      </c>
      <c r="W1304" s="38">
        <v>788133.66956699023</v>
      </c>
      <c r="AA1304" s="13">
        <v>1239</v>
      </c>
      <c r="AB1304" s="39">
        <v>3085088.8800076013</v>
      </c>
    </row>
    <row r="1305" spans="3:28">
      <c r="C1305" s="13">
        <v>1240</v>
      </c>
      <c r="D1305" s="13">
        <v>65</v>
      </c>
      <c r="E1305" s="14">
        <v>226633.15980696114</v>
      </c>
      <c r="F1305" s="14">
        <v>67464.432324714842</v>
      </c>
      <c r="G1305" s="14">
        <v>2551.6097</v>
      </c>
      <c r="H1305" s="14">
        <v>156617.11778224629</v>
      </c>
      <c r="I1305" s="14">
        <v>9397.0270669347774</v>
      </c>
      <c r="J1305" s="14">
        <v>3758.8108267739112</v>
      </c>
      <c r="K1305" s="15">
        <v>2.5612097642667281E-2</v>
      </c>
      <c r="L1305" s="14">
        <v>4144.4781169114394</v>
      </c>
      <c r="M1305" s="14">
        <v>167841.09095836704</v>
      </c>
      <c r="N1305" s="14">
        <v>2819.1081200804333</v>
      </c>
      <c r="O1305" s="15">
        <v>4.337068176172542E-2</v>
      </c>
      <c r="P1305" s="14">
        <v>9513.7395345104414</v>
      </c>
      <c r="Q1305" s="14">
        <v>230282.06657345055</v>
      </c>
      <c r="R1305" s="14">
        <v>2819.1081200804333</v>
      </c>
      <c r="S1305" s="15">
        <v>1.5506453368994894E-2</v>
      </c>
      <c r="T1305" s="38">
        <v>11987.346312702306</v>
      </c>
      <c r="U1305" s="38">
        <v>786452.22304704064</v>
      </c>
      <c r="V1305" s="38">
        <v>25645.563964124187</v>
      </c>
      <c r="W1305" s="38">
        <v>1184575.3805788583</v>
      </c>
      <c r="AA1305" s="13">
        <v>1240</v>
      </c>
      <c r="AB1305" s="39">
        <v>2391629.5113173085</v>
      </c>
    </row>
    <row r="1306" spans="3:28">
      <c r="C1306" s="13">
        <v>1241</v>
      </c>
      <c r="D1306" s="13">
        <v>65</v>
      </c>
      <c r="E1306" s="14">
        <v>250118.55431484597</v>
      </c>
      <c r="F1306" s="14">
        <v>76623.736182789929</v>
      </c>
      <c r="G1306" s="14">
        <v>2551.6097</v>
      </c>
      <c r="H1306" s="14">
        <v>170943.20843205604</v>
      </c>
      <c r="I1306" s="14">
        <v>10256.592505923361</v>
      </c>
      <c r="J1306" s="14">
        <v>4102.6370023693444</v>
      </c>
      <c r="K1306" s="15">
        <v>2.3507611305248671E-2</v>
      </c>
      <c r="L1306" s="14">
        <v>4683.1797282007637</v>
      </c>
      <c r="M1306" s="14">
        <v>205954.21763809989</v>
      </c>
      <c r="N1306" s="14">
        <v>3076.9777517770085</v>
      </c>
      <c r="O1306" s="15">
        <v>-0.11079614602504892</v>
      </c>
      <c r="P1306" s="14">
        <v>-22639.610052433622</v>
      </c>
      <c r="Q1306" s="14">
        <v>183234.59684847746</v>
      </c>
      <c r="R1306" s="14">
        <v>3076.9777517770085</v>
      </c>
      <c r="S1306" s="15">
        <v>-0.36729669550334676</v>
      </c>
      <c r="T1306" s="38">
        <v>-56175.527097939907</v>
      </c>
      <c r="U1306" s="38">
        <v>98306.148541326489</v>
      </c>
      <c r="V1306" s="38">
        <v>-74131.957422172767</v>
      </c>
      <c r="W1306" s="38">
        <v>487494.96302790381</v>
      </c>
      <c r="AA1306" s="13">
        <v>1241</v>
      </c>
      <c r="AB1306" s="39">
        <v>2659767.6668570316</v>
      </c>
    </row>
    <row r="1307" spans="3:28">
      <c r="C1307" s="13">
        <v>1242</v>
      </c>
      <c r="D1307" s="13">
        <v>65</v>
      </c>
      <c r="E1307" s="14">
        <v>242704.55467594322</v>
      </c>
      <c r="F1307" s="14">
        <v>73732.276323617858</v>
      </c>
      <c r="G1307" s="14">
        <v>2551.6097</v>
      </c>
      <c r="H1307" s="14">
        <v>166420.66865232537</v>
      </c>
      <c r="I1307" s="14">
        <v>9985.240119139522</v>
      </c>
      <c r="J1307" s="14">
        <v>3994.0960476558089</v>
      </c>
      <c r="K1307" s="15">
        <v>2.0293426790437028E-2</v>
      </c>
      <c r="L1307" s="14">
        <v>3483.7024236034595</v>
      </c>
      <c r="M1307" s="14">
        <v>177147.29349008304</v>
      </c>
      <c r="N1307" s="14">
        <v>2995.5720357418563</v>
      </c>
      <c r="O1307" s="15">
        <v>4.295697091833197E-2</v>
      </c>
      <c r="P1307" s="14">
        <v>5767.4800823114138</v>
      </c>
      <c r="Q1307" s="14">
        <v>141527.06247489207</v>
      </c>
      <c r="R1307" s="14">
        <v>2995.5720357418563</v>
      </c>
      <c r="S1307" s="15">
        <v>-1.5305195016251855E-2</v>
      </c>
      <c r="T1307" s="38">
        <v>-5978.2513396190288</v>
      </c>
      <c r="U1307" s="38">
        <v>386122.28970822762</v>
      </c>
      <c r="V1307" s="38">
        <v>3272.9311662958435</v>
      </c>
      <c r="W1307" s="38">
        <v>704796.6456732027</v>
      </c>
      <c r="AA1307" s="13">
        <v>1242</v>
      </c>
      <c r="AB1307" s="39">
        <v>2543758.1322429008</v>
      </c>
    </row>
    <row r="1308" spans="3:28">
      <c r="C1308" s="13">
        <v>1243</v>
      </c>
      <c r="D1308" s="13">
        <v>65</v>
      </c>
      <c r="E1308" s="14">
        <v>241683.34096643969</v>
      </c>
      <c r="F1308" s="14">
        <v>73334.002976911477</v>
      </c>
      <c r="G1308" s="14">
        <v>2551.6097</v>
      </c>
      <c r="H1308" s="14">
        <v>165797.7282895282</v>
      </c>
      <c r="I1308" s="14">
        <v>9947.8636973716912</v>
      </c>
      <c r="J1308" s="14">
        <v>3979.1454789486766</v>
      </c>
      <c r="K1308" s="15">
        <v>-3.5491938341134649E-4</v>
      </c>
      <c r="L1308" s="14">
        <v>-40.385676085778307</v>
      </c>
      <c r="M1308" s="14">
        <v>115737.49498167401</v>
      </c>
      <c r="N1308" s="14">
        <v>2984.3591092115071</v>
      </c>
      <c r="O1308" s="15">
        <v>-1.0688250286246134E-2</v>
      </c>
      <c r="P1308" s="14">
        <v>-1880.302327333759</v>
      </c>
      <c r="Q1308" s="14">
        <v>175534.24777218443</v>
      </c>
      <c r="R1308" s="14">
        <v>2984.3591092115071</v>
      </c>
      <c r="S1308" s="15">
        <v>-0.33474454176285878</v>
      </c>
      <c r="T1308" s="38">
        <v>-80676.167330261436</v>
      </c>
      <c r="U1308" s="38">
        <v>161824.17595839084</v>
      </c>
      <c r="V1308" s="38">
        <v>-82596.855333680971</v>
      </c>
      <c r="W1308" s="38">
        <v>453095.91871224926</v>
      </c>
      <c r="AA1308" s="13">
        <v>1243</v>
      </c>
      <c r="AB1308" s="39">
        <v>3144901.881173918</v>
      </c>
    </row>
    <row r="1309" spans="3:28">
      <c r="C1309" s="13">
        <v>1244</v>
      </c>
      <c r="D1309" s="13">
        <v>65</v>
      </c>
      <c r="E1309" s="14">
        <v>228672.40147244453</v>
      </c>
      <c r="F1309" s="14">
        <v>68259.736574253358</v>
      </c>
      <c r="G1309" s="14">
        <v>2551.6097</v>
      </c>
      <c r="H1309" s="14">
        <v>157861.05519819117</v>
      </c>
      <c r="I1309" s="14">
        <v>9471.6633118914706</v>
      </c>
      <c r="J1309" s="14">
        <v>3788.6653247565882</v>
      </c>
      <c r="K1309" s="15">
        <v>5.9881689407539906E-3</v>
      </c>
      <c r="L1309" s="14">
        <v>1014.8764368817444</v>
      </c>
      <c r="M1309" s="14">
        <v>172389.47041499338</v>
      </c>
      <c r="N1309" s="14">
        <v>2841.4989935674412</v>
      </c>
      <c r="O1309" s="15">
        <v>0.39166454672543899</v>
      </c>
      <c r="P1309" s="14">
        <v>36725.02224925311</v>
      </c>
      <c r="Q1309" s="14">
        <v>131912.29352161571</v>
      </c>
      <c r="R1309" s="14">
        <v>2841.4989935674412</v>
      </c>
      <c r="S1309" s="15">
        <v>7.5055563803633568E-2</v>
      </c>
      <c r="T1309" s="38">
        <v>91685.762691234238</v>
      </c>
      <c r="U1309" s="38">
        <v>1314678.3457047169</v>
      </c>
      <c r="V1309" s="38">
        <v>129425.66137736909</v>
      </c>
      <c r="W1309" s="38">
        <v>1618980.1096413259</v>
      </c>
      <c r="AA1309" s="13">
        <v>1244</v>
      </c>
      <c r="AB1309" s="39">
        <v>3010610.2106812703</v>
      </c>
    </row>
    <row r="1310" spans="3:28">
      <c r="C1310" s="13">
        <v>1245</v>
      </c>
      <c r="D1310" s="13">
        <v>65</v>
      </c>
      <c r="E1310" s="14">
        <v>242893.95233233759</v>
      </c>
      <c r="F1310" s="14">
        <v>73806.141409611664</v>
      </c>
      <c r="G1310" s="14">
        <v>2551.6097</v>
      </c>
      <c r="H1310" s="14">
        <v>166536.20122272594</v>
      </c>
      <c r="I1310" s="14">
        <v>9992.1720733635557</v>
      </c>
      <c r="J1310" s="14">
        <v>3996.8688293454225</v>
      </c>
      <c r="K1310" s="15">
        <v>-5.2338295219989187E-3</v>
      </c>
      <c r="L1310" s="14">
        <v>-892.88002437736691</v>
      </c>
      <c r="M1310" s="14">
        <v>171703.39687339473</v>
      </c>
      <c r="N1310" s="14">
        <v>2997.6516220090666</v>
      </c>
      <c r="O1310" s="15">
        <v>6.6003892125013772E-2</v>
      </c>
      <c r="P1310" s="14">
        <v>16848.027392058204</v>
      </c>
      <c r="Q1310" s="14">
        <v>273604.94253130152</v>
      </c>
      <c r="R1310" s="14">
        <v>2997.6516220090666</v>
      </c>
      <c r="S1310" s="15">
        <v>0.36908018405271009</v>
      </c>
      <c r="T1310" s="38">
        <v>34305.456752405393</v>
      </c>
      <c r="U1310" s="38">
        <v>128752.80224743085</v>
      </c>
      <c r="V1310" s="38">
        <v>50260.604120086231</v>
      </c>
      <c r="W1310" s="38">
        <v>574061.14165212715</v>
      </c>
      <c r="AA1310" s="13">
        <v>1245</v>
      </c>
      <c r="AB1310" s="39">
        <v>2578833.5651639253</v>
      </c>
    </row>
    <row r="1311" spans="3:28">
      <c r="C1311" s="13">
        <v>1246</v>
      </c>
      <c r="D1311" s="13">
        <v>65</v>
      </c>
      <c r="E1311" s="14">
        <v>231103.08744766962</v>
      </c>
      <c r="F1311" s="14">
        <v>69207.704104591161</v>
      </c>
      <c r="G1311" s="14">
        <v>2551.6097</v>
      </c>
      <c r="H1311" s="14">
        <v>159343.77364307846</v>
      </c>
      <c r="I1311" s="14">
        <v>9560.6264185847067</v>
      </c>
      <c r="J1311" s="14">
        <v>3824.2505674338827</v>
      </c>
      <c r="K1311" s="15">
        <v>2.0210039131515655E-2</v>
      </c>
      <c r="L1311" s="14">
        <v>2014.9063379340498</v>
      </c>
      <c r="M1311" s="14">
        <v>103625.32140833393</v>
      </c>
      <c r="N1311" s="14">
        <v>2868.187925575412</v>
      </c>
      <c r="O1311" s="15">
        <v>-5.9017654334899514E-2</v>
      </c>
      <c r="P1311" s="14">
        <v>-11215.158835063934</v>
      </c>
      <c r="Q1311" s="14">
        <v>180249.51091819463</v>
      </c>
      <c r="R1311" s="14">
        <v>2868.187925575412</v>
      </c>
      <c r="S1311" s="15">
        <v>-0.13898585176827127</v>
      </c>
      <c r="T1311" s="38">
        <v>-53073.097244728226</v>
      </c>
      <c r="U1311" s="38">
        <v>330220.70811671385</v>
      </c>
      <c r="V1311" s="38">
        <v>-62273.34974185811</v>
      </c>
      <c r="W1311" s="38">
        <v>614095.54044324241</v>
      </c>
      <c r="AA1311" s="13">
        <v>1246</v>
      </c>
      <c r="AB1311" s="39">
        <v>2921070.5724384394</v>
      </c>
    </row>
    <row r="1312" spans="3:28">
      <c r="C1312" s="13">
        <v>1247</v>
      </c>
      <c r="D1312" s="13">
        <v>65</v>
      </c>
      <c r="E1312" s="14">
        <v>237746.26866408673</v>
      </c>
      <c r="F1312" s="14">
        <v>71798.544778993819</v>
      </c>
      <c r="G1312" s="14">
        <v>2551.6097</v>
      </c>
      <c r="H1312" s="14">
        <v>163396.11418509291</v>
      </c>
      <c r="I1312" s="14">
        <v>9803.7668511055745</v>
      </c>
      <c r="J1312" s="14">
        <v>3921.5067404422298</v>
      </c>
      <c r="K1312" s="15">
        <v>-3.2070126249987972E-2</v>
      </c>
      <c r="L1312" s="14">
        <v>-4702.8312265102313</v>
      </c>
      <c r="M1312" s="14">
        <v>143900.03979087778</v>
      </c>
      <c r="N1312" s="14">
        <v>2941.1300553316723</v>
      </c>
      <c r="O1312" s="15">
        <v>4.3694189746047551E-2</v>
      </c>
      <c r="P1312" s="14">
        <v>4378.7319568301273</v>
      </c>
      <c r="Q1312" s="14">
        <v>106062.43704452453</v>
      </c>
      <c r="R1312" s="14">
        <v>2941.1300553316723</v>
      </c>
      <c r="S1312" s="15">
        <v>5.2133521143105779E-2</v>
      </c>
      <c r="T1312" s="38">
        <v>17231.872249911939</v>
      </c>
      <c r="U1312" s="38">
        <v>349235.8804841222</v>
      </c>
      <c r="V1312" s="38">
        <v>16907.772980231835</v>
      </c>
      <c r="W1312" s="38">
        <v>599198.35731952451</v>
      </c>
      <c r="AA1312" s="13">
        <v>1247</v>
      </c>
      <c r="AB1312" s="39">
        <v>2764729.0026191701</v>
      </c>
    </row>
    <row r="1313" spans="3:28">
      <c r="C1313" s="13">
        <v>1248</v>
      </c>
      <c r="D1313" s="13">
        <v>65</v>
      </c>
      <c r="E1313" s="14">
        <v>239830.26939982292</v>
      </c>
      <c r="F1313" s="14">
        <v>72611.305065930937</v>
      </c>
      <c r="G1313" s="14">
        <v>2551.6097</v>
      </c>
      <c r="H1313" s="14">
        <v>164667.35463389198</v>
      </c>
      <c r="I1313" s="14">
        <v>9880.0412780335191</v>
      </c>
      <c r="J1313" s="14">
        <v>3952.0165112134077</v>
      </c>
      <c r="K1313" s="15">
        <v>2.3187249623899307E-2</v>
      </c>
      <c r="L1313" s="14">
        <v>2929.3804287776379</v>
      </c>
      <c r="M1313" s="14">
        <v>131241.21877603521</v>
      </c>
      <c r="N1313" s="14">
        <v>2964.0123834100555</v>
      </c>
      <c r="O1313" s="15">
        <v>6.5420391881179082E-2</v>
      </c>
      <c r="P1313" s="14">
        <v>8089.010161440825</v>
      </c>
      <c r="Q1313" s="14">
        <v>133217.63369736215</v>
      </c>
      <c r="R1313" s="14">
        <v>2964.0123834100555</v>
      </c>
      <c r="S1313" s="15">
        <v>-0.13813568031928664</v>
      </c>
      <c r="T1313" s="38">
        <v>-36812.948345657722</v>
      </c>
      <c r="U1313" s="38">
        <v>231167.53427565855</v>
      </c>
      <c r="V1313" s="38">
        <v>-25794.557755439258</v>
      </c>
      <c r="W1313" s="38">
        <v>495626.38674905594</v>
      </c>
      <c r="AA1313" s="13">
        <v>1248</v>
      </c>
      <c r="AB1313" s="39">
        <v>3043410.0552522554</v>
      </c>
    </row>
    <row r="1314" spans="3:28">
      <c r="C1314" s="13">
        <v>1249</v>
      </c>
      <c r="D1314" s="13">
        <v>65</v>
      </c>
      <c r="E1314" s="14">
        <v>226686.63818539208</v>
      </c>
      <c r="F1314" s="14">
        <v>67485.28889230291</v>
      </c>
      <c r="G1314" s="14">
        <v>2551.6097</v>
      </c>
      <c r="H1314" s="14">
        <v>156649.73959308918</v>
      </c>
      <c r="I1314" s="14">
        <v>9398.9843755853508</v>
      </c>
      <c r="J1314" s="14">
        <v>3759.5937502341403</v>
      </c>
      <c r="K1314" s="15">
        <v>7.8947824275347189E-2</v>
      </c>
      <c r="L1314" s="14">
        <v>12162.030566288731</v>
      </c>
      <c r="M1314" s="14">
        <v>168093.32509726373</v>
      </c>
      <c r="N1314" s="14">
        <v>2819.6953126756052</v>
      </c>
      <c r="O1314" s="15">
        <v>0.1059364692501279</v>
      </c>
      <c r="P1314" s="14">
        <v>16773.098309256307</v>
      </c>
      <c r="Q1314" s="14">
        <v>176514.61803268123</v>
      </c>
      <c r="R1314" s="14">
        <v>2819.6953126756052</v>
      </c>
      <c r="S1314" s="15">
        <v>0.27364695574087361</v>
      </c>
      <c r="T1314" s="38">
        <v>145793.10872838667</v>
      </c>
      <c r="U1314" s="38">
        <v>679981.06945989258</v>
      </c>
      <c r="V1314" s="38">
        <v>174728.23760393169</v>
      </c>
      <c r="W1314" s="38">
        <v>1024589.0125898375</v>
      </c>
      <c r="AA1314" s="13">
        <v>1249</v>
      </c>
      <c r="AB1314" s="39">
        <v>3230218.7996825525</v>
      </c>
    </row>
    <row r="1315" spans="3:28">
      <c r="C1315" s="13">
        <v>1250</v>
      </c>
      <c r="D1315" s="13">
        <v>65</v>
      </c>
      <c r="E1315" s="14">
        <v>227969.71744146806</v>
      </c>
      <c r="F1315" s="14">
        <v>67985.68980217255</v>
      </c>
      <c r="G1315" s="14">
        <v>2551.6097</v>
      </c>
      <c r="H1315" s="14">
        <v>157432.4179392955</v>
      </c>
      <c r="I1315" s="14">
        <v>9445.9450763577297</v>
      </c>
      <c r="J1315" s="14">
        <v>3778.3780305430919</v>
      </c>
      <c r="K1315" s="15">
        <v>5.3122362243125956E-2</v>
      </c>
      <c r="L1315" s="14">
        <v>9636.8772954697979</v>
      </c>
      <c r="M1315" s="14">
        <v>192935.11682254932</v>
      </c>
      <c r="N1315" s="14">
        <v>2833.7835229073189</v>
      </c>
      <c r="O1315" s="15">
        <v>3.8155061393256196E-2</v>
      </c>
      <c r="P1315" s="14">
        <v>12381.937793498748</v>
      </c>
      <c r="Q1315" s="14">
        <v>338315.08877101599</v>
      </c>
      <c r="R1315" s="14">
        <v>2833.7835229073189</v>
      </c>
      <c r="S1315" s="15">
        <v>6.9898536432483338E-4</v>
      </c>
      <c r="T1315" s="38">
        <v>100.51582304353407</v>
      </c>
      <c r="U1315" s="38">
        <v>145319.87924372099</v>
      </c>
      <c r="V1315" s="38">
        <v>22119.330912012079</v>
      </c>
      <c r="W1315" s="38">
        <v>676570.08483728627</v>
      </c>
      <c r="AA1315" s="13">
        <v>1250</v>
      </c>
      <c r="AB1315" s="39">
        <v>2162789.9941593981</v>
      </c>
    </row>
    <row r="1316" spans="3:28">
      <c r="C1316" s="13">
        <v>1251</v>
      </c>
      <c r="D1316" s="13">
        <v>65</v>
      </c>
      <c r="E1316" s="14">
        <v>231178.92628841518</v>
      </c>
      <c r="F1316" s="14">
        <v>69237.281252481916</v>
      </c>
      <c r="G1316" s="14">
        <v>2551.6097</v>
      </c>
      <c r="H1316" s="14">
        <v>159390.03533593327</v>
      </c>
      <c r="I1316" s="14">
        <v>9563.4021201559954</v>
      </c>
      <c r="J1316" s="14">
        <v>3825.3608480623984</v>
      </c>
      <c r="K1316" s="15">
        <v>-1.8020347431595266E-2</v>
      </c>
      <c r="L1316" s="14">
        <v>-2631.6960747583184</v>
      </c>
      <c r="M1316" s="14">
        <v>145321.23605630369</v>
      </c>
      <c r="N1316" s="14">
        <v>2869.0206360467987</v>
      </c>
      <c r="O1316" s="15">
        <v>5.7950460926955695E-2</v>
      </c>
      <c r="P1316" s="14">
        <v>9560.0818789739842</v>
      </c>
      <c r="Q1316" s="14">
        <v>175964.49452485109</v>
      </c>
      <c r="R1316" s="14">
        <v>2869.0206360467987</v>
      </c>
      <c r="S1316" s="15">
        <v>0.12558115935751524</v>
      </c>
      <c r="T1316" s="38">
        <v>54322.467113162362</v>
      </c>
      <c r="U1316" s="38">
        <v>488325.58398873865</v>
      </c>
      <c r="V1316" s="38">
        <v>61250.852917378026</v>
      </c>
      <c r="W1316" s="38">
        <v>809611.31456989353</v>
      </c>
      <c r="AA1316" s="13">
        <v>1251</v>
      </c>
      <c r="AB1316" s="39">
        <v>2395368.6617455478</v>
      </c>
    </row>
    <row r="1317" spans="3:28">
      <c r="C1317" s="13">
        <v>1252</v>
      </c>
      <c r="D1317" s="13">
        <v>65</v>
      </c>
      <c r="E1317" s="14">
        <v>235433.54457395227</v>
      </c>
      <c r="F1317" s="14">
        <v>70896.582383841393</v>
      </c>
      <c r="G1317" s="14">
        <v>2551.6097</v>
      </c>
      <c r="H1317" s="14">
        <v>161985.35249011088</v>
      </c>
      <c r="I1317" s="14">
        <v>9719.121149406652</v>
      </c>
      <c r="J1317" s="14">
        <v>3887.6484597626609</v>
      </c>
      <c r="K1317" s="15">
        <v>6.5277420798348779E-2</v>
      </c>
      <c r="L1317" s="14">
        <v>9678.5416211426982</v>
      </c>
      <c r="M1317" s="14">
        <v>159890.19725081368</v>
      </c>
      <c r="N1317" s="14">
        <v>2915.7363448219953</v>
      </c>
      <c r="O1317" s="15">
        <v>-5.601989857581148E-2</v>
      </c>
      <c r="P1317" s="14">
        <v>-8202.3454072278473</v>
      </c>
      <c r="Q1317" s="14">
        <v>139673.94935564991</v>
      </c>
      <c r="R1317" s="14">
        <v>2915.7363448219953</v>
      </c>
      <c r="S1317" s="15">
        <v>-5.5699269213022637E-2</v>
      </c>
      <c r="T1317" s="38">
        <v>-16602.852828382176</v>
      </c>
      <c r="U1317" s="38">
        <v>282935.27856766881</v>
      </c>
      <c r="V1317" s="38">
        <v>-15126.656614467325</v>
      </c>
      <c r="W1317" s="38">
        <v>582499.42517413246</v>
      </c>
      <c r="AA1317" s="13">
        <v>1252</v>
      </c>
      <c r="AB1317" s="39">
        <v>2521378.2776443451</v>
      </c>
    </row>
    <row r="1318" spans="3:28">
      <c r="C1318" s="13">
        <v>1253</v>
      </c>
      <c r="D1318" s="13">
        <v>65</v>
      </c>
      <c r="E1318" s="14">
        <v>245612.22381155592</v>
      </c>
      <c r="F1318" s="14">
        <v>74866.267286506802</v>
      </c>
      <c r="G1318" s="14">
        <v>2551.6097</v>
      </c>
      <c r="H1318" s="14">
        <v>168194.34682504911</v>
      </c>
      <c r="I1318" s="14">
        <v>10091.660809502946</v>
      </c>
      <c r="J1318" s="14">
        <v>4036.6643238011784</v>
      </c>
      <c r="K1318" s="15">
        <v>8.910455783122001E-2</v>
      </c>
      <c r="L1318" s="14">
        <v>17529.921389094641</v>
      </c>
      <c r="M1318" s="14">
        <v>216282.53758503369</v>
      </c>
      <c r="N1318" s="14">
        <v>3027.4982428508838</v>
      </c>
      <c r="O1318" s="15">
        <v>0.14286142847684938</v>
      </c>
      <c r="P1318" s="14">
        <v>11534.794259352762</v>
      </c>
      <c r="Q1318" s="14">
        <v>93789.681015573529</v>
      </c>
      <c r="R1318" s="14">
        <v>3027.4982428508838</v>
      </c>
      <c r="S1318" s="15">
        <v>0.12323220902590773</v>
      </c>
      <c r="T1318" s="38">
        <v>62503.156592451749</v>
      </c>
      <c r="U1318" s="38">
        <v>571215.12188243901</v>
      </c>
      <c r="V1318" s="38">
        <v>91567.87224089916</v>
      </c>
      <c r="W1318" s="38">
        <v>881287.34048304625</v>
      </c>
      <c r="AA1318" s="13">
        <v>1253</v>
      </c>
      <c r="AB1318" s="39">
        <v>2405536.5872559338</v>
      </c>
    </row>
    <row r="1319" spans="3:28">
      <c r="C1319" s="13">
        <v>1254</v>
      </c>
      <c r="D1319" s="13">
        <v>65</v>
      </c>
      <c r="E1319" s="14">
        <v>225532.77649497881</v>
      </c>
      <c r="F1319" s="14">
        <v>67035.28283304174</v>
      </c>
      <c r="G1319" s="14">
        <v>2551.6097</v>
      </c>
      <c r="H1319" s="14">
        <v>155945.88396193707</v>
      </c>
      <c r="I1319" s="14">
        <v>9356.7530377162238</v>
      </c>
      <c r="J1319" s="14">
        <v>3742.7012150864898</v>
      </c>
      <c r="K1319" s="15">
        <v>-1.2876800297057414E-2</v>
      </c>
      <c r="L1319" s="14">
        <v>-2175.357417849018</v>
      </c>
      <c r="M1319" s="14">
        <v>168632.17047483294</v>
      </c>
      <c r="N1319" s="14">
        <v>2807.0259113148672</v>
      </c>
      <c r="O1319" s="15">
        <v>7.9024712987833937E-2</v>
      </c>
      <c r="P1319" s="14">
        <v>13117.833149427537</v>
      </c>
      <c r="Q1319" s="14">
        <v>180517.93949286561</v>
      </c>
      <c r="R1319" s="14">
        <v>2807.0259113148672</v>
      </c>
      <c r="S1319" s="15">
        <v>0.28677605065918998</v>
      </c>
      <c r="T1319" s="38">
        <v>130107.82057575142</v>
      </c>
      <c r="U1319" s="38">
        <v>585202.70795644401</v>
      </c>
      <c r="V1319" s="38">
        <v>141050.29630732993</v>
      </c>
      <c r="W1319" s="38">
        <v>934352.81792414258</v>
      </c>
      <c r="AA1319" s="13">
        <v>1254</v>
      </c>
      <c r="AB1319" s="39">
        <v>2478582.0470916526</v>
      </c>
    </row>
    <row r="1320" spans="3:28">
      <c r="C1320" s="13">
        <v>1255</v>
      </c>
      <c r="D1320" s="13">
        <v>65</v>
      </c>
      <c r="E1320" s="14">
        <v>260383.53881045341</v>
      </c>
      <c r="F1320" s="14">
        <v>80627.080136076838</v>
      </c>
      <c r="G1320" s="14">
        <v>2551.6097</v>
      </c>
      <c r="H1320" s="14">
        <v>177204.84897437657</v>
      </c>
      <c r="I1320" s="14">
        <v>10632.290938462595</v>
      </c>
      <c r="J1320" s="14">
        <v>4252.916375385038</v>
      </c>
      <c r="K1320" s="15">
        <v>4.0202461598889842E-2</v>
      </c>
      <c r="L1320" s="14">
        <v>5819.9453751998954</v>
      </c>
      <c r="M1320" s="14">
        <v>152712.29957361353</v>
      </c>
      <c r="N1320" s="14">
        <v>3189.6872815387783</v>
      </c>
      <c r="O1320" s="15">
        <v>2.3042263528859949E-2</v>
      </c>
      <c r="P1320" s="14">
        <v>2588.4184632362635</v>
      </c>
      <c r="Q1320" s="14">
        <v>116516.777428762</v>
      </c>
      <c r="R1320" s="14">
        <v>3189.6872815387783</v>
      </c>
      <c r="S1320" s="15">
        <v>5.1115622299451012E-2</v>
      </c>
      <c r="T1320" s="38">
        <v>9401.5606475770874</v>
      </c>
      <c r="U1320" s="38">
        <v>194923.74831049019</v>
      </c>
      <c r="V1320" s="38">
        <v>17809.924486013246</v>
      </c>
      <c r="W1320" s="38">
        <v>464152.82531286567</v>
      </c>
      <c r="AA1320" s="13">
        <v>1255</v>
      </c>
      <c r="AB1320" s="39">
        <v>2472281.5568019277</v>
      </c>
    </row>
    <row r="1321" spans="3:28">
      <c r="C1321" s="13">
        <v>1256</v>
      </c>
      <c r="D1321" s="13">
        <v>65</v>
      </c>
      <c r="E1321" s="14">
        <v>213805.34705777431</v>
      </c>
      <c r="F1321" s="14">
        <v>62461.585352531984</v>
      </c>
      <c r="G1321" s="14">
        <v>2551.6097</v>
      </c>
      <c r="H1321" s="14">
        <v>148792.15200524233</v>
      </c>
      <c r="I1321" s="14">
        <v>8927.5291203145389</v>
      </c>
      <c r="J1321" s="14">
        <v>3571.0116481258156</v>
      </c>
      <c r="K1321" s="15">
        <v>-3.3157976849433148E-2</v>
      </c>
      <c r="L1321" s="14">
        <v>-4671.3661174423332</v>
      </c>
      <c r="M1321" s="14">
        <v>137996.26103309685</v>
      </c>
      <c r="N1321" s="14">
        <v>2678.2587360943617</v>
      </c>
      <c r="O1321" s="15">
        <v>0.10664550361534193</v>
      </c>
      <c r="P1321" s="14">
        <v>19021.736481716409</v>
      </c>
      <c r="Q1321" s="14">
        <v>198725.03345992017</v>
      </c>
      <c r="R1321" s="14">
        <v>2678.2587360943617</v>
      </c>
      <c r="S1321" s="15">
        <v>-8.9759008400944876E-2</v>
      </c>
      <c r="T1321" s="38">
        <v>-18710.820380800109</v>
      </c>
      <c r="U1321" s="38">
        <v>191084.49309771173</v>
      </c>
      <c r="V1321" s="38">
        <v>-4360.4500165260324</v>
      </c>
      <c r="W1321" s="38">
        <v>527805.78759072872</v>
      </c>
      <c r="AA1321" s="13">
        <v>1256</v>
      </c>
      <c r="AB1321" s="39">
        <v>2701197.8636652101</v>
      </c>
    </row>
    <row r="1322" spans="3:28">
      <c r="C1322" s="13">
        <v>1257</v>
      </c>
      <c r="D1322" s="13">
        <v>65</v>
      </c>
      <c r="E1322" s="14">
        <v>220950.74234292688</v>
      </c>
      <c r="F1322" s="14">
        <v>65248.289513741489</v>
      </c>
      <c r="G1322" s="14">
        <v>2551.6097</v>
      </c>
      <c r="H1322" s="14">
        <v>153150.84312918541</v>
      </c>
      <c r="I1322" s="14">
        <v>9189.0505877511241</v>
      </c>
      <c r="J1322" s="14">
        <v>3675.6202351004499</v>
      </c>
      <c r="K1322" s="15">
        <v>-7.3542763917528509E-2</v>
      </c>
      <c r="L1322" s="14">
        <v>-10783.596299949117</v>
      </c>
      <c r="M1322" s="14">
        <v>137684.49700959446</v>
      </c>
      <c r="N1322" s="14">
        <v>2756.7151763253373</v>
      </c>
      <c r="O1322" s="15">
        <v>0.14172030993534301</v>
      </c>
      <c r="P1322" s="14">
        <v>18071.355791037662</v>
      </c>
      <c r="Q1322" s="14">
        <v>146963.94051631528</v>
      </c>
      <c r="R1322" s="14">
        <v>2756.7151763253373</v>
      </c>
      <c r="S1322" s="15">
        <v>9.6504225459618398E-2</v>
      </c>
      <c r="T1322" s="38">
        <v>140223.56587128001</v>
      </c>
      <c r="U1322" s="38">
        <v>1594632.2462607559</v>
      </c>
      <c r="V1322" s="38">
        <v>147511.32536236855</v>
      </c>
      <c r="W1322" s="38">
        <v>1879280.6837866656</v>
      </c>
      <c r="AA1322" s="13">
        <v>1257</v>
      </c>
      <c r="AB1322" s="39">
        <v>2618363.300954897</v>
      </c>
    </row>
    <row r="1323" spans="3:28">
      <c r="C1323" s="13">
        <v>1258</v>
      </c>
      <c r="D1323" s="13">
        <v>65</v>
      </c>
      <c r="E1323" s="14">
        <v>205770.56705874376</v>
      </c>
      <c r="F1323" s="14">
        <v>59328.021152910071</v>
      </c>
      <c r="G1323" s="14">
        <v>2551.6097</v>
      </c>
      <c r="H1323" s="14">
        <v>143890.93620583368</v>
      </c>
      <c r="I1323" s="14">
        <v>8633.456172350021</v>
      </c>
      <c r="J1323" s="14">
        <v>3453.3824689400085</v>
      </c>
      <c r="K1323" s="15">
        <v>1.9813985574717662E-2</v>
      </c>
      <c r="L1323" s="14">
        <v>3640.2954157625941</v>
      </c>
      <c r="M1323" s="14">
        <v>189090.51880055145</v>
      </c>
      <c r="N1323" s="14">
        <v>2590.036851705006</v>
      </c>
      <c r="O1323" s="15">
        <v>-4.048119114639985E-2</v>
      </c>
      <c r="P1323" s="14">
        <v>-8748.5664911376243</v>
      </c>
      <c r="Q1323" s="14">
        <v>208660.80636412173</v>
      </c>
      <c r="R1323" s="14">
        <v>2590.036851705006</v>
      </c>
      <c r="S1323" s="15">
        <v>0.26140008878140908</v>
      </c>
      <c r="T1323" s="38">
        <v>44562.073575345574</v>
      </c>
      <c r="U1323" s="38">
        <v>216331.68435150816</v>
      </c>
      <c r="V1323" s="38">
        <v>39453.802499970545</v>
      </c>
      <c r="W1323" s="38">
        <v>614083.00951618131</v>
      </c>
      <c r="AA1323" s="13">
        <v>1258</v>
      </c>
      <c r="AB1323" s="39">
        <v>2642495.7124836021</v>
      </c>
    </row>
    <row r="1324" spans="3:28">
      <c r="C1324" s="13">
        <v>1259</v>
      </c>
      <c r="D1324" s="13">
        <v>65</v>
      </c>
      <c r="E1324" s="14">
        <v>240671.24099012767</v>
      </c>
      <c r="F1324" s="14">
        <v>72939.283986149792</v>
      </c>
      <c r="G1324" s="14">
        <v>2551.6097</v>
      </c>
      <c r="H1324" s="14">
        <v>165180.34730397788</v>
      </c>
      <c r="I1324" s="14">
        <v>9910.8208382386729</v>
      </c>
      <c r="J1324" s="14">
        <v>3964.3283352954695</v>
      </c>
      <c r="K1324" s="15">
        <v>3.9164258636477718E-2</v>
      </c>
      <c r="L1324" s="14">
        <v>5924.6723065867836</v>
      </c>
      <c r="M1324" s="14">
        <v>159184.36636646447</v>
      </c>
      <c r="N1324" s="14">
        <v>2973.2462514716017</v>
      </c>
      <c r="O1324" s="15">
        <v>0.28098835543305922</v>
      </c>
      <c r="P1324" s="14">
        <v>52452.42827666839</v>
      </c>
      <c r="Q1324" s="14">
        <v>240610.23283207131</v>
      </c>
      <c r="R1324" s="14">
        <v>2973.2462514716017</v>
      </c>
      <c r="S1324" s="15">
        <v>0.21740810350116543</v>
      </c>
      <c r="T1324" s="38">
        <v>27541.44239054135</v>
      </c>
      <c r="U1324" s="38">
        <v>155708.911110396</v>
      </c>
      <c r="V1324" s="38">
        <v>85918.542973796517</v>
      </c>
      <c r="W1324" s="38">
        <v>555503.51030893181</v>
      </c>
      <c r="AA1324" s="13">
        <v>1259</v>
      </c>
      <c r="AB1324" s="39">
        <v>2423060.3749170839</v>
      </c>
    </row>
    <row r="1325" spans="3:28">
      <c r="C1325" s="13">
        <v>1260</v>
      </c>
      <c r="D1325" s="13">
        <v>65</v>
      </c>
      <c r="E1325" s="14">
        <v>240406.16310714761</v>
      </c>
      <c r="F1325" s="14">
        <v>72835.903611787566</v>
      </c>
      <c r="G1325" s="14">
        <v>2551.6097</v>
      </c>
      <c r="H1325" s="14">
        <v>165018.64979536005</v>
      </c>
      <c r="I1325" s="14">
        <v>9901.118987721602</v>
      </c>
      <c r="J1325" s="14">
        <v>3960.4475950886408</v>
      </c>
      <c r="K1325" s="15">
        <v>4.2648452459898595E-2</v>
      </c>
      <c r="L1325" s="14">
        <v>8286.1144939563801</v>
      </c>
      <c r="M1325" s="14">
        <v>204555.0877308299</v>
      </c>
      <c r="N1325" s="14">
        <v>2970.3356963164806</v>
      </c>
      <c r="O1325" s="15">
        <v>-2.9199279158819563E-2</v>
      </c>
      <c r="P1325" s="14">
        <v>-9026.7522811095787</v>
      </c>
      <c r="Q1325" s="14">
        <v>301601.39926920191</v>
      </c>
      <c r="R1325" s="14">
        <v>2970.3356963164806</v>
      </c>
      <c r="S1325" s="15">
        <v>0.13857335885338459</v>
      </c>
      <c r="T1325" s="38">
        <v>170878.02967510925</v>
      </c>
      <c r="U1325" s="38">
        <v>1405486.4406129015</v>
      </c>
      <c r="V1325" s="38">
        <v>170137.39188795607</v>
      </c>
      <c r="W1325" s="38">
        <v>1911642.9276129333</v>
      </c>
      <c r="AA1325" s="13">
        <v>1260</v>
      </c>
      <c r="AB1325" s="39">
        <v>2905890.6782052196</v>
      </c>
    </row>
    <row r="1326" spans="3:28">
      <c r="C1326" s="13">
        <v>1261</v>
      </c>
      <c r="D1326" s="13">
        <v>65</v>
      </c>
      <c r="E1326" s="14">
        <v>222327.66232987956</v>
      </c>
      <c r="F1326" s="14">
        <v>65785.28830865302</v>
      </c>
      <c r="G1326" s="14">
        <v>2551.6097</v>
      </c>
      <c r="H1326" s="14">
        <v>153990.76432122654</v>
      </c>
      <c r="I1326" s="14">
        <v>9239.4458592735919</v>
      </c>
      <c r="J1326" s="14">
        <v>3695.7783437094367</v>
      </c>
      <c r="K1326" s="15">
        <v>5.3552859343442283E-2</v>
      </c>
      <c r="L1326" s="14">
        <v>8960.426479721722</v>
      </c>
      <c r="M1326" s="14">
        <v>178127.60708767333</v>
      </c>
      <c r="N1326" s="14">
        <v>2771.8337577820776</v>
      </c>
      <c r="O1326" s="15">
        <v>-2.5762050182951399E-2</v>
      </c>
      <c r="P1326" s="14">
        <v>-3905.8388025991198</v>
      </c>
      <c r="Q1326" s="14">
        <v>149092.18871428352</v>
      </c>
      <c r="R1326" s="14">
        <v>2771.8337577820776</v>
      </c>
      <c r="S1326" s="15">
        <v>0.3718664249709322</v>
      </c>
      <c r="T1326" s="38">
        <v>19940.05262111831</v>
      </c>
      <c r="U1326" s="38">
        <v>74947.515523361595</v>
      </c>
      <c r="V1326" s="38">
        <v>24994.640298240913</v>
      </c>
      <c r="W1326" s="38">
        <v>402167.31132531841</v>
      </c>
      <c r="AA1326" s="13">
        <v>1261</v>
      </c>
      <c r="AB1326" s="39">
        <v>2475791.0546129304</v>
      </c>
    </row>
    <row r="1327" spans="3:28">
      <c r="C1327" s="13">
        <v>1262</v>
      </c>
      <c r="D1327" s="13">
        <v>65</v>
      </c>
      <c r="E1327" s="14">
        <v>225346.39047662416</v>
      </c>
      <c r="F1327" s="14">
        <v>66962.592285883424</v>
      </c>
      <c r="G1327" s="14">
        <v>2551.6097</v>
      </c>
      <c r="H1327" s="14">
        <v>155832.18849074075</v>
      </c>
      <c r="I1327" s="14">
        <v>9349.9313094444442</v>
      </c>
      <c r="J1327" s="14">
        <v>3739.972523777778</v>
      </c>
      <c r="K1327" s="15">
        <v>5.335682400452442E-2</v>
      </c>
      <c r="L1327" s="14">
        <v>7019.6449336542237</v>
      </c>
      <c r="M1327" s="14">
        <v>140450.02791366467</v>
      </c>
      <c r="N1327" s="14">
        <v>2804.9793928333333</v>
      </c>
      <c r="O1327" s="15">
        <v>0.22294715550570332</v>
      </c>
      <c r="P1327" s="14">
        <v>22495.576102570096</v>
      </c>
      <c r="Q1327" s="14">
        <v>124798.99925805762</v>
      </c>
      <c r="R1327" s="14">
        <v>2804.9793928333333</v>
      </c>
      <c r="S1327" s="15">
        <v>0.1702180919397086</v>
      </c>
      <c r="T1327" s="38">
        <v>41728.07845252996</v>
      </c>
      <c r="U1327" s="38">
        <v>288275.3584413327</v>
      </c>
      <c r="V1327" s="38">
        <v>71243.299488754274</v>
      </c>
      <c r="W1327" s="38">
        <v>553524.38561305497</v>
      </c>
      <c r="AA1327" s="13">
        <v>1262</v>
      </c>
      <c r="AB1327" s="39">
        <v>3000837.4344376158</v>
      </c>
    </row>
    <row r="1328" spans="3:28">
      <c r="C1328" s="13">
        <v>1263</v>
      </c>
      <c r="D1328" s="13">
        <v>65</v>
      </c>
      <c r="E1328" s="14">
        <v>242051.31473138114</v>
      </c>
      <c r="F1328" s="14">
        <v>73477.512745238637</v>
      </c>
      <c r="G1328" s="14">
        <v>2551.6097</v>
      </c>
      <c r="H1328" s="14">
        <v>166022.1922861425</v>
      </c>
      <c r="I1328" s="14">
        <v>9961.3315371685494</v>
      </c>
      <c r="J1328" s="14">
        <v>3984.5326148674199</v>
      </c>
      <c r="K1328" s="15">
        <v>0.16251504781467294</v>
      </c>
      <c r="L1328" s="14">
        <v>27699.011970893003</v>
      </c>
      <c r="M1328" s="14">
        <v>200130.95351677039</v>
      </c>
      <c r="N1328" s="14">
        <v>2988.3994611505645</v>
      </c>
      <c r="O1328" s="15">
        <v>8.0841799231323119E-2</v>
      </c>
      <c r="P1328" s="14">
        <v>19785.411449204574</v>
      </c>
      <c r="Q1328" s="14">
        <v>266021.95533011243</v>
      </c>
      <c r="R1328" s="14">
        <v>2988.3994611505645</v>
      </c>
      <c r="S1328" s="15">
        <v>-1.3909318851767327E-2</v>
      </c>
      <c r="T1328" s="38">
        <v>-1673.1013163516848</v>
      </c>
      <c r="U1328" s="38">
        <v>120107.45709088155</v>
      </c>
      <c r="V1328" s="38">
        <v>45811.322103745893</v>
      </c>
      <c r="W1328" s="38">
        <v>586260.36593776441</v>
      </c>
      <c r="AA1328" s="13">
        <v>1263</v>
      </c>
      <c r="AB1328" s="39">
        <v>2766497.4314067676</v>
      </c>
    </row>
    <row r="1329" spans="3:28">
      <c r="C1329" s="13">
        <v>1264</v>
      </c>
      <c r="D1329" s="13">
        <v>65</v>
      </c>
      <c r="E1329" s="14">
        <v>253092.95268837796</v>
      </c>
      <c r="F1329" s="14">
        <v>77783.751548467408</v>
      </c>
      <c r="G1329" s="14">
        <v>2551.6097</v>
      </c>
      <c r="H1329" s="14">
        <v>172757.59143991055</v>
      </c>
      <c r="I1329" s="14">
        <v>10365.455486394632</v>
      </c>
      <c r="J1329" s="14">
        <v>4146.1821945578531</v>
      </c>
      <c r="K1329" s="15">
        <v>1.9995165692081721E-2</v>
      </c>
      <c r="L1329" s="14">
        <v>2575.622521917905</v>
      </c>
      <c r="M1329" s="14">
        <v>133460.97562200067</v>
      </c>
      <c r="N1329" s="14">
        <v>3109.6366459183896</v>
      </c>
      <c r="O1329" s="15">
        <v>-4.7966687711211153E-2</v>
      </c>
      <c r="P1329" s="14">
        <v>-12221.22227120195</v>
      </c>
      <c r="Q1329" s="14">
        <v>244119.21612169404</v>
      </c>
      <c r="R1329" s="14">
        <v>3109.6366459183896</v>
      </c>
      <c r="S1329" s="15">
        <v>0.22914003181191422</v>
      </c>
      <c r="T1329" s="38">
        <v>308441.36428009195</v>
      </c>
      <c r="U1329" s="38">
        <v>1656078.5840110725</v>
      </c>
      <c r="V1329" s="38">
        <v>298795.76453080791</v>
      </c>
      <c r="W1329" s="38">
        <v>2033658.7757547672</v>
      </c>
      <c r="AA1329" s="13">
        <v>1264</v>
      </c>
      <c r="AB1329" s="39">
        <v>2441299.0101330657</v>
      </c>
    </row>
    <row r="1330" spans="3:28">
      <c r="C1330" s="13">
        <v>1265</v>
      </c>
      <c r="D1330" s="13">
        <v>65</v>
      </c>
      <c r="E1330" s="14">
        <v>223453.55664427218</v>
      </c>
      <c r="F1330" s="14">
        <v>66224.387091266151</v>
      </c>
      <c r="G1330" s="14">
        <v>2551.6097</v>
      </c>
      <c r="H1330" s="14">
        <v>154677.55985300601</v>
      </c>
      <c r="I1330" s="14">
        <v>9280.6535911803603</v>
      </c>
      <c r="J1330" s="14">
        <v>3712.2614364721444</v>
      </c>
      <c r="K1330" s="15">
        <v>6.7615639448722689E-2</v>
      </c>
      <c r="L1330" s="14">
        <v>9873.1354968200212</v>
      </c>
      <c r="M1330" s="14">
        <v>157747.78467197996</v>
      </c>
      <c r="N1330" s="14">
        <v>2784.1960773541082</v>
      </c>
      <c r="O1330" s="15">
        <v>0.11745876468693152</v>
      </c>
      <c r="P1330" s="14">
        <v>30170.995179036658</v>
      </c>
      <c r="Q1330" s="14">
        <v>288427.66402648104</v>
      </c>
      <c r="R1330" s="14">
        <v>2784.1960773541082</v>
      </c>
      <c r="S1330" s="15">
        <v>0.67660871948545609</v>
      </c>
      <c r="T1330" s="38">
        <v>107124.39694188941</v>
      </c>
      <c r="U1330" s="38">
        <v>266841.97003999935</v>
      </c>
      <c r="V1330" s="38">
        <v>147168.52761774609</v>
      </c>
      <c r="W1330" s="38">
        <v>713017.4187384604</v>
      </c>
      <c r="AA1330" s="13">
        <v>1265</v>
      </c>
      <c r="AB1330" s="39">
        <v>2334953.1581461788</v>
      </c>
    </row>
    <row r="1331" spans="3:28">
      <c r="C1331" s="13">
        <v>1266</v>
      </c>
      <c r="D1331" s="13">
        <v>65</v>
      </c>
      <c r="E1331" s="14">
        <v>230115.83752152795</v>
      </c>
      <c r="F1331" s="14">
        <v>68822.676633395895</v>
      </c>
      <c r="G1331" s="14">
        <v>2551.6097</v>
      </c>
      <c r="H1331" s="14">
        <v>158741.55118813206</v>
      </c>
      <c r="I1331" s="14">
        <v>9524.4930712879232</v>
      </c>
      <c r="J1331" s="14">
        <v>3809.7972285151695</v>
      </c>
      <c r="K1331" s="15">
        <v>5.5323537164956957E-2</v>
      </c>
      <c r="L1331" s="14">
        <v>7235.411697718102</v>
      </c>
      <c r="M1331" s="14">
        <v>139923.91650375689</v>
      </c>
      <c r="N1331" s="14">
        <v>2857.347921386377</v>
      </c>
      <c r="O1331" s="15">
        <v>0.22415659599117713</v>
      </c>
      <c r="P1331" s="14">
        <v>58963.56160895741</v>
      </c>
      <c r="Q1331" s="14">
        <v>323438.52848925866</v>
      </c>
      <c r="R1331" s="14">
        <v>2857.347921386377</v>
      </c>
      <c r="S1331" s="15">
        <v>-1.1523106029715291E-2</v>
      </c>
      <c r="T1331" s="38">
        <v>-2743.9210748052751</v>
      </c>
      <c r="U1331" s="38">
        <v>236808.14320524881</v>
      </c>
      <c r="V1331" s="38">
        <v>63455.052231870242</v>
      </c>
      <c r="W1331" s="38">
        <v>700170.58819826436</v>
      </c>
      <c r="AA1331" s="13">
        <v>1266</v>
      </c>
      <c r="AB1331" s="39">
        <v>2895921.6542230481</v>
      </c>
    </row>
    <row r="1332" spans="3:28">
      <c r="C1332" s="13">
        <v>1267</v>
      </c>
      <c r="D1332" s="13">
        <v>65</v>
      </c>
      <c r="E1332" s="14">
        <v>214987.36263418576</v>
      </c>
      <c r="F1332" s="14">
        <v>62922.571427332448</v>
      </c>
      <c r="G1332" s="14">
        <v>2551.6097</v>
      </c>
      <c r="H1332" s="14">
        <v>149513.18150685332</v>
      </c>
      <c r="I1332" s="14">
        <v>8970.7908904111991</v>
      </c>
      <c r="J1332" s="14">
        <v>3588.3163561644797</v>
      </c>
      <c r="K1332" s="15">
        <v>9.203035448477237E-2</v>
      </c>
      <c r="L1332" s="14">
        <v>9712.4003782879663</v>
      </c>
      <c r="M1332" s="14">
        <v>117041.30774496548</v>
      </c>
      <c r="N1332" s="14">
        <v>2691.2372671233597</v>
      </c>
      <c r="O1332" s="15">
        <v>0.19209617836139567</v>
      </c>
      <c r="P1332" s="14">
        <v>27786.80940379226</v>
      </c>
      <c r="Q1332" s="14">
        <v>173782.93405375263</v>
      </c>
      <c r="R1332" s="14">
        <v>2691.2372671233597</v>
      </c>
      <c r="S1332" s="15">
        <v>-0.11197227081511431</v>
      </c>
      <c r="T1332" s="38">
        <v>-18520.994983780238</v>
      </c>
      <c r="U1332" s="38">
        <v>148231.6020825188</v>
      </c>
      <c r="V1332" s="38">
        <v>18978.214798299992</v>
      </c>
      <c r="W1332" s="38">
        <v>439055.84388123691</v>
      </c>
      <c r="AA1332" s="13">
        <v>1267</v>
      </c>
      <c r="AB1332" s="39">
        <v>2807962.7421684647</v>
      </c>
    </row>
    <row r="1333" spans="3:28">
      <c r="C1333" s="13">
        <v>1268</v>
      </c>
      <c r="D1333" s="13">
        <v>65</v>
      </c>
      <c r="E1333" s="14">
        <v>218552.37911752443</v>
      </c>
      <c r="F1333" s="14">
        <v>64312.927855834525</v>
      </c>
      <c r="G1333" s="14">
        <v>2551.6097</v>
      </c>
      <c r="H1333" s="14">
        <v>151687.84156168989</v>
      </c>
      <c r="I1333" s="14">
        <v>9101.2704937013932</v>
      </c>
      <c r="J1333" s="14">
        <v>3640.5081974805576</v>
      </c>
      <c r="K1333" s="15">
        <v>4.9801443994080825E-2</v>
      </c>
      <c r="L1333" s="14">
        <v>7333.499469311324</v>
      </c>
      <c r="M1333" s="14">
        <v>156408.50927720233</v>
      </c>
      <c r="N1333" s="14">
        <v>2730.3811481104181</v>
      </c>
      <c r="O1333" s="15">
        <v>-1.5073315631258105E-3</v>
      </c>
      <c r="P1333" s="14">
        <v>-170.70604792975348</v>
      </c>
      <c r="Q1333" s="14">
        <v>114444.98103649766</v>
      </c>
      <c r="R1333" s="14">
        <v>2730.3811481104181</v>
      </c>
      <c r="S1333" s="15">
        <v>-0.15816355874948534</v>
      </c>
      <c r="T1333" s="38">
        <v>-88230.769953231706</v>
      </c>
      <c r="U1333" s="38">
        <v>470979.54405396583</v>
      </c>
      <c r="V1333" s="38">
        <v>-81067.97653185013</v>
      </c>
      <c r="W1333" s="38">
        <v>741833.03436766588</v>
      </c>
      <c r="AA1333" s="13">
        <v>1268</v>
      </c>
      <c r="AB1333" s="39">
        <v>2463327.4517618492</v>
      </c>
    </row>
    <row r="1334" spans="3:28">
      <c r="C1334" s="13">
        <v>1269</v>
      </c>
      <c r="D1334" s="13">
        <v>65</v>
      </c>
      <c r="E1334" s="14">
        <v>231197.31174632272</v>
      </c>
      <c r="F1334" s="14">
        <v>69244.451581065863</v>
      </c>
      <c r="G1334" s="14">
        <v>2551.6097</v>
      </c>
      <c r="H1334" s="14">
        <v>159401.25046525686</v>
      </c>
      <c r="I1334" s="14">
        <v>9564.0750279154108</v>
      </c>
      <c r="J1334" s="14">
        <v>3825.6300111661644</v>
      </c>
      <c r="K1334" s="15">
        <v>5.1557656341399666E-2</v>
      </c>
      <c r="L1334" s="14">
        <v>7525.4362962133218</v>
      </c>
      <c r="M1334" s="14">
        <v>155399.8180258944</v>
      </c>
      <c r="N1334" s="14">
        <v>2869.222508374623</v>
      </c>
      <c r="O1334" s="15">
        <v>0.22337904989222734</v>
      </c>
      <c r="P1334" s="14">
        <v>56233.040552663413</v>
      </c>
      <c r="Q1334" s="14">
        <v>309405.85456039407</v>
      </c>
      <c r="R1334" s="14">
        <v>2869.222508374623</v>
      </c>
      <c r="S1334" s="15">
        <v>4.4525613217885243E-2</v>
      </c>
      <c r="T1334" s="38">
        <v>11984.469715769654</v>
      </c>
      <c r="U1334" s="38">
        <v>282578.08518453967</v>
      </c>
      <c r="V1334" s="38">
        <v>75742.946564646394</v>
      </c>
      <c r="W1334" s="38">
        <v>747383.7577708282</v>
      </c>
      <c r="AA1334" s="13">
        <v>1269</v>
      </c>
      <c r="AB1334" s="39">
        <v>2483397.0832279613</v>
      </c>
    </row>
    <row r="1335" spans="3:28">
      <c r="C1335" s="13">
        <v>1270</v>
      </c>
      <c r="D1335" s="13">
        <v>65</v>
      </c>
      <c r="E1335" s="14">
        <v>221373.16073767265</v>
      </c>
      <c r="F1335" s="14">
        <v>65413.032687692335</v>
      </c>
      <c r="G1335" s="14">
        <v>2551.6097</v>
      </c>
      <c r="H1335" s="14">
        <v>153408.51834998032</v>
      </c>
      <c r="I1335" s="14">
        <v>9204.5111009988195</v>
      </c>
      <c r="J1335" s="14">
        <v>3681.8044403995282</v>
      </c>
      <c r="K1335" s="15">
        <v>5.286138960555823E-2</v>
      </c>
      <c r="L1335" s="14">
        <v>7084.0723816960153</v>
      </c>
      <c r="M1335" s="14">
        <v>142937.19854371861</v>
      </c>
      <c r="N1335" s="14">
        <v>2761.3533302996457</v>
      </c>
      <c r="O1335" s="15">
        <v>4.771958805905982E-2</v>
      </c>
      <c r="P1335" s="14">
        <v>5323.6338253085005</v>
      </c>
      <c r="Q1335" s="14">
        <v>118265.07708215107</v>
      </c>
      <c r="R1335" s="14">
        <v>2761.3533302996457</v>
      </c>
      <c r="S1335" s="15">
        <v>0.20411131681924038</v>
      </c>
      <c r="T1335" s="38">
        <v>18820.28892908612</v>
      </c>
      <c r="U1335" s="38">
        <v>112406.96976084099</v>
      </c>
      <c r="V1335" s="38">
        <v>31227.995136090634</v>
      </c>
      <c r="W1335" s="38">
        <v>373609.24538671068</v>
      </c>
      <c r="AA1335" s="13">
        <v>1270</v>
      </c>
      <c r="AB1335" s="39">
        <v>2497760.0582341431</v>
      </c>
    </row>
    <row r="1336" spans="3:28">
      <c r="C1336" s="13">
        <v>1271</v>
      </c>
      <c r="D1336" s="13">
        <v>65</v>
      </c>
      <c r="E1336" s="14">
        <v>233414.64815438123</v>
      </c>
      <c r="F1336" s="14">
        <v>70109.212780208676</v>
      </c>
      <c r="G1336" s="14">
        <v>2551.6097</v>
      </c>
      <c r="H1336" s="14">
        <v>160753.82567417255</v>
      </c>
      <c r="I1336" s="14">
        <v>9645.2295404503529</v>
      </c>
      <c r="J1336" s="14">
        <v>3858.0918161801414</v>
      </c>
      <c r="K1336" s="15">
        <v>-2.1413291043712937E-3</v>
      </c>
      <c r="L1336" s="14">
        <v>-333.16635552410304</v>
      </c>
      <c r="M1336" s="14">
        <v>157184.45995526057</v>
      </c>
      <c r="N1336" s="14">
        <v>2893.568862135106</v>
      </c>
      <c r="O1336" s="15">
        <v>0.23602438675372542</v>
      </c>
      <c r="P1336" s="14">
        <v>28045.493389548097</v>
      </c>
      <c r="Q1336" s="14">
        <v>148316.83563553146</v>
      </c>
      <c r="R1336" s="14">
        <v>2893.568862135106</v>
      </c>
      <c r="S1336" s="15">
        <v>-4.6254756156367552E-2</v>
      </c>
      <c r="T1336" s="38">
        <v>-48373.95506412378</v>
      </c>
      <c r="U1336" s="38">
        <v>998888.63478578813</v>
      </c>
      <c r="V1336" s="38">
        <v>-20661.628030099786</v>
      </c>
      <c r="W1336" s="38">
        <v>1304389.9303765802</v>
      </c>
      <c r="AA1336" s="13">
        <v>1271</v>
      </c>
      <c r="AB1336" s="39">
        <v>2954344.5608596676</v>
      </c>
    </row>
    <row r="1337" spans="3:28">
      <c r="C1337" s="13">
        <v>1272</v>
      </c>
      <c r="D1337" s="13">
        <v>65</v>
      </c>
      <c r="E1337" s="14">
        <v>227613.48177162674</v>
      </c>
      <c r="F1337" s="14">
        <v>67846.75789093443</v>
      </c>
      <c r="G1337" s="14">
        <v>2551.6097</v>
      </c>
      <c r="H1337" s="14">
        <v>157215.11418069233</v>
      </c>
      <c r="I1337" s="14">
        <v>9432.9068508415385</v>
      </c>
      <c r="J1337" s="14">
        <v>3773.1627403366156</v>
      </c>
      <c r="K1337" s="15">
        <v>-9.6599010894280676E-3</v>
      </c>
      <c r="L1337" s="14">
        <v>-2283.7764385168925</v>
      </c>
      <c r="M1337" s="14">
        <v>236021.00604721872</v>
      </c>
      <c r="N1337" s="14">
        <v>2829.8720552524615</v>
      </c>
      <c r="O1337" s="15">
        <v>0.14966828343213334</v>
      </c>
      <c r="P1337" s="14">
        <v>25485.567754717613</v>
      </c>
      <c r="Q1337" s="14">
        <v>197180.85423664679</v>
      </c>
      <c r="R1337" s="14">
        <v>2829.8720552524615</v>
      </c>
      <c r="S1337" s="15">
        <v>0.34463181118535374</v>
      </c>
      <c r="T1337" s="38">
        <v>553508.95491406694</v>
      </c>
      <c r="U1337" s="38">
        <v>2161011.7126383749</v>
      </c>
      <c r="V1337" s="38">
        <v>576710.74623026769</v>
      </c>
      <c r="W1337" s="38">
        <v>2594213.5729222405</v>
      </c>
      <c r="AA1337" s="13">
        <v>1272</v>
      </c>
      <c r="AB1337" s="39">
        <v>2577674.9554705452</v>
      </c>
    </row>
    <row r="1338" spans="3:28">
      <c r="C1338" s="13">
        <v>1273</v>
      </c>
      <c r="D1338" s="13">
        <v>65</v>
      </c>
      <c r="E1338" s="14">
        <v>225334.84181657707</v>
      </c>
      <c r="F1338" s="14">
        <v>66958.088308465056</v>
      </c>
      <c r="G1338" s="14">
        <v>2551.6097</v>
      </c>
      <c r="H1338" s="14">
        <v>155825.14380811201</v>
      </c>
      <c r="I1338" s="14">
        <v>9349.5086284867211</v>
      </c>
      <c r="J1338" s="14">
        <v>3739.8034513946886</v>
      </c>
      <c r="K1338" s="15">
        <v>6.5287005491671671E-2</v>
      </c>
      <c r="L1338" s="14">
        <v>8766.1526982759424</v>
      </c>
      <c r="M1338" s="14">
        <v>144907.07255780691</v>
      </c>
      <c r="N1338" s="14">
        <v>2804.8525885460162</v>
      </c>
      <c r="O1338" s="15">
        <v>6.8705726645649612E-2</v>
      </c>
      <c r="P1338" s="14">
        <v>12623.828158720306</v>
      </c>
      <c r="Q1338" s="14">
        <v>197763.89576821891</v>
      </c>
      <c r="R1338" s="14">
        <v>2804.8525885460162</v>
      </c>
      <c r="S1338" s="15">
        <v>-0.13728347232854887</v>
      </c>
      <c r="T1338" s="38">
        <v>-19621.476893517112</v>
      </c>
      <c r="U1338" s="38">
        <v>124707.6729218415</v>
      </c>
      <c r="V1338" s="38">
        <v>1768.5039634791356</v>
      </c>
      <c r="W1338" s="38">
        <v>467378.64124786732</v>
      </c>
      <c r="AA1338" s="13">
        <v>1273</v>
      </c>
      <c r="AB1338" s="39">
        <v>2974619.8496932252</v>
      </c>
    </row>
    <row r="1339" spans="3:28">
      <c r="C1339" s="13">
        <v>1274</v>
      </c>
      <c r="D1339" s="13">
        <v>65</v>
      </c>
      <c r="E1339" s="14">
        <v>233356.33461104232</v>
      </c>
      <c r="F1339" s="14">
        <v>70086.470498306502</v>
      </c>
      <c r="G1339" s="14">
        <v>2551.6097</v>
      </c>
      <c r="H1339" s="14">
        <v>160718.25441273581</v>
      </c>
      <c r="I1339" s="14">
        <v>9643.0952647641479</v>
      </c>
      <c r="J1339" s="14">
        <v>3857.2381059056593</v>
      </c>
      <c r="K1339" s="15">
        <v>9.6038993433135676E-3</v>
      </c>
      <c r="L1339" s="14">
        <v>1791.6972236154022</v>
      </c>
      <c r="M1339" s="14">
        <v>190279.66676193319</v>
      </c>
      <c r="N1339" s="14">
        <v>2892.9285794292441</v>
      </c>
      <c r="O1339" s="15">
        <v>-2.944162174564359E-2</v>
      </c>
      <c r="P1339" s="14">
        <v>-4927.1219019134569</v>
      </c>
      <c r="Q1339" s="14">
        <v>163871.60118932294</v>
      </c>
      <c r="R1339" s="14">
        <v>2892.9285794292441</v>
      </c>
      <c r="S1339" s="15">
        <v>-0.11604711049398199</v>
      </c>
      <c r="T1339" s="38">
        <v>-11209.755423306602</v>
      </c>
      <c r="U1339" s="38">
        <v>86833.30119507201</v>
      </c>
      <c r="V1339" s="38">
        <v>-14345.180101604656</v>
      </c>
      <c r="W1339" s="38">
        <v>440984.56914632814</v>
      </c>
      <c r="AA1339" s="13">
        <v>1274</v>
      </c>
      <c r="AB1339" s="39">
        <v>2522196.0322175883</v>
      </c>
    </row>
    <row r="1340" spans="3:28">
      <c r="C1340" s="13">
        <v>1275</v>
      </c>
      <c r="D1340" s="13">
        <v>65</v>
      </c>
      <c r="E1340" s="14">
        <v>238097.93931902363</v>
      </c>
      <c r="F1340" s="14">
        <v>71935.696334419219</v>
      </c>
      <c r="G1340" s="14">
        <v>2551.6097</v>
      </c>
      <c r="H1340" s="14">
        <v>163610.63328460441</v>
      </c>
      <c r="I1340" s="14">
        <v>9816.6379970762646</v>
      </c>
      <c r="J1340" s="14">
        <v>3926.6551988305059</v>
      </c>
      <c r="K1340" s="15">
        <v>-1.1606925802464287E-2</v>
      </c>
      <c r="L1340" s="14">
        <v>-1982.3363476595475</v>
      </c>
      <c r="M1340" s="14">
        <v>170770.0857455513</v>
      </c>
      <c r="N1340" s="14">
        <v>2944.9913991228791</v>
      </c>
      <c r="O1340" s="15">
        <v>0.10023620493400048</v>
      </c>
      <c r="P1340" s="14">
        <v>14940.152030871364</v>
      </c>
      <c r="Q1340" s="14">
        <v>165462.10586493177</v>
      </c>
      <c r="R1340" s="14">
        <v>2944.9913991228791</v>
      </c>
      <c r="S1340" s="15">
        <v>5.3767073724966148E-2</v>
      </c>
      <c r="T1340" s="38">
        <v>14180.190595668819</v>
      </c>
      <c r="U1340" s="38">
        <v>279386.41054819076</v>
      </c>
      <c r="V1340" s="38">
        <v>27138.006278880635</v>
      </c>
      <c r="W1340" s="38">
        <v>615618.60215867381</v>
      </c>
      <c r="AA1340" s="13">
        <v>1275</v>
      </c>
      <c r="AB1340" s="39">
        <v>2991442.6887612515</v>
      </c>
    </row>
    <row r="1341" spans="3:28">
      <c r="C1341" s="13">
        <v>1276</v>
      </c>
      <c r="D1341" s="13">
        <v>65</v>
      </c>
      <c r="E1341" s="14">
        <v>239623.16306943912</v>
      </c>
      <c r="F1341" s="14">
        <v>72530.533597081259</v>
      </c>
      <c r="G1341" s="14">
        <v>2551.6097</v>
      </c>
      <c r="H1341" s="14">
        <v>164541.01977235786</v>
      </c>
      <c r="I1341" s="14">
        <v>9872.4611863414721</v>
      </c>
      <c r="J1341" s="14">
        <v>3948.984474536589</v>
      </c>
      <c r="K1341" s="15">
        <v>6.3545131680696643E-2</v>
      </c>
      <c r="L1341" s="14">
        <v>8350.6270816217366</v>
      </c>
      <c r="M1341" s="14">
        <v>141737.65810442914</v>
      </c>
      <c r="N1341" s="14">
        <v>2961.7383559024415</v>
      </c>
      <c r="O1341" s="15">
        <v>1.9753402245260884E-2</v>
      </c>
      <c r="P1341" s="14">
        <v>2176.6086141379451</v>
      </c>
      <c r="Q1341" s="14">
        <v>113846.52710687966</v>
      </c>
      <c r="R1341" s="14">
        <v>2961.7383559024415</v>
      </c>
      <c r="S1341" s="15">
        <v>-1.5533307799546606E-2</v>
      </c>
      <c r="T1341" s="38">
        <v>-8493.9775195482835</v>
      </c>
      <c r="U1341" s="38">
        <v>539810.37762551999</v>
      </c>
      <c r="V1341" s="38">
        <v>2033.2581762113987</v>
      </c>
      <c r="W1341" s="38">
        <v>795394.56283682876</v>
      </c>
      <c r="AA1341" s="13">
        <v>1276</v>
      </c>
      <c r="AB1341" s="39">
        <v>2503316.942992738</v>
      </c>
    </row>
    <row r="1342" spans="3:28">
      <c r="C1342" s="13">
        <v>1277</v>
      </c>
      <c r="D1342" s="13">
        <v>65</v>
      </c>
      <c r="E1342" s="14">
        <v>229835.12332287946</v>
      </c>
      <c r="F1342" s="14">
        <v>68713.198095922999</v>
      </c>
      <c r="G1342" s="14">
        <v>2551.6097</v>
      </c>
      <c r="H1342" s="14">
        <v>158570.31552695646</v>
      </c>
      <c r="I1342" s="14">
        <v>9514.2189316173881</v>
      </c>
      <c r="J1342" s="14">
        <v>3805.6875726469552</v>
      </c>
      <c r="K1342" s="15">
        <v>0.10269788533652188</v>
      </c>
      <c r="L1342" s="14">
        <v>14188.801553699883</v>
      </c>
      <c r="M1342" s="14">
        <v>154252.2462833224</v>
      </c>
      <c r="N1342" s="14">
        <v>2854.2656794852164</v>
      </c>
      <c r="O1342" s="15">
        <v>-5.3478854413590293E-3</v>
      </c>
      <c r="P1342" s="14">
        <v>-1377.9844130868134</v>
      </c>
      <c r="Q1342" s="14">
        <v>257718.17073402851</v>
      </c>
      <c r="R1342" s="14">
        <v>2854.2656794852164</v>
      </c>
      <c r="S1342" s="15">
        <v>-8.5609538931506843E-2</v>
      </c>
      <c r="T1342" s="38">
        <v>-10782.482577516545</v>
      </c>
      <c r="U1342" s="38">
        <v>116594.19644706449</v>
      </c>
      <c r="V1342" s="38">
        <v>2028.334563096525</v>
      </c>
      <c r="W1342" s="38">
        <v>528564.61346441542</v>
      </c>
      <c r="AA1342" s="13">
        <v>1277</v>
      </c>
      <c r="AB1342" s="39">
        <v>3009808.5980988499</v>
      </c>
    </row>
    <row r="1343" spans="3:28">
      <c r="C1343" s="13">
        <v>1278</v>
      </c>
      <c r="D1343" s="13">
        <v>65</v>
      </c>
      <c r="E1343" s="14">
        <v>229139.73632103417</v>
      </c>
      <c r="F1343" s="14">
        <v>68441.997165203327</v>
      </c>
      <c r="G1343" s="14">
        <v>2551.6097</v>
      </c>
      <c r="H1343" s="14">
        <v>158146.12945583084</v>
      </c>
      <c r="I1343" s="14">
        <v>9488.7677673498511</v>
      </c>
      <c r="J1343" s="14">
        <v>3795.5071069399405</v>
      </c>
      <c r="K1343" s="15">
        <v>9.596868536762862E-2</v>
      </c>
      <c r="L1343" s="14">
        <v>14863.028129898988</v>
      </c>
      <c r="M1343" s="14">
        <v>171634.5102643428</v>
      </c>
      <c r="N1343" s="14">
        <v>2846.630330204955</v>
      </c>
      <c r="O1343" s="15">
        <v>-1.0848908651209244E-2</v>
      </c>
      <c r="P1343" s="14">
        <v>-1829.1281735153029</v>
      </c>
      <c r="Q1343" s="14">
        <v>168194.38746533936</v>
      </c>
      <c r="R1343" s="14">
        <v>2846.630330204955</v>
      </c>
      <c r="S1343" s="15">
        <v>0.1146581114281334</v>
      </c>
      <c r="T1343" s="38">
        <v>15981.901837645601</v>
      </c>
      <c r="U1343" s="38">
        <v>156792.66755972768</v>
      </c>
      <c r="V1343" s="38">
        <v>29015.801794029285</v>
      </c>
      <c r="W1343" s="38">
        <v>496621.56528940983</v>
      </c>
      <c r="AA1343" s="13">
        <v>1278</v>
      </c>
      <c r="AB1343" s="39">
        <v>2337349.3970788079</v>
      </c>
    </row>
    <row r="1344" spans="3:28">
      <c r="C1344" s="13">
        <v>1279</v>
      </c>
      <c r="D1344" s="13">
        <v>65</v>
      </c>
      <c r="E1344" s="14">
        <v>214421.31720078137</v>
      </c>
      <c r="F1344" s="14">
        <v>62701.813708304733</v>
      </c>
      <c r="G1344" s="14">
        <v>2551.6097</v>
      </c>
      <c r="H1344" s="14">
        <v>149167.89379247665</v>
      </c>
      <c r="I1344" s="14">
        <v>8950.0736275485979</v>
      </c>
      <c r="J1344" s="14">
        <v>3580.0294510194394</v>
      </c>
      <c r="K1344" s="15">
        <v>9.6008233006690882E-2</v>
      </c>
      <c r="L1344" s="14">
        <v>14130.039514407074</v>
      </c>
      <c r="M1344" s="14">
        <v>163095.34402389129</v>
      </c>
      <c r="N1344" s="14">
        <v>2685.0220882645795</v>
      </c>
      <c r="O1344" s="15">
        <v>3.7797793107304758E-2</v>
      </c>
      <c r="P1344" s="14">
        <v>10728.861466168226</v>
      </c>
      <c r="Q1344" s="14">
        <v>295920.25849446078</v>
      </c>
      <c r="R1344" s="14">
        <v>2685.0220882645795</v>
      </c>
      <c r="S1344" s="15">
        <v>-0.30536430093367267</v>
      </c>
      <c r="T1344" s="38">
        <v>-112268.52178892282</v>
      </c>
      <c r="U1344" s="38">
        <v>256728.36616061057</v>
      </c>
      <c r="V1344" s="38">
        <v>-87409.620808347521</v>
      </c>
      <c r="W1344" s="38">
        <v>715743.96867896267</v>
      </c>
      <c r="AA1344" s="13">
        <v>1279</v>
      </c>
      <c r="AB1344" s="39">
        <v>2691530.3412696752</v>
      </c>
    </row>
    <row r="1345" spans="3:28">
      <c r="C1345" s="13">
        <v>1280</v>
      </c>
      <c r="D1345" s="13">
        <v>65</v>
      </c>
      <c r="E1345" s="14">
        <v>224003.97032052834</v>
      </c>
      <c r="F1345" s="14">
        <v>66439.048425006054</v>
      </c>
      <c r="G1345" s="14">
        <v>2551.6097</v>
      </c>
      <c r="H1345" s="14">
        <v>155013.31219552227</v>
      </c>
      <c r="I1345" s="14">
        <v>9300.7987317313364</v>
      </c>
      <c r="J1345" s="14">
        <v>3720.3194926925348</v>
      </c>
      <c r="K1345" s="15">
        <v>-6.1997471406820152E-2</v>
      </c>
      <c r="L1345" s="14">
        <v>-9170.4125841307614</v>
      </c>
      <c r="M1345" s="14">
        <v>140605.6601186583</v>
      </c>
      <c r="N1345" s="14">
        <v>2790.239619519401</v>
      </c>
      <c r="O1345" s="15">
        <v>0.1251201971968138</v>
      </c>
      <c r="P1345" s="14">
        <v>28864.441189930145</v>
      </c>
      <c r="Q1345" s="14">
        <v>260953.2606309847</v>
      </c>
      <c r="R1345" s="14">
        <v>2790.239619519401</v>
      </c>
      <c r="S1345" s="15">
        <v>2.5726551741176967E-2</v>
      </c>
      <c r="T1345" s="38">
        <v>3210.8626081777243</v>
      </c>
      <c r="U1345" s="38">
        <v>129413.32700421309</v>
      </c>
      <c r="V1345" s="38">
        <v>22904.891213977109</v>
      </c>
      <c r="W1345" s="38">
        <v>530972.24775385612</v>
      </c>
      <c r="AA1345" s="13">
        <v>1280</v>
      </c>
      <c r="AB1345" s="39">
        <v>2634305.8298741714</v>
      </c>
    </row>
    <row r="1346" spans="3:28">
      <c r="C1346" s="13">
        <v>1281</v>
      </c>
      <c r="D1346" s="13">
        <v>65</v>
      </c>
      <c r="E1346" s="14">
        <v>234811.33080227929</v>
      </c>
      <c r="F1346" s="14">
        <v>70653.919012888917</v>
      </c>
      <c r="G1346" s="14">
        <v>2551.6097</v>
      </c>
      <c r="H1346" s="14">
        <v>161605.80208939037</v>
      </c>
      <c r="I1346" s="14">
        <v>9696.3481253634218</v>
      </c>
      <c r="J1346" s="14">
        <v>3878.5392501453689</v>
      </c>
      <c r="K1346" s="15">
        <v>-2.9234391423980398E-2</v>
      </c>
      <c r="L1346" s="14">
        <v>-3615.5741924768108</v>
      </c>
      <c r="M1346" s="14">
        <v>121999.06599327827</v>
      </c>
      <c r="N1346" s="14">
        <v>2908.9044376090264</v>
      </c>
      <c r="O1346" s="15">
        <v>0.11680057227192003</v>
      </c>
      <c r="P1346" s="14">
        <v>11079.727136027077</v>
      </c>
      <c r="Q1346" s="14">
        <v>107394.39211331608</v>
      </c>
      <c r="R1346" s="14">
        <v>2908.9044376090264</v>
      </c>
      <c r="S1346" s="15">
        <v>9.4190741023180397E-2</v>
      </c>
      <c r="T1346" s="38">
        <v>15666.811752333419</v>
      </c>
      <c r="U1346" s="38">
        <v>183451.96253181499</v>
      </c>
      <c r="V1346" s="38">
        <v>23130.964695883686</v>
      </c>
      <c r="W1346" s="38">
        <v>412845.42063840933</v>
      </c>
      <c r="AA1346" s="13">
        <v>1281</v>
      </c>
      <c r="AB1346" s="39">
        <v>2905590.3184249448</v>
      </c>
    </row>
    <row r="1347" spans="3:28">
      <c r="C1347" s="13">
        <v>1282</v>
      </c>
      <c r="D1347" s="13">
        <v>65</v>
      </c>
      <c r="E1347" s="14">
        <v>241452.77327534268</v>
      </c>
      <c r="F1347" s="14">
        <v>73244.081577383651</v>
      </c>
      <c r="G1347" s="14">
        <v>2551.6097</v>
      </c>
      <c r="H1347" s="14">
        <v>165657.08199795903</v>
      </c>
      <c r="I1347" s="14">
        <v>9939.4249198775415</v>
      </c>
      <c r="J1347" s="14">
        <v>3975.769967951017</v>
      </c>
      <c r="K1347" s="15">
        <v>9.7577152247565815E-2</v>
      </c>
      <c r="L1347" s="14">
        <v>13472.230316521762</v>
      </c>
      <c r="M1347" s="14">
        <v>153527.58300380735</v>
      </c>
      <c r="N1347" s="14">
        <v>2981.8274759632623</v>
      </c>
      <c r="O1347" s="15">
        <v>3.5378470690287073E-2</v>
      </c>
      <c r="P1347" s="14">
        <v>5490.9457972738392</v>
      </c>
      <c r="Q1347" s="14">
        <v>162187.71468210733</v>
      </c>
      <c r="R1347" s="14">
        <v>2981.8274759632623</v>
      </c>
      <c r="S1347" s="15">
        <v>-4.4554807571953528E-2</v>
      </c>
      <c r="T1347" s="38">
        <v>-28029.020769903142</v>
      </c>
      <c r="U1347" s="38">
        <v>602552.72058837139</v>
      </c>
      <c r="V1347" s="38">
        <v>-9065.8446561075398</v>
      </c>
      <c r="W1347" s="38">
        <v>918268.01827428606</v>
      </c>
      <c r="AA1347" s="13">
        <v>1282</v>
      </c>
      <c r="AB1347" s="39">
        <v>2830133.7867886038</v>
      </c>
    </row>
    <row r="1348" spans="3:28">
      <c r="C1348" s="13">
        <v>1283</v>
      </c>
      <c r="D1348" s="13">
        <v>65</v>
      </c>
      <c r="E1348" s="14">
        <v>235314.78070755571</v>
      </c>
      <c r="F1348" s="14">
        <v>70850.264475946722</v>
      </c>
      <c r="G1348" s="14">
        <v>2551.6097</v>
      </c>
      <c r="H1348" s="14">
        <v>161912.90653160898</v>
      </c>
      <c r="I1348" s="14">
        <v>9714.7743918965389</v>
      </c>
      <c r="J1348" s="14">
        <v>3885.9097567586159</v>
      </c>
      <c r="K1348" s="15">
        <v>-8.6606685211445295E-2</v>
      </c>
      <c r="L1348" s="14">
        <v>-12150.278563363107</v>
      </c>
      <c r="M1348" s="14">
        <v>130085.2938386969</v>
      </c>
      <c r="N1348" s="14">
        <v>2914.4323175689615</v>
      </c>
      <c r="O1348" s="15">
        <v>-0.16979694413463139</v>
      </c>
      <c r="P1348" s="14">
        <v>-24232.110134831059</v>
      </c>
      <c r="Q1348" s="14">
        <v>119937.39250431259</v>
      </c>
      <c r="R1348" s="14">
        <v>2914.4323175689615</v>
      </c>
      <c r="S1348" s="15">
        <v>0.52672310528839905</v>
      </c>
      <c r="T1348" s="38">
        <v>46497.758760496239</v>
      </c>
      <c r="U1348" s="38">
        <v>136232.39866175567</v>
      </c>
      <c r="V1348" s="38">
        <v>10115.370062302078</v>
      </c>
      <c r="W1348" s="38">
        <v>386255.08500476519</v>
      </c>
      <c r="AA1348" s="13">
        <v>1283</v>
      </c>
      <c r="AB1348" s="39">
        <v>2814322.3579527335</v>
      </c>
    </row>
    <row r="1349" spans="3:28">
      <c r="C1349" s="13">
        <v>1284</v>
      </c>
      <c r="D1349" s="13">
        <v>65</v>
      </c>
      <c r="E1349" s="14">
        <v>201796.70694636035</v>
      </c>
      <c r="F1349" s="14">
        <v>57778.215709080541</v>
      </c>
      <c r="G1349" s="14">
        <v>2551.6097</v>
      </c>
      <c r="H1349" s="14">
        <v>141466.88153727981</v>
      </c>
      <c r="I1349" s="14">
        <v>8488.0128922367876</v>
      </c>
      <c r="J1349" s="14">
        <v>3395.2051568947154</v>
      </c>
      <c r="K1349" s="15">
        <v>0.12158100160538465</v>
      </c>
      <c r="L1349" s="14">
        <v>11029.676306240737</v>
      </c>
      <c r="M1349" s="14">
        <v>103446.02737830348</v>
      </c>
      <c r="N1349" s="14">
        <v>2546.4038676710361</v>
      </c>
      <c r="O1349" s="15">
        <v>0.16616660421490692</v>
      </c>
      <c r="P1349" s="14">
        <v>34820.863877262309</v>
      </c>
      <c r="Q1349" s="14">
        <v>245647.98936740836</v>
      </c>
      <c r="R1349" s="14">
        <v>2546.4038676710361</v>
      </c>
      <c r="S1349" s="15">
        <v>-0.26535397155781038</v>
      </c>
      <c r="T1349" s="38">
        <v>-135995.76441129926</v>
      </c>
      <c r="U1349" s="38">
        <v>377784.42437074723</v>
      </c>
      <c r="V1349" s="38">
        <v>-90145.224227796207</v>
      </c>
      <c r="W1349" s="38">
        <v>726878.44111645909</v>
      </c>
      <c r="AA1349" s="13">
        <v>1284</v>
      </c>
      <c r="AB1349" s="39">
        <v>2624716.3511166652</v>
      </c>
    </row>
    <row r="1350" spans="3:28">
      <c r="C1350" s="13">
        <v>1285</v>
      </c>
      <c r="D1350" s="13">
        <v>65</v>
      </c>
      <c r="E1350" s="14">
        <v>244739.97438417902</v>
      </c>
      <c r="F1350" s="14">
        <v>74526.090009829815</v>
      </c>
      <c r="G1350" s="14">
        <v>2551.6097</v>
      </c>
      <c r="H1350" s="14">
        <v>167662.2746743492</v>
      </c>
      <c r="I1350" s="14">
        <v>10059.736480460951</v>
      </c>
      <c r="J1350" s="14">
        <v>4023.8945921843806</v>
      </c>
      <c r="K1350" s="15">
        <v>2.9412284316990656E-2</v>
      </c>
      <c r="L1350" s="14">
        <v>5511.3242782201078</v>
      </c>
      <c r="M1350" s="14">
        <v>194904.98660269481</v>
      </c>
      <c r="N1350" s="14">
        <v>3017.9209441382854</v>
      </c>
      <c r="O1350" s="15">
        <v>8.3781545477185776E-2</v>
      </c>
      <c r="P1350" s="14">
        <v>9551.1603958772139</v>
      </c>
      <c r="Q1350" s="14">
        <v>125060.88728348179</v>
      </c>
      <c r="R1350" s="14">
        <v>3017.9209441382854</v>
      </c>
      <c r="S1350" s="15">
        <v>8.5934937882297543E-2</v>
      </c>
      <c r="T1350" s="38">
        <v>30203.091135455066</v>
      </c>
      <c r="U1350" s="38">
        <v>383176.68147463736</v>
      </c>
      <c r="V1350" s="38">
        <v>45265.575809552392</v>
      </c>
      <c r="W1350" s="38">
        <v>703142.55536081397</v>
      </c>
      <c r="AA1350" s="13">
        <v>1285</v>
      </c>
      <c r="AB1350" s="39">
        <v>2564056.956974593</v>
      </c>
    </row>
    <row r="1351" spans="3:28">
      <c r="C1351" s="13">
        <v>1286</v>
      </c>
      <c r="D1351" s="13">
        <v>65</v>
      </c>
      <c r="E1351" s="14">
        <v>226515.29409227276</v>
      </c>
      <c r="F1351" s="14">
        <v>67418.464695986375</v>
      </c>
      <c r="G1351" s="14">
        <v>2551.6097</v>
      </c>
      <c r="H1351" s="14">
        <v>156545.2196962864</v>
      </c>
      <c r="I1351" s="14">
        <v>9392.7131817771842</v>
      </c>
      <c r="J1351" s="14">
        <v>3757.0852727108741</v>
      </c>
      <c r="K1351" s="15">
        <v>-3.4190245589578443E-2</v>
      </c>
      <c r="L1351" s="14">
        <v>-5732.0488726567546</v>
      </c>
      <c r="M1351" s="14">
        <v>163798.07899840511</v>
      </c>
      <c r="N1351" s="14">
        <v>2817.8139545331551</v>
      </c>
      <c r="O1351" s="15">
        <v>0.170775077901899</v>
      </c>
      <c r="P1351" s="14">
        <v>32047.256683316416</v>
      </c>
      <c r="Q1351" s="14">
        <v>221113.85398074682</v>
      </c>
      <c r="R1351" s="14">
        <v>2817.8139545331551</v>
      </c>
      <c r="S1351" s="15">
        <v>-1.0897804682804824E-3</v>
      </c>
      <c r="T1351" s="38">
        <v>-552.43839273175058</v>
      </c>
      <c r="U1351" s="38">
        <v>507782.7797189409</v>
      </c>
      <c r="V1351" s="38">
        <v>25762.76941792791</v>
      </c>
      <c r="W1351" s="38">
        <v>892694.71269809292</v>
      </c>
      <c r="AA1351" s="13">
        <v>1286</v>
      </c>
      <c r="AB1351" s="39">
        <v>2344759.2096820115</v>
      </c>
    </row>
    <row r="1352" spans="3:28">
      <c r="C1352" s="13">
        <v>1287</v>
      </c>
      <c r="D1352" s="13">
        <v>65</v>
      </c>
      <c r="E1352" s="14">
        <v>225692.18071537689</v>
      </c>
      <c r="F1352" s="14">
        <v>67097.450478996994</v>
      </c>
      <c r="G1352" s="14">
        <v>2551.6097</v>
      </c>
      <c r="H1352" s="14">
        <v>156043.12053637989</v>
      </c>
      <c r="I1352" s="14">
        <v>9362.5872321827937</v>
      </c>
      <c r="J1352" s="14">
        <v>3745.0348928731178</v>
      </c>
      <c r="K1352" s="15">
        <v>6.6719055477265893E-2</v>
      </c>
      <c r="L1352" s="14">
        <v>11024.594614624832</v>
      </c>
      <c r="M1352" s="14">
        <v>178136.18110605702</v>
      </c>
      <c r="N1352" s="14">
        <v>2808.7761696548382</v>
      </c>
      <c r="O1352" s="15">
        <v>0.20274596358312438</v>
      </c>
      <c r="P1352" s="14">
        <v>59604.425347509146</v>
      </c>
      <c r="Q1352" s="14">
        <v>354994.56927241158</v>
      </c>
      <c r="R1352" s="14">
        <v>2808.7761696548382</v>
      </c>
      <c r="S1352" s="15">
        <v>3.0779519161223012E-2</v>
      </c>
      <c r="T1352" s="38">
        <v>7921.6715778599792</v>
      </c>
      <c r="U1352" s="38">
        <v>266694.32900979096</v>
      </c>
      <c r="V1352" s="38">
        <v>78550.691539993961</v>
      </c>
      <c r="W1352" s="38">
        <v>799825.07938825944</v>
      </c>
      <c r="AA1352" s="13">
        <v>1287</v>
      </c>
      <c r="AB1352" s="39">
        <v>2879866.0200112714</v>
      </c>
    </row>
    <row r="1353" spans="3:28">
      <c r="C1353" s="13">
        <v>1288</v>
      </c>
      <c r="D1353" s="13">
        <v>65</v>
      </c>
      <c r="E1353" s="14">
        <v>240249.91356986773</v>
      </c>
      <c r="F1353" s="14">
        <v>72774.966292248413</v>
      </c>
      <c r="G1353" s="14">
        <v>2551.6097</v>
      </c>
      <c r="H1353" s="14">
        <v>164923.33757761933</v>
      </c>
      <c r="I1353" s="14">
        <v>9895.4002546571592</v>
      </c>
      <c r="J1353" s="14">
        <v>3958.1601018628639</v>
      </c>
      <c r="K1353" s="15">
        <v>0.12804208849640442</v>
      </c>
      <c r="L1353" s="14">
        <v>17484.94247092741</v>
      </c>
      <c r="M1353" s="14">
        <v>156020.23365721849</v>
      </c>
      <c r="N1353" s="14">
        <v>2968.6200763971478</v>
      </c>
      <c r="O1353" s="15">
        <v>0.17856108598041881</v>
      </c>
      <c r="P1353" s="14">
        <v>42102.305740622818</v>
      </c>
      <c r="Q1353" s="14">
        <v>279373.18433295644</v>
      </c>
      <c r="R1353" s="14">
        <v>2968.6200763971478</v>
      </c>
      <c r="S1353" s="15">
        <v>0.3596517292768876</v>
      </c>
      <c r="T1353" s="38">
        <v>42516.02321728754</v>
      </c>
      <c r="U1353" s="38">
        <v>162214.76059264882</v>
      </c>
      <c r="V1353" s="38">
        <v>102103.27142883776</v>
      </c>
      <c r="W1353" s="38">
        <v>597608.17858282384</v>
      </c>
      <c r="AA1353" s="13">
        <v>1288</v>
      </c>
      <c r="AB1353" s="39">
        <v>2736048.5798866455</v>
      </c>
    </row>
    <row r="1354" spans="3:28">
      <c r="C1354" s="13">
        <v>1289</v>
      </c>
      <c r="D1354" s="13">
        <v>65</v>
      </c>
      <c r="E1354" s="14">
        <v>233565.58593511232</v>
      </c>
      <c r="F1354" s="14">
        <v>70168.0785146938</v>
      </c>
      <c r="G1354" s="14">
        <v>2551.6097</v>
      </c>
      <c r="H1354" s="14">
        <v>160845.89772041852</v>
      </c>
      <c r="I1354" s="14">
        <v>9650.7538632251108</v>
      </c>
      <c r="J1354" s="14">
        <v>3860.3015452900445</v>
      </c>
      <c r="K1354" s="15">
        <v>2.4496680047965347E-2</v>
      </c>
      <c r="L1354" s="14">
        <v>3285.6743093785626</v>
      </c>
      <c r="M1354" s="14">
        <v>139343.15592624812</v>
      </c>
      <c r="N1354" s="14">
        <v>2895.2261589675331</v>
      </c>
      <c r="O1354" s="15">
        <v>4.4371190910909908E-2</v>
      </c>
      <c r="P1354" s="14">
        <v>6141.9976120980236</v>
      </c>
      <c r="Q1354" s="14">
        <v>146012.70653388521</v>
      </c>
      <c r="R1354" s="14">
        <v>2895.2261589675331</v>
      </c>
      <c r="S1354" s="15">
        <v>-8.2262743617565179E-2</v>
      </c>
      <c r="T1354" s="38">
        <v>-27614.728487519842</v>
      </c>
      <c r="U1354" s="38">
        <v>309522.25347442116</v>
      </c>
      <c r="V1354" s="38">
        <v>-18187.056566043255</v>
      </c>
      <c r="W1354" s="38">
        <v>594878.11593455449</v>
      </c>
      <c r="AA1354" s="13">
        <v>1289</v>
      </c>
      <c r="AB1354" s="39">
        <v>2634931.1021265006</v>
      </c>
    </row>
    <row r="1355" spans="3:28">
      <c r="C1355" s="13">
        <v>1290</v>
      </c>
      <c r="D1355" s="13">
        <v>65</v>
      </c>
      <c r="E1355" s="14">
        <v>235378.60028218667</v>
      </c>
      <c r="F1355" s="14">
        <v>70875.154110052797</v>
      </c>
      <c r="G1355" s="14">
        <v>2551.6097</v>
      </c>
      <c r="H1355" s="14">
        <v>161951.83647213387</v>
      </c>
      <c r="I1355" s="14">
        <v>9717.1101883280317</v>
      </c>
      <c r="J1355" s="14">
        <v>3886.8440753312129</v>
      </c>
      <c r="K1355" s="15">
        <v>4.9926276522014312E-3</v>
      </c>
      <c r="L1355" s="14">
        <v>712.34886643797279</v>
      </c>
      <c r="M1355" s="14">
        <v>145335.92173086756</v>
      </c>
      <c r="N1355" s="14">
        <v>2915.1330564984096</v>
      </c>
      <c r="O1355" s="15">
        <v>7.4764782402903712E-2</v>
      </c>
      <c r="P1355" s="14">
        <v>16554.095820783761</v>
      </c>
      <c r="Q1355" s="14">
        <v>239427.35151100441</v>
      </c>
      <c r="R1355" s="14">
        <v>2915.1330564984096</v>
      </c>
      <c r="S1355" s="15">
        <v>0.18200975573121631</v>
      </c>
      <c r="T1355" s="38">
        <v>143883.43903323507</v>
      </c>
      <c r="U1355" s="38">
        <v>935866.97739848588</v>
      </c>
      <c r="V1355" s="38">
        <v>161149.8837204568</v>
      </c>
      <c r="W1355" s="38">
        <v>1320630.2506403578</v>
      </c>
      <c r="AA1355" s="13">
        <v>1290</v>
      </c>
      <c r="AB1355" s="39">
        <v>2906321.4427560559</v>
      </c>
    </row>
    <row r="1356" spans="3:28">
      <c r="C1356" s="13">
        <v>1291</v>
      </c>
      <c r="D1356" s="13">
        <v>65</v>
      </c>
      <c r="E1356" s="14">
        <v>237576.40914157778</v>
      </c>
      <c r="F1356" s="14">
        <v>71732.299565215333</v>
      </c>
      <c r="G1356" s="14">
        <v>2551.6097</v>
      </c>
      <c r="H1356" s="14">
        <v>163292.49987636245</v>
      </c>
      <c r="I1356" s="14">
        <v>9797.5499925817458</v>
      </c>
      <c r="J1356" s="14">
        <v>3919.0199970326985</v>
      </c>
      <c r="K1356" s="15">
        <v>-5.5892184100153598E-2</v>
      </c>
      <c r="L1356" s="14">
        <v>-8340.9218077930982</v>
      </c>
      <c r="M1356" s="14">
        <v>142850.93511148309</v>
      </c>
      <c r="N1356" s="14">
        <v>2939.2649977745236</v>
      </c>
      <c r="O1356" s="15">
        <v>9.2152374966184988E-2</v>
      </c>
      <c r="P1356" s="14">
        <v>12557.447514499301</v>
      </c>
      <c r="Q1356" s="14">
        <v>150295.38041375298</v>
      </c>
      <c r="R1356" s="14">
        <v>2939.2649977745236</v>
      </c>
      <c r="S1356" s="15">
        <v>0.15311833043364453</v>
      </c>
      <c r="T1356" s="38">
        <v>38610.446622453084</v>
      </c>
      <c r="U1356" s="38">
        <v>292240.91782108921</v>
      </c>
      <c r="V1356" s="38">
        <v>42826.972329159289</v>
      </c>
      <c r="W1356" s="38">
        <v>585387.23334632535</v>
      </c>
      <c r="AA1356" s="13">
        <v>1291</v>
      </c>
      <c r="AB1356" s="39">
        <v>2912336.7438922953</v>
      </c>
    </row>
    <row r="1357" spans="3:28">
      <c r="C1357" s="13">
        <v>1292</v>
      </c>
      <c r="D1357" s="13">
        <v>65</v>
      </c>
      <c r="E1357" s="14">
        <v>233066.27944551676</v>
      </c>
      <c r="F1357" s="14">
        <v>69973.348983751537</v>
      </c>
      <c r="G1357" s="14">
        <v>2551.6097</v>
      </c>
      <c r="H1357" s="14">
        <v>160541.32076176521</v>
      </c>
      <c r="I1357" s="14">
        <v>9632.479245705912</v>
      </c>
      <c r="J1357" s="14">
        <v>3852.9916982823652</v>
      </c>
      <c r="K1357" s="15">
        <v>7.4309853647912052E-2</v>
      </c>
      <c r="L1357" s="14">
        <v>11206.148823323589</v>
      </c>
      <c r="M1357" s="14">
        <v>163935.64418339785</v>
      </c>
      <c r="N1357" s="14">
        <v>2889.7437737117734</v>
      </c>
      <c r="O1357" s="15">
        <v>6.6307372363691094E-2</v>
      </c>
      <c r="P1357" s="14">
        <v>9450.9981681343943</v>
      </c>
      <c r="Q1357" s="14">
        <v>153429.01276944383</v>
      </c>
      <c r="R1357" s="14">
        <v>2889.7437737117734</v>
      </c>
      <c r="S1357" s="15">
        <v>0.23286593679765771</v>
      </c>
      <c r="T1357" s="38">
        <v>157155.87966098549</v>
      </c>
      <c r="U1357" s="38">
        <v>833477.81524454535</v>
      </c>
      <c r="V1357" s="38">
        <v>177813.02665244348</v>
      </c>
      <c r="W1357" s="38">
        <v>1150842.4721973869</v>
      </c>
      <c r="AA1357" s="13">
        <v>1292</v>
      </c>
      <c r="AB1357" s="39">
        <v>2747687.9349337872</v>
      </c>
    </row>
    <row r="1358" spans="3:28">
      <c r="C1358" s="13">
        <v>1293</v>
      </c>
      <c r="D1358" s="13">
        <v>65</v>
      </c>
      <c r="E1358" s="14">
        <v>240056.77107921377</v>
      </c>
      <c r="F1358" s="14">
        <v>72699.640720893367</v>
      </c>
      <c r="G1358" s="14">
        <v>2551.6097</v>
      </c>
      <c r="H1358" s="14">
        <v>164805.5206583204</v>
      </c>
      <c r="I1358" s="14">
        <v>9888.3312394992226</v>
      </c>
      <c r="J1358" s="14">
        <v>3955.3324957996892</v>
      </c>
      <c r="K1358" s="15">
        <v>4.860045104465531E-2</v>
      </c>
      <c r="L1358" s="14">
        <v>6395.4341507326535</v>
      </c>
      <c r="M1358" s="14">
        <v>139965.1744075006</v>
      </c>
      <c r="N1358" s="14">
        <v>2966.4993718497667</v>
      </c>
      <c r="O1358" s="15">
        <v>5.8398259271614211E-2</v>
      </c>
      <c r="P1358" s="14">
        <v>23413.111776408165</v>
      </c>
      <c r="Q1358" s="14">
        <v>425817.75994978141</v>
      </c>
      <c r="R1358" s="14">
        <v>2966.4993718497667</v>
      </c>
      <c r="S1358" s="15">
        <v>-0.30273481042022282</v>
      </c>
      <c r="T1358" s="38">
        <v>-62866.591907700713</v>
      </c>
      <c r="U1358" s="38">
        <v>146278.90785259221</v>
      </c>
      <c r="V1358" s="38">
        <v>-33058.045980559895</v>
      </c>
      <c r="W1358" s="38">
        <v>712061.84220987419</v>
      </c>
      <c r="AA1358" s="13">
        <v>1293</v>
      </c>
      <c r="AB1358" s="39">
        <v>2686832.7307074708</v>
      </c>
    </row>
    <row r="1359" spans="3:28">
      <c r="C1359" s="13">
        <v>1294</v>
      </c>
      <c r="D1359" s="13">
        <v>65</v>
      </c>
      <c r="E1359" s="14">
        <v>224747.39113266059</v>
      </c>
      <c r="F1359" s="14">
        <v>66728.982541737627</v>
      </c>
      <c r="G1359" s="14">
        <v>2551.6097</v>
      </c>
      <c r="H1359" s="14">
        <v>155466.79889092295</v>
      </c>
      <c r="I1359" s="14">
        <v>9328.0079334553757</v>
      </c>
      <c r="J1359" s="14">
        <v>3731.2031733821505</v>
      </c>
      <c r="K1359" s="15">
        <v>1.2868501934325764E-2</v>
      </c>
      <c r="L1359" s="14">
        <v>1471.4503104156954</v>
      </c>
      <c r="M1359" s="14">
        <v>117682.16509872288</v>
      </c>
      <c r="N1359" s="14">
        <v>2798.4023800366126</v>
      </c>
      <c r="O1359" s="15">
        <v>-4.6418321552180314E-3</v>
      </c>
      <c r="P1359" s="14">
        <v>-863.8592252591651</v>
      </c>
      <c r="Q1359" s="14">
        <v>186638.41428030448</v>
      </c>
      <c r="R1359" s="14">
        <v>2798.4023800366126</v>
      </c>
      <c r="S1359" s="15">
        <v>0.19136213375102909</v>
      </c>
      <c r="T1359" s="38">
        <v>58534.512519946831</v>
      </c>
      <c r="U1359" s="38">
        <v>365817.17859703058</v>
      </c>
      <c r="V1359" s="38">
        <v>59142.103605103359</v>
      </c>
      <c r="W1359" s="38">
        <v>670137.75797605794</v>
      </c>
      <c r="AA1359" s="13">
        <v>1294</v>
      </c>
      <c r="AB1359" s="39">
        <v>2655915.0836352888</v>
      </c>
    </row>
    <row r="1360" spans="3:28">
      <c r="C1360" s="13">
        <v>1295</v>
      </c>
      <c r="D1360" s="13">
        <v>65</v>
      </c>
      <c r="E1360" s="14">
        <v>225360.32232400621</v>
      </c>
      <c r="F1360" s="14">
        <v>66968.025706362416</v>
      </c>
      <c r="G1360" s="14">
        <v>2551.6097</v>
      </c>
      <c r="H1360" s="14">
        <v>155840.68691764379</v>
      </c>
      <c r="I1360" s="14">
        <v>9350.4412150586268</v>
      </c>
      <c r="J1360" s="14">
        <v>3740.1764860234507</v>
      </c>
      <c r="K1360" s="15">
        <v>3.8404102310464011E-2</v>
      </c>
      <c r="L1360" s="14">
        <v>4867.7443270345611</v>
      </c>
      <c r="M1360" s="14">
        <v>133488.46685601529</v>
      </c>
      <c r="N1360" s="14">
        <v>2805.132364517588</v>
      </c>
      <c r="O1360" s="15">
        <v>-6.9971253325595423E-2</v>
      </c>
      <c r="P1360" s="14">
        <v>-7096.4430809098485</v>
      </c>
      <c r="Q1360" s="14">
        <v>95725.530981441567</v>
      </c>
      <c r="R1360" s="14">
        <v>2805.132364517588</v>
      </c>
      <c r="S1360" s="15">
        <v>0.19381267286986589</v>
      </c>
      <c r="T1360" s="38">
        <v>35408.851972932585</v>
      </c>
      <c r="U1360" s="38">
        <v>219507.68588948762</v>
      </c>
      <c r="V1360" s="38">
        <v>33180.153219057298</v>
      </c>
      <c r="W1360" s="38">
        <v>448721.68372694449</v>
      </c>
      <c r="AA1360" s="13">
        <v>1295</v>
      </c>
      <c r="AB1360" s="39">
        <v>2869837.8227607496</v>
      </c>
    </row>
    <row r="1361" spans="3:28">
      <c r="C1361" s="13">
        <v>1296</v>
      </c>
      <c r="D1361" s="13">
        <v>65</v>
      </c>
      <c r="E1361" s="14">
        <v>236524.62744108381</v>
      </c>
      <c r="F1361" s="14">
        <v>71322.104702022683</v>
      </c>
      <c r="G1361" s="14">
        <v>2551.6097</v>
      </c>
      <c r="H1361" s="14">
        <v>162650.91303906112</v>
      </c>
      <c r="I1361" s="14">
        <v>9759.0547823436664</v>
      </c>
      <c r="J1361" s="14">
        <v>3903.6219129374667</v>
      </c>
      <c r="K1361" s="15">
        <v>7.9360001437718125E-3</v>
      </c>
      <c r="L1361" s="14">
        <v>1673.5230391202463</v>
      </c>
      <c r="M1361" s="14">
        <v>214502.7292579404</v>
      </c>
      <c r="N1361" s="14">
        <v>2927.7164347030998</v>
      </c>
      <c r="O1361" s="15">
        <v>9.6361847694377625E-3</v>
      </c>
      <c r="P1361" s="14">
        <v>1191.7900152218476</v>
      </c>
      <c r="Q1361" s="14">
        <v>126334.26624763499</v>
      </c>
      <c r="R1361" s="14">
        <v>2927.7164347030998</v>
      </c>
      <c r="S1361" s="15">
        <v>0.17343135101393586</v>
      </c>
      <c r="T1361" s="38">
        <v>78868.399804042914</v>
      </c>
      <c r="U1361" s="38">
        <v>535085.10024370719</v>
      </c>
      <c r="V1361" s="38">
        <v>81733.712858385014</v>
      </c>
      <c r="W1361" s="38">
        <v>875922.09574928251</v>
      </c>
      <c r="AA1361" s="13">
        <v>1296</v>
      </c>
      <c r="AB1361" s="39">
        <v>2628549.9766850322</v>
      </c>
    </row>
    <row r="1362" spans="3:28">
      <c r="C1362" s="13">
        <v>1297</v>
      </c>
      <c r="D1362" s="13">
        <v>65</v>
      </c>
      <c r="E1362" s="14">
        <v>232872.20034671586</v>
      </c>
      <c r="F1362" s="14">
        <v>69897.658135219186</v>
      </c>
      <c r="G1362" s="14">
        <v>2551.6097</v>
      </c>
      <c r="H1362" s="14">
        <v>160422.93251149668</v>
      </c>
      <c r="I1362" s="14">
        <v>9625.3759506898004</v>
      </c>
      <c r="J1362" s="14">
        <v>3850.1503802759203</v>
      </c>
      <c r="K1362" s="15">
        <v>5.3710786702923771E-2</v>
      </c>
      <c r="L1362" s="14">
        <v>6576.3516259743701</v>
      </c>
      <c r="M1362" s="14">
        <v>130941.48084750085</v>
      </c>
      <c r="N1362" s="14">
        <v>2887.6127852069399</v>
      </c>
      <c r="O1362" s="15">
        <v>0.1976860776422644</v>
      </c>
      <c r="P1362" s="14">
        <v>52699.840335292916</v>
      </c>
      <c r="Q1362" s="14">
        <v>320727.1156490579</v>
      </c>
      <c r="R1362" s="14">
        <v>2887.6127852069399</v>
      </c>
      <c r="S1362" s="15">
        <v>-2.714103049107465E-2</v>
      </c>
      <c r="T1362" s="38">
        <v>-25789.886404143141</v>
      </c>
      <c r="U1362" s="38">
        <v>925871.57707499445</v>
      </c>
      <c r="V1362" s="38">
        <v>33486.305557124142</v>
      </c>
      <c r="W1362" s="38">
        <v>1377540.1735715531</v>
      </c>
      <c r="AA1362" s="13">
        <v>1297</v>
      </c>
      <c r="AB1362" s="39">
        <v>2536853.1995866979</v>
      </c>
    </row>
    <row r="1363" spans="3:28">
      <c r="C1363" s="13">
        <v>1298</v>
      </c>
      <c r="D1363" s="13">
        <v>65</v>
      </c>
      <c r="E1363" s="14">
        <v>220708.25523087618</v>
      </c>
      <c r="F1363" s="14">
        <v>65153.719540041711</v>
      </c>
      <c r="G1363" s="14">
        <v>2551.6097</v>
      </c>
      <c r="H1363" s="14">
        <v>153002.92599083445</v>
      </c>
      <c r="I1363" s="14">
        <v>9180.1755594500664</v>
      </c>
      <c r="J1363" s="14">
        <v>3672.0702237800269</v>
      </c>
      <c r="K1363" s="15">
        <v>0.11078303226858055</v>
      </c>
      <c r="L1363" s="14">
        <v>11747.962524723298</v>
      </c>
      <c r="M1363" s="14">
        <v>119628.77980363084</v>
      </c>
      <c r="N1363" s="14">
        <v>2754.0526678350197</v>
      </c>
      <c r="O1363" s="15">
        <v>-6.3092815999043789E-2</v>
      </c>
      <c r="P1363" s="14">
        <v>-26138.463926351233</v>
      </c>
      <c r="Q1363" s="14">
        <v>389524.46029406064</v>
      </c>
      <c r="R1363" s="14">
        <v>2754.0526678350197</v>
      </c>
      <c r="S1363" s="15">
        <v>0.11249841832712913</v>
      </c>
      <c r="T1363" s="38">
        <v>17089.662499233931</v>
      </c>
      <c r="U1363" s="38">
        <v>170376.9356913754</v>
      </c>
      <c r="V1363" s="38">
        <v>2699.1610976059965</v>
      </c>
      <c r="W1363" s="38">
        <v>679530.17578906682</v>
      </c>
      <c r="AA1363" s="13">
        <v>1298</v>
      </c>
      <c r="AB1363" s="39">
        <v>2609927.6408609767</v>
      </c>
    </row>
    <row r="1364" spans="3:28">
      <c r="C1364" s="13">
        <v>1299</v>
      </c>
      <c r="D1364" s="13">
        <v>65</v>
      </c>
      <c r="E1364" s="14">
        <v>223797.36520641559</v>
      </c>
      <c r="F1364" s="14">
        <v>66358.472430502079</v>
      </c>
      <c r="G1364" s="14">
        <v>2551.6097</v>
      </c>
      <c r="H1364" s="14">
        <v>154887.28307591352</v>
      </c>
      <c r="I1364" s="14">
        <v>9293.236984554811</v>
      </c>
      <c r="J1364" s="14">
        <v>3717.2947938219245</v>
      </c>
      <c r="K1364" s="15">
        <v>4.5378460895142678E-2</v>
      </c>
      <c r="L1364" s="14">
        <v>5856.2624403875006</v>
      </c>
      <c r="M1364" s="14">
        <v>136768.70154521329</v>
      </c>
      <c r="N1364" s="14">
        <v>2787.971095366443</v>
      </c>
      <c r="O1364" s="15">
        <v>-4.953715942225205E-2</v>
      </c>
      <c r="P1364" s="14">
        <v>-7537.3096776319435</v>
      </c>
      <c r="Q1364" s="14">
        <v>146011.33644282102</v>
      </c>
      <c r="R1364" s="14">
        <v>2787.971095366443</v>
      </c>
      <c r="S1364" s="15">
        <v>0.25473465634073061</v>
      </c>
      <c r="T1364" s="38">
        <v>231982.930466569</v>
      </c>
      <c r="U1364" s="38">
        <v>1144061.523279747</v>
      </c>
      <c r="V1364" s="38">
        <v>230301.88322932457</v>
      </c>
      <c r="W1364" s="38">
        <v>1426841.5612677813</v>
      </c>
      <c r="AA1364" s="13">
        <v>1299</v>
      </c>
      <c r="AB1364" s="39">
        <v>2552826.5896714949</v>
      </c>
    </row>
    <row r="1365" spans="3:28">
      <c r="C1365" s="13">
        <v>1300</v>
      </c>
      <c r="D1365" s="13">
        <v>65</v>
      </c>
      <c r="E1365" s="14">
        <v>215915.77886260083</v>
      </c>
      <c r="F1365" s="14">
        <v>63284.653756414322</v>
      </c>
      <c r="G1365" s="14">
        <v>2551.6097</v>
      </c>
      <c r="H1365" s="14">
        <v>150079.51540618649</v>
      </c>
      <c r="I1365" s="14">
        <v>9004.7709243711888</v>
      </c>
      <c r="J1365" s="14">
        <v>3601.9083697484757</v>
      </c>
      <c r="K1365" s="15">
        <v>3.0695722950447361E-2</v>
      </c>
      <c r="L1365" s="14">
        <v>4047.4830546586227</v>
      </c>
      <c r="M1365" s="14">
        <v>137706.64631942799</v>
      </c>
      <c r="N1365" s="14">
        <v>2701.4312773113566</v>
      </c>
      <c r="O1365" s="15">
        <v>0.22997247885002892</v>
      </c>
      <c r="P1365" s="14">
        <v>46557.750348124246</v>
      </c>
      <c r="Q1365" s="14">
        <v>250357.69200258405</v>
      </c>
      <c r="R1365" s="14">
        <v>2701.4312773113566</v>
      </c>
      <c r="S1365" s="15">
        <v>0.36248305141375547</v>
      </c>
      <c r="T1365" s="38">
        <v>97528.550948964956</v>
      </c>
      <c r="U1365" s="38">
        <v>367936.12474577269</v>
      </c>
      <c r="V1365" s="38">
        <v>148133.78435174783</v>
      </c>
      <c r="W1365" s="38">
        <v>756000.46306778467</v>
      </c>
      <c r="AA1365" s="13">
        <v>1300</v>
      </c>
      <c r="AB1365" s="39">
        <v>2969802.5387722361</v>
      </c>
    </row>
    <row r="1366" spans="3:28">
      <c r="C1366" s="13">
        <v>1301</v>
      </c>
      <c r="D1366" s="13">
        <v>65</v>
      </c>
      <c r="E1366" s="14">
        <v>225439.36746424134</v>
      </c>
      <c r="F1366" s="14">
        <v>66998.853311054118</v>
      </c>
      <c r="G1366" s="14">
        <v>2551.6097</v>
      </c>
      <c r="H1366" s="14">
        <v>155888.90445318722</v>
      </c>
      <c r="I1366" s="14">
        <v>9353.3342671912324</v>
      </c>
      <c r="J1366" s="14">
        <v>3741.3337068764931</v>
      </c>
      <c r="K1366" s="15">
        <v>6.4015980382710336E-2</v>
      </c>
      <c r="L1366" s="14">
        <v>7421.9154313199333</v>
      </c>
      <c r="M1366" s="14">
        <v>125231.0618167294</v>
      </c>
      <c r="N1366" s="14">
        <v>2806.0002801573696</v>
      </c>
      <c r="O1366" s="15">
        <v>7.4175484963722116E-2</v>
      </c>
      <c r="P1366" s="14">
        <v>19175.731427201459</v>
      </c>
      <c r="Q1366" s="14">
        <v>279097.18192294636</v>
      </c>
      <c r="R1366" s="14">
        <v>2806.0002801573696</v>
      </c>
      <c r="S1366" s="15">
        <v>-0.34720414073518824</v>
      </c>
      <c r="T1366" s="38">
        <v>-124973.02051056492</v>
      </c>
      <c r="U1366" s="38">
        <v>236371.02251552459</v>
      </c>
      <c r="V1366" s="38">
        <v>-98375.373652043534</v>
      </c>
      <c r="W1366" s="38">
        <v>640699.26625520037</v>
      </c>
      <c r="AA1366" s="13">
        <v>1301</v>
      </c>
      <c r="AB1366" s="39">
        <v>2554645.1585797193</v>
      </c>
    </row>
    <row r="1367" spans="3:28">
      <c r="C1367" s="13">
        <v>1302</v>
      </c>
      <c r="D1367" s="13">
        <v>65</v>
      </c>
      <c r="E1367" s="14">
        <v>225199.44500502318</v>
      </c>
      <c r="F1367" s="14">
        <v>66905.283551959044</v>
      </c>
      <c r="G1367" s="14">
        <v>2551.6097</v>
      </c>
      <c r="H1367" s="14">
        <v>155742.55175306412</v>
      </c>
      <c r="I1367" s="14">
        <v>9344.5531051838461</v>
      </c>
      <c r="J1367" s="14">
        <v>3737.8212420735385</v>
      </c>
      <c r="K1367" s="15">
        <v>3.8459886854717275E-2</v>
      </c>
      <c r="L1367" s="14">
        <v>5984.2311721523483</v>
      </c>
      <c r="M1367" s="14">
        <v>163449.83386765778</v>
      </c>
      <c r="N1367" s="14">
        <v>2803.3659315551536</v>
      </c>
      <c r="O1367" s="15">
        <v>-1.5039236043400073E-2</v>
      </c>
      <c r="P1367" s="14">
        <v>-1436.0117441940977</v>
      </c>
      <c r="Q1367" s="14">
        <v>95450.025616319341</v>
      </c>
      <c r="R1367" s="14">
        <v>2803.3659315551536</v>
      </c>
      <c r="S1367" s="15">
        <v>-3.9647886259884677E-2</v>
      </c>
      <c r="T1367" s="38">
        <v>-15392.735556185988</v>
      </c>
      <c r="U1367" s="38">
        <v>374244.91679493053</v>
      </c>
      <c r="V1367" s="38">
        <v>-10844.516128227737</v>
      </c>
      <c r="W1367" s="38">
        <v>633144.77627890767</v>
      </c>
      <c r="AA1367" s="13">
        <v>1302</v>
      </c>
      <c r="AB1367" s="39">
        <v>2618059.707287929</v>
      </c>
    </row>
    <row r="1368" spans="3:28">
      <c r="C1368" s="13">
        <v>1303</v>
      </c>
      <c r="D1368" s="13">
        <v>65</v>
      </c>
      <c r="E1368" s="14">
        <v>238755.2197431532</v>
      </c>
      <c r="F1368" s="14">
        <v>72192.03569982975</v>
      </c>
      <c r="G1368" s="14">
        <v>2551.6097</v>
      </c>
      <c r="H1368" s="14">
        <v>164011.57434332345</v>
      </c>
      <c r="I1368" s="14">
        <v>9840.6944605994067</v>
      </c>
      <c r="J1368" s="14">
        <v>3936.2777842397627</v>
      </c>
      <c r="K1368" s="15">
        <v>9.3079810480957384E-2</v>
      </c>
      <c r="L1368" s="14">
        <v>12344.445412185461</v>
      </c>
      <c r="M1368" s="14">
        <v>146934.74316345915</v>
      </c>
      <c r="N1368" s="14">
        <v>2952.208338179822</v>
      </c>
      <c r="O1368" s="15">
        <v>1.8175556897258242E-2</v>
      </c>
      <c r="P1368" s="14">
        <v>3980.3092574939483</v>
      </c>
      <c r="Q1368" s="14">
        <v>224448.83715222895</v>
      </c>
      <c r="R1368" s="14">
        <v>2952.208338179822</v>
      </c>
      <c r="S1368" s="15">
        <v>6.1510003424125839E-2</v>
      </c>
      <c r="T1368" s="38">
        <v>33913.044020708556</v>
      </c>
      <c r="U1368" s="38">
        <v>586731.07849128451</v>
      </c>
      <c r="V1368" s="38">
        <v>50237.798690387965</v>
      </c>
      <c r="W1368" s="38">
        <v>958114.65880697267</v>
      </c>
      <c r="AA1368" s="13">
        <v>1303</v>
      </c>
      <c r="AB1368" s="39">
        <v>2739858.3975551729</v>
      </c>
    </row>
    <row r="1369" spans="3:28">
      <c r="C1369" s="13">
        <v>1304</v>
      </c>
      <c r="D1369" s="13">
        <v>65</v>
      </c>
      <c r="E1369" s="14">
        <v>238818.19467888057</v>
      </c>
      <c r="F1369" s="14">
        <v>72216.595924763416</v>
      </c>
      <c r="G1369" s="14">
        <v>2551.6097</v>
      </c>
      <c r="H1369" s="14">
        <v>164049.98905411715</v>
      </c>
      <c r="I1369" s="14">
        <v>9842.9993432470292</v>
      </c>
      <c r="J1369" s="14">
        <v>3937.1997372988117</v>
      </c>
      <c r="K1369" s="15">
        <v>2.5688305585240635E-2</v>
      </c>
      <c r="L1369" s="14">
        <v>3572.1520747200257</v>
      </c>
      <c r="M1369" s="14">
        <v>144598.27221720276</v>
      </c>
      <c r="N1369" s="14">
        <v>2952.8998029741088</v>
      </c>
      <c r="O1369" s="15">
        <v>5.0215398075021678E-2</v>
      </c>
      <c r="P1369" s="14">
        <v>9198.3340408050135</v>
      </c>
      <c r="Q1369" s="14">
        <v>193852.34288671636</v>
      </c>
      <c r="R1369" s="14">
        <v>2952.8998029741088</v>
      </c>
      <c r="S1369" s="15">
        <v>0.43246154209268917</v>
      </c>
      <c r="T1369" s="38">
        <v>107946.14055101445</v>
      </c>
      <c r="U1369" s="38">
        <v>359031.23779871676</v>
      </c>
      <c r="V1369" s="38">
        <v>120716.62666653949</v>
      </c>
      <c r="W1369" s="38">
        <v>697481.85290263593</v>
      </c>
      <c r="AA1369" s="13">
        <v>1304</v>
      </c>
      <c r="AB1369" s="39">
        <v>2667221.1764734923</v>
      </c>
    </row>
    <row r="1370" spans="3:28">
      <c r="C1370" s="13">
        <v>1305</v>
      </c>
      <c r="D1370" s="13">
        <v>65</v>
      </c>
      <c r="E1370" s="14">
        <v>245207.69572502712</v>
      </c>
      <c r="F1370" s="14">
        <v>74708.501332760585</v>
      </c>
      <c r="G1370" s="14">
        <v>2551.6097</v>
      </c>
      <c r="H1370" s="14">
        <v>167947.58469226654</v>
      </c>
      <c r="I1370" s="14">
        <v>10076.855081535992</v>
      </c>
      <c r="J1370" s="14">
        <v>4030.742032614397</v>
      </c>
      <c r="K1370" s="15">
        <v>4.5236612176686938E-3</v>
      </c>
      <c r="L1370" s="14">
        <v>1077.0565919491544</v>
      </c>
      <c r="M1370" s="14">
        <v>241186.42716382531</v>
      </c>
      <c r="N1370" s="14">
        <v>3023.0565244607974</v>
      </c>
      <c r="O1370" s="15">
        <v>8.2564556864798813E-2</v>
      </c>
      <c r="P1370" s="14">
        <v>15171.445641441191</v>
      </c>
      <c r="Q1370" s="14">
        <v>200435.49699036061</v>
      </c>
      <c r="R1370" s="14">
        <v>3023.0565244607974</v>
      </c>
      <c r="S1370" s="15">
        <v>0.27896718063377601</v>
      </c>
      <c r="T1370" s="38">
        <v>94929.073274367882</v>
      </c>
      <c r="U1370" s="38">
        <v>436728.20475466055</v>
      </c>
      <c r="V1370" s="38">
        <v>111177.57550775823</v>
      </c>
      <c r="W1370" s="38">
        <v>878350.12890884653</v>
      </c>
      <c r="AA1370" s="13">
        <v>1305</v>
      </c>
      <c r="AB1370" s="39">
        <v>2953475.4592072191</v>
      </c>
    </row>
    <row r="1371" spans="3:28">
      <c r="C1371" s="13">
        <v>1306</v>
      </c>
      <c r="D1371" s="13">
        <v>65</v>
      </c>
      <c r="E1371" s="14">
        <v>219807.67713778355</v>
      </c>
      <c r="F1371" s="14">
        <v>64802.494083735583</v>
      </c>
      <c r="G1371" s="14">
        <v>2551.6097</v>
      </c>
      <c r="H1371" s="14">
        <v>152453.57335404799</v>
      </c>
      <c r="I1371" s="14">
        <v>9147.214401242878</v>
      </c>
      <c r="J1371" s="14">
        <v>3658.8857604971513</v>
      </c>
      <c r="K1371" s="15">
        <v>6.025210716927229E-4</v>
      </c>
      <c r="L1371" s="14">
        <v>101.56941881722044</v>
      </c>
      <c r="M1371" s="14">
        <v>170505.06487430818</v>
      </c>
      <c r="N1371" s="14">
        <v>2744.1643203728631</v>
      </c>
      <c r="O1371" s="15">
        <v>-0.11932849270301346</v>
      </c>
      <c r="P1371" s="14">
        <v>-20099.261448118272</v>
      </c>
      <c r="Q1371" s="14">
        <v>149709.21836389817</v>
      </c>
      <c r="R1371" s="14">
        <v>2744.1643203728631</v>
      </c>
      <c r="S1371" s="15">
        <v>-0.31570603069977304</v>
      </c>
      <c r="T1371" s="38">
        <v>-129223.6548453295</v>
      </c>
      <c r="U1371" s="38">
        <v>281464.82383379864</v>
      </c>
      <c r="V1371" s="38">
        <v>-149221.34687463054</v>
      </c>
      <c r="W1371" s="38">
        <v>601679.10707200505</v>
      </c>
      <c r="AA1371" s="13">
        <v>1306</v>
      </c>
      <c r="AB1371" s="39">
        <v>3292893.8669197932</v>
      </c>
    </row>
    <row r="1372" spans="3:28">
      <c r="C1372" s="13">
        <v>1307</v>
      </c>
      <c r="D1372" s="13">
        <v>65</v>
      </c>
      <c r="E1372" s="14">
        <v>238145.95163771926</v>
      </c>
      <c r="F1372" s="14">
        <v>71954.421138710517</v>
      </c>
      <c r="G1372" s="14">
        <v>2551.6097</v>
      </c>
      <c r="H1372" s="14">
        <v>163639.92079900875</v>
      </c>
      <c r="I1372" s="14">
        <v>9818.3952479405252</v>
      </c>
      <c r="J1372" s="14">
        <v>3927.3580991762101</v>
      </c>
      <c r="K1372" s="15">
        <v>4.9213314553521022E-2</v>
      </c>
      <c r="L1372" s="14">
        <v>7514.330641613129</v>
      </c>
      <c r="M1372" s="14">
        <v>162166.9864403909</v>
      </c>
      <c r="N1372" s="14">
        <v>2945.5185743821576</v>
      </c>
      <c r="O1372" s="15">
        <v>0.13111250717254158</v>
      </c>
      <c r="P1372" s="14">
        <v>22765.324097121542</v>
      </c>
      <c r="Q1372" s="14">
        <v>197870.06242322159</v>
      </c>
      <c r="R1372" s="14">
        <v>2945.5185743821576</v>
      </c>
      <c r="S1372" s="15">
        <v>-4.365789429901866E-2</v>
      </c>
      <c r="T1372" s="38">
        <v>-3408.8802610060661</v>
      </c>
      <c r="U1372" s="38">
        <v>76145.525329559081</v>
      </c>
      <c r="V1372" s="38">
        <v>26870.774477728606</v>
      </c>
      <c r="W1372" s="38">
        <v>436182.57419317157</v>
      </c>
      <c r="AA1372" s="13">
        <v>1307</v>
      </c>
      <c r="AB1372" s="39">
        <v>2407533.2896263828</v>
      </c>
    </row>
    <row r="1373" spans="3:28">
      <c r="C1373" s="13">
        <v>1308</v>
      </c>
      <c r="D1373" s="13">
        <v>65</v>
      </c>
      <c r="E1373" s="14">
        <v>227225.4143837202</v>
      </c>
      <c r="F1373" s="14">
        <v>67695.411609650881</v>
      </c>
      <c r="G1373" s="14">
        <v>2551.6097</v>
      </c>
      <c r="H1373" s="14">
        <v>156978.39307406932</v>
      </c>
      <c r="I1373" s="14">
        <v>9418.703584444158</v>
      </c>
      <c r="J1373" s="14">
        <v>3767.4814337776634</v>
      </c>
      <c r="K1373" s="15">
        <v>7.0035721584093408E-2</v>
      </c>
      <c r="L1373" s="14">
        <v>12580.085775787406</v>
      </c>
      <c r="M1373" s="14">
        <v>194087.67402714083</v>
      </c>
      <c r="N1373" s="14">
        <v>2825.6110753332473</v>
      </c>
      <c r="O1373" s="15">
        <v>0.13175469693190978</v>
      </c>
      <c r="P1373" s="14">
        <v>22343.552899796938</v>
      </c>
      <c r="Q1373" s="14">
        <v>193340.84703709188</v>
      </c>
      <c r="R1373" s="14">
        <v>2825.6110753332473</v>
      </c>
      <c r="S1373" s="15">
        <v>-0.21613205260349871</v>
      </c>
      <c r="T1373" s="38">
        <v>-37628.32128527508</v>
      </c>
      <c r="U1373" s="38">
        <v>137883.23930519001</v>
      </c>
      <c r="V1373" s="38">
        <v>-2704.6826096907389</v>
      </c>
      <c r="W1373" s="38">
        <v>525311.76036942273</v>
      </c>
      <c r="AA1373" s="13">
        <v>1308</v>
      </c>
      <c r="AB1373" s="39">
        <v>2253414.5957414876</v>
      </c>
    </row>
    <row r="1374" spans="3:28">
      <c r="C1374" s="13">
        <v>1309</v>
      </c>
      <c r="D1374" s="13">
        <v>65</v>
      </c>
      <c r="E1374" s="14">
        <v>215109.97207061711</v>
      </c>
      <c r="F1374" s="14">
        <v>62970.389107540672</v>
      </c>
      <c r="G1374" s="14">
        <v>2551.6097</v>
      </c>
      <c r="H1374" s="14">
        <v>149587.97326307642</v>
      </c>
      <c r="I1374" s="14">
        <v>8975.2783957845841</v>
      </c>
      <c r="J1374" s="14">
        <v>3590.111358313834</v>
      </c>
      <c r="K1374" s="15">
        <v>1.0693811456478908E-3</v>
      </c>
      <c r="L1374" s="14">
        <v>145.82603349873571</v>
      </c>
      <c r="M1374" s="14">
        <v>138305.76348769962</v>
      </c>
      <c r="N1374" s="14">
        <v>2692.583518735375</v>
      </c>
      <c r="O1374" s="15">
        <v>0.23369729429285754</v>
      </c>
      <c r="P1374" s="14">
        <v>28392.630947177269</v>
      </c>
      <c r="Q1374" s="14">
        <v>151232.11770946643</v>
      </c>
      <c r="R1374" s="14">
        <v>2692.583518735375</v>
      </c>
      <c r="S1374" s="15">
        <v>-7.858241180649965E-2</v>
      </c>
      <c r="T1374" s="38">
        <v>-9138.5310291783244</v>
      </c>
      <c r="U1374" s="38">
        <v>108500.08135380333</v>
      </c>
      <c r="V1374" s="38">
        <v>19399.92595149768</v>
      </c>
      <c r="W1374" s="38">
        <v>398037.96255096939</v>
      </c>
      <c r="AA1374" s="13">
        <v>1309</v>
      </c>
      <c r="AB1374" s="39">
        <v>2996749.3897872437</v>
      </c>
    </row>
    <row r="1375" spans="3:28">
      <c r="C1375" s="13">
        <v>1310</v>
      </c>
      <c r="D1375" s="13">
        <v>65</v>
      </c>
      <c r="E1375" s="14">
        <v>245556.11250203606</v>
      </c>
      <c r="F1375" s="14">
        <v>74844.383875794068</v>
      </c>
      <c r="G1375" s="14">
        <v>2551.6097</v>
      </c>
      <c r="H1375" s="14">
        <v>168160.11892624199</v>
      </c>
      <c r="I1375" s="14">
        <v>10089.607135574519</v>
      </c>
      <c r="J1375" s="14">
        <v>4035.8428542298079</v>
      </c>
      <c r="K1375" s="15">
        <v>-1.7114482335009291E-2</v>
      </c>
      <c r="L1375" s="14">
        <v>-1893.6891676774192</v>
      </c>
      <c r="M1375" s="14">
        <v>110772.57853186308</v>
      </c>
      <c r="N1375" s="14">
        <v>3026.8821406723555</v>
      </c>
      <c r="O1375" s="15">
        <v>9.5237135423062613E-2</v>
      </c>
      <c r="P1375" s="14">
        <v>11764.13364104006</v>
      </c>
      <c r="Q1375" s="14">
        <v>136802.2228308456</v>
      </c>
      <c r="R1375" s="14">
        <v>3026.8821406723555</v>
      </c>
      <c r="S1375" s="15">
        <v>-0.28445504170404251</v>
      </c>
      <c r="T1375" s="38">
        <v>-35357.102147619575</v>
      </c>
      <c r="U1375" s="38">
        <v>90454.020327169972</v>
      </c>
      <c r="V1375" s="38">
        <v>-25486.657674256934</v>
      </c>
      <c r="W1375" s="38">
        <v>338028.82168987865</v>
      </c>
      <c r="AA1375" s="13">
        <v>1310</v>
      </c>
      <c r="AB1375" s="39">
        <v>3173983.8431542749</v>
      </c>
    </row>
    <row r="1376" spans="3:28">
      <c r="C1376" s="13">
        <v>1311</v>
      </c>
      <c r="D1376" s="13">
        <v>65</v>
      </c>
      <c r="E1376" s="14">
        <v>231374.89930731792</v>
      </c>
      <c r="F1376" s="14">
        <v>69313.710729853992</v>
      </c>
      <c r="G1376" s="14">
        <v>2551.6097</v>
      </c>
      <c r="H1376" s="14">
        <v>159509.57887746391</v>
      </c>
      <c r="I1376" s="14">
        <v>9570.574732647834</v>
      </c>
      <c r="J1376" s="14">
        <v>3828.2298930591337</v>
      </c>
      <c r="K1376" s="15">
        <v>0.10190261305403314</v>
      </c>
      <c r="L1376" s="14">
        <v>13673.07326352374</v>
      </c>
      <c r="M1376" s="14">
        <v>149765.03560513127</v>
      </c>
      <c r="N1376" s="14">
        <v>2871.1724197943499</v>
      </c>
      <c r="O1376" s="15">
        <v>-4.2373724735417534E-2</v>
      </c>
      <c r="P1376" s="14">
        <v>-7222.2524611756498</v>
      </c>
      <c r="Q1376" s="14">
        <v>164655.09940117603</v>
      </c>
      <c r="R1376" s="14">
        <v>2871.1724197943499</v>
      </c>
      <c r="S1376" s="15">
        <v>2.7521443199063272E-2</v>
      </c>
      <c r="T1376" s="38">
        <v>6272.1909617133979</v>
      </c>
      <c r="U1376" s="38">
        <v>235609.74133629797</v>
      </c>
      <c r="V1376" s="38">
        <v>12723.011764061488</v>
      </c>
      <c r="W1376" s="38">
        <v>550029.87634260522</v>
      </c>
      <c r="AA1376" s="13">
        <v>1311</v>
      </c>
      <c r="AB1376" s="39">
        <v>3043023.8633079845</v>
      </c>
    </row>
    <row r="1377" spans="3:28">
      <c r="C1377" s="13">
        <v>1312</v>
      </c>
      <c r="D1377" s="13">
        <v>65</v>
      </c>
      <c r="E1377" s="14">
        <v>240943.32733472739</v>
      </c>
      <c r="F1377" s="14">
        <v>73045.397660543676</v>
      </c>
      <c r="G1377" s="14">
        <v>2551.6097</v>
      </c>
      <c r="H1377" s="14">
        <v>165346.31997418372</v>
      </c>
      <c r="I1377" s="14">
        <v>9920.7791984510222</v>
      </c>
      <c r="J1377" s="14">
        <v>3968.3116793804093</v>
      </c>
      <c r="K1377" s="15">
        <v>-4.6443006794138965E-2</v>
      </c>
      <c r="L1377" s="14">
        <v>-6109.7470047801589</v>
      </c>
      <c r="M1377" s="14">
        <v>127428.0576299144</v>
      </c>
      <c r="N1377" s="14">
        <v>2976.2337595353065</v>
      </c>
      <c r="O1377" s="15">
        <v>1.9708013291249299E-3</v>
      </c>
      <c r="P1377" s="14">
        <v>627.01769481250813</v>
      </c>
      <c r="Q1377" s="14">
        <v>320268.81427141436</v>
      </c>
      <c r="R1377" s="14">
        <v>2976.2337595353065</v>
      </c>
      <c r="S1377" s="15">
        <v>0.27857713102015741</v>
      </c>
      <c r="T1377" s="38">
        <v>34249.674684744161</v>
      </c>
      <c r="U1377" s="38">
        <v>158682.8249896206</v>
      </c>
      <c r="V1377" s="38">
        <v>28766.945374776511</v>
      </c>
      <c r="W1377" s="38">
        <v>606379.69689094939</v>
      </c>
      <c r="AA1377" s="13">
        <v>1312</v>
      </c>
      <c r="AB1377" s="39">
        <v>3061281.5425963383</v>
      </c>
    </row>
    <row r="1378" spans="3:28">
      <c r="C1378" s="13">
        <v>1313</v>
      </c>
      <c r="D1378" s="13">
        <v>65</v>
      </c>
      <c r="E1378" s="14">
        <v>222403.47090446364</v>
      </c>
      <c r="F1378" s="14">
        <v>65814.853652740829</v>
      </c>
      <c r="G1378" s="14">
        <v>2551.6097</v>
      </c>
      <c r="H1378" s="14">
        <v>154037.00755172281</v>
      </c>
      <c r="I1378" s="14">
        <v>9242.2204531033676</v>
      </c>
      <c r="J1378" s="14">
        <v>3696.8881812413474</v>
      </c>
      <c r="K1378" s="15">
        <v>1.4451167074762874E-2</v>
      </c>
      <c r="L1378" s="14">
        <v>1844.1575183169616</v>
      </c>
      <c r="M1378" s="14">
        <v>131305.65242872562</v>
      </c>
      <c r="N1378" s="14">
        <v>2772.6661359310101</v>
      </c>
      <c r="O1378" s="15">
        <v>-2.7296792650291224E-3</v>
      </c>
      <c r="P1378" s="14">
        <v>-442.51179577836143</v>
      </c>
      <c r="Q1378" s="14">
        <v>163055.0998562813</v>
      </c>
      <c r="R1378" s="14">
        <v>2772.6661359310101</v>
      </c>
      <c r="S1378" s="15">
        <v>0.243801180319139</v>
      </c>
      <c r="T1378" s="38">
        <v>89840.958884809079</v>
      </c>
      <c r="U1378" s="38">
        <v>459728.21047665563</v>
      </c>
      <c r="V1378" s="38">
        <v>91242.604607347675</v>
      </c>
      <c r="W1378" s="38">
        <v>754088.96276166255</v>
      </c>
      <c r="AA1378" s="13">
        <v>1313</v>
      </c>
      <c r="AB1378" s="39">
        <v>3015966.3692625323</v>
      </c>
    </row>
    <row r="1379" spans="3:28">
      <c r="C1379" s="13">
        <v>1314</v>
      </c>
      <c r="D1379" s="13">
        <v>65</v>
      </c>
      <c r="E1379" s="14">
        <v>219401.50505506535</v>
      </c>
      <c r="F1379" s="14">
        <v>64644.086971475488</v>
      </c>
      <c r="G1379" s="14">
        <v>2551.6097</v>
      </c>
      <c r="H1379" s="14">
        <v>152205.80838358987</v>
      </c>
      <c r="I1379" s="14">
        <v>9132.3485030153915</v>
      </c>
      <c r="J1379" s="14">
        <v>3652.9394012061566</v>
      </c>
      <c r="K1379" s="15">
        <v>-4.5435605857572885E-2</v>
      </c>
      <c r="L1379" s="14">
        <v>-5475.8107357153867</v>
      </c>
      <c r="M1379" s="14">
        <v>116868.71154418915</v>
      </c>
      <c r="N1379" s="14">
        <v>2739.7045509046175</v>
      </c>
      <c r="O1379" s="15">
        <v>-2.9503196901838113E-2</v>
      </c>
      <c r="P1379" s="14">
        <v>-6015.1412411663614</v>
      </c>
      <c r="Q1379" s="14">
        <v>199235.70946234462</v>
      </c>
      <c r="R1379" s="14">
        <v>2739.7045509046175</v>
      </c>
      <c r="S1379" s="15">
        <v>-1.6611334433367514E-2</v>
      </c>
      <c r="T1379" s="38">
        <v>-5012.1495248718757</v>
      </c>
      <c r="U1379" s="38">
        <v>298088.40024372539</v>
      </c>
      <c r="V1379" s="38">
        <v>-16503.101501753623</v>
      </c>
      <c r="W1379" s="38">
        <v>614192.82125025918</v>
      </c>
      <c r="AA1379" s="13">
        <v>1314</v>
      </c>
      <c r="AB1379" s="39">
        <v>2729940.2273304514</v>
      </c>
    </row>
    <row r="1380" spans="3:28">
      <c r="C1380" s="13">
        <v>1315</v>
      </c>
      <c r="D1380" s="13">
        <v>65</v>
      </c>
      <c r="E1380" s="14">
        <v>219574.34821526715</v>
      </c>
      <c r="F1380" s="14">
        <v>64711.495803954189</v>
      </c>
      <c r="G1380" s="14">
        <v>2551.6097</v>
      </c>
      <c r="H1380" s="14">
        <v>152311.24271131295</v>
      </c>
      <c r="I1380" s="14">
        <v>9138.6745626787761</v>
      </c>
      <c r="J1380" s="14">
        <v>3655.4698250715105</v>
      </c>
      <c r="K1380" s="15">
        <v>8.2542256577135764E-2</v>
      </c>
      <c r="L1380" s="14">
        <v>11721.336572822944</v>
      </c>
      <c r="M1380" s="14">
        <v>155553.14381005158</v>
      </c>
      <c r="N1380" s="14">
        <v>2741.6023688036325</v>
      </c>
      <c r="O1380" s="15">
        <v>0.1480791832476282</v>
      </c>
      <c r="P1380" s="14">
        <v>15057.057150075891</v>
      </c>
      <c r="Q1380" s="14">
        <v>118110.32861726177</v>
      </c>
      <c r="R1380" s="14">
        <v>2741.6023688036325</v>
      </c>
      <c r="S1380" s="15">
        <v>0.61791507796168055</v>
      </c>
      <c r="T1380" s="38">
        <v>49404.486066925063</v>
      </c>
      <c r="U1380" s="38">
        <v>130728.80809742093</v>
      </c>
      <c r="V1380" s="38">
        <v>76182.879789823899</v>
      </c>
      <c r="W1380" s="38">
        <v>404392.28052473429</v>
      </c>
      <c r="AA1380" s="13">
        <v>1315</v>
      </c>
      <c r="AB1380" s="39">
        <v>3173697.3300878918</v>
      </c>
    </row>
    <row r="1381" spans="3:28">
      <c r="C1381" s="13">
        <v>1316</v>
      </c>
      <c r="D1381" s="13">
        <v>65</v>
      </c>
      <c r="E1381" s="14">
        <v>222623.98756463101</v>
      </c>
      <c r="F1381" s="14">
        <v>65900.855150206102</v>
      </c>
      <c r="G1381" s="14">
        <v>2551.6097</v>
      </c>
      <c r="H1381" s="14">
        <v>154171.52271442491</v>
      </c>
      <c r="I1381" s="14">
        <v>9250.2913628654933</v>
      </c>
      <c r="J1381" s="14">
        <v>3700.1165451461975</v>
      </c>
      <c r="K1381" s="15">
        <v>1.5171666740696643E-2</v>
      </c>
      <c r="L1381" s="14">
        <v>1821.6857534173273</v>
      </c>
      <c r="M1381" s="14">
        <v>123743.30798480175</v>
      </c>
      <c r="N1381" s="14">
        <v>2775.0874088596479</v>
      </c>
      <c r="O1381" s="15">
        <v>0.31934752221815615</v>
      </c>
      <c r="P1381" s="14">
        <v>61852.272063751494</v>
      </c>
      <c r="Q1381" s="14">
        <v>256923.08481042017</v>
      </c>
      <c r="R1381" s="14">
        <v>2775.0874088596479</v>
      </c>
      <c r="S1381" s="15">
        <v>0.15154638728476899</v>
      </c>
      <c r="T1381" s="38">
        <v>17809.242095266865</v>
      </c>
      <c r="U1381" s="38">
        <v>136713.55683166944</v>
      </c>
      <c r="V1381" s="38">
        <v>81483.199912435681</v>
      </c>
      <c r="W1381" s="38">
        <v>517379.94962689141</v>
      </c>
      <c r="AA1381" s="13">
        <v>1316</v>
      </c>
      <c r="AB1381" s="39">
        <v>2513190.196522837</v>
      </c>
    </row>
    <row r="1382" spans="3:28">
      <c r="C1382" s="13">
        <v>1317</v>
      </c>
      <c r="D1382" s="13">
        <v>65</v>
      </c>
      <c r="E1382" s="14">
        <v>241425.79863450554</v>
      </c>
      <c r="F1382" s="14">
        <v>73233.561467457155</v>
      </c>
      <c r="G1382" s="14">
        <v>2551.6097</v>
      </c>
      <c r="H1382" s="14">
        <v>165640.62746704838</v>
      </c>
      <c r="I1382" s="14">
        <v>9938.4376480229021</v>
      </c>
      <c r="J1382" s="14">
        <v>3975.375059209161</v>
      </c>
      <c r="K1382" s="15">
        <v>2.5512473177093722E-2</v>
      </c>
      <c r="L1382" s="14">
        <v>4108.9743282091349</v>
      </c>
      <c r="M1382" s="14">
        <v>167154.12969665739</v>
      </c>
      <c r="N1382" s="14">
        <v>2981.5312944068705</v>
      </c>
      <c r="O1382" s="15">
        <v>0.16105519977712515</v>
      </c>
      <c r="P1382" s="14">
        <v>31824.491128527949</v>
      </c>
      <c r="Q1382" s="14">
        <v>230915.15527368736</v>
      </c>
      <c r="R1382" s="14">
        <v>2981.5312944068705</v>
      </c>
      <c r="S1382" s="15">
        <v>0.34210650375910817</v>
      </c>
      <c r="T1382" s="38">
        <v>74928.38464731627</v>
      </c>
      <c r="U1382" s="38">
        <v>295439.78809004248</v>
      </c>
      <c r="V1382" s="38">
        <v>110861.85010405336</v>
      </c>
      <c r="W1382" s="38">
        <v>693509.07306038728</v>
      </c>
      <c r="AA1382" s="13">
        <v>1317</v>
      </c>
      <c r="AB1382" s="39">
        <v>2352842.5242314851</v>
      </c>
    </row>
    <row r="1383" spans="3:28">
      <c r="C1383" s="13">
        <v>1318</v>
      </c>
      <c r="D1383" s="13">
        <v>65</v>
      </c>
      <c r="E1383" s="14">
        <v>236073.6600212137</v>
      </c>
      <c r="F1383" s="14">
        <v>71146.227408273349</v>
      </c>
      <c r="G1383" s="14">
        <v>2551.6097</v>
      </c>
      <c r="H1383" s="14">
        <v>162375.82291294035</v>
      </c>
      <c r="I1383" s="14">
        <v>9742.5493747764212</v>
      </c>
      <c r="J1383" s="14">
        <v>3897.0197499105689</v>
      </c>
      <c r="K1383" s="15">
        <v>0.1375179116797072</v>
      </c>
      <c r="L1383" s="14">
        <v>22691.381622704346</v>
      </c>
      <c r="M1383" s="14">
        <v>189646.62658795694</v>
      </c>
      <c r="N1383" s="14">
        <v>2922.7648124329262</v>
      </c>
      <c r="O1383" s="15">
        <v>-9.6839117493018045E-3</v>
      </c>
      <c r="P1383" s="14">
        <v>-1051.3577054060654</v>
      </c>
      <c r="Q1383" s="14">
        <v>108977.48510562736</v>
      </c>
      <c r="R1383" s="14">
        <v>2922.7648124329262</v>
      </c>
      <c r="S1383" s="15">
        <v>2.7153929139199451E-2</v>
      </c>
      <c r="T1383" s="38">
        <v>25522.872118431103</v>
      </c>
      <c r="U1383" s="38">
        <v>966917.18237435049</v>
      </c>
      <c r="V1383" s="38">
        <v>47162.896035729384</v>
      </c>
      <c r="W1383" s="38">
        <v>1265541.2940679349</v>
      </c>
      <c r="AA1383" s="13">
        <v>1318</v>
      </c>
      <c r="AB1383" s="39">
        <v>2933921.8051450695</v>
      </c>
    </row>
    <row r="1384" spans="3:28">
      <c r="C1384" s="13">
        <v>1319</v>
      </c>
      <c r="D1384" s="13">
        <v>65</v>
      </c>
      <c r="E1384" s="14">
        <v>228511.07909358418</v>
      </c>
      <c r="F1384" s="14">
        <v>68196.820846497838</v>
      </c>
      <c r="G1384" s="14">
        <v>2551.6097</v>
      </c>
      <c r="H1384" s="14">
        <v>157762.64854708634</v>
      </c>
      <c r="I1384" s="14">
        <v>9465.7589128251802</v>
      </c>
      <c r="J1384" s="14">
        <v>3786.3035651300725</v>
      </c>
      <c r="K1384" s="15">
        <v>1.0408305553677659E-2</v>
      </c>
      <c r="L1384" s="14">
        <v>1418.1646208821378</v>
      </c>
      <c r="M1384" s="14">
        <v>139564.48591008651</v>
      </c>
      <c r="N1384" s="14">
        <v>2839.7276738475539</v>
      </c>
      <c r="O1384" s="15">
        <v>1.6101727893375717E-2</v>
      </c>
      <c r="P1384" s="14">
        <v>745.24282365681461</v>
      </c>
      <c r="Q1384" s="14">
        <v>48448.513546583745</v>
      </c>
      <c r="R1384" s="14">
        <v>2839.7276738475539</v>
      </c>
      <c r="S1384" s="15">
        <v>0.31016821993044169</v>
      </c>
      <c r="T1384" s="38">
        <v>50349.472468972606</v>
      </c>
      <c r="U1384" s="38">
        <v>214098.90211461778</v>
      </c>
      <c r="V1384" s="38">
        <v>52512.879913511555</v>
      </c>
      <c r="W1384" s="38">
        <v>402111.90157128801</v>
      </c>
      <c r="AA1384" s="13">
        <v>1319</v>
      </c>
      <c r="AB1384" s="39">
        <v>2953663.2164067002</v>
      </c>
    </row>
    <row r="1385" spans="3:28">
      <c r="C1385" s="13">
        <v>1320</v>
      </c>
      <c r="D1385" s="13">
        <v>65</v>
      </c>
      <c r="E1385" s="14">
        <v>232871.36289689966</v>
      </c>
      <c r="F1385" s="14">
        <v>69897.33152979087</v>
      </c>
      <c r="G1385" s="14">
        <v>2551.6097</v>
      </c>
      <c r="H1385" s="14">
        <v>160422.42166710881</v>
      </c>
      <c r="I1385" s="14">
        <v>9625.3453000265272</v>
      </c>
      <c r="J1385" s="14">
        <v>3850.1381200106111</v>
      </c>
      <c r="K1385" s="15">
        <v>0.16829713170128324</v>
      </c>
      <c r="L1385" s="14">
        <v>28184.431082909399</v>
      </c>
      <c r="M1385" s="14">
        <v>197577.77959603682</v>
      </c>
      <c r="N1385" s="14">
        <v>2887.6035900079582</v>
      </c>
      <c r="O1385" s="15">
        <v>2.5596411104789989E-2</v>
      </c>
      <c r="P1385" s="14">
        <v>3042.4839129872303</v>
      </c>
      <c r="Q1385" s="14">
        <v>123349.97720487745</v>
      </c>
      <c r="R1385" s="14">
        <v>2887.6035900079582</v>
      </c>
      <c r="S1385" s="15">
        <v>0.3415639246703196</v>
      </c>
      <c r="T1385" s="38">
        <v>17289.094719719262</v>
      </c>
      <c r="U1385" s="38">
        <v>69350.346048970285</v>
      </c>
      <c r="V1385" s="38">
        <v>48516.009715615888</v>
      </c>
      <c r="W1385" s="38">
        <v>390278.1028498846</v>
      </c>
      <c r="AA1385" s="13">
        <v>1320</v>
      </c>
      <c r="AB1385" s="39">
        <v>3022133.6535754716</v>
      </c>
    </row>
    <row r="1386" spans="3:28">
      <c r="C1386" s="13">
        <v>1321</v>
      </c>
      <c r="D1386" s="13">
        <v>65</v>
      </c>
      <c r="E1386" s="14">
        <v>219790.89483663757</v>
      </c>
      <c r="F1386" s="14">
        <v>64795.948986288655</v>
      </c>
      <c r="G1386" s="14">
        <v>2551.6097</v>
      </c>
      <c r="H1386" s="14">
        <v>152443.33615034891</v>
      </c>
      <c r="I1386" s="14">
        <v>9146.6001690209341</v>
      </c>
      <c r="J1386" s="14">
        <v>3658.640067608374</v>
      </c>
      <c r="K1386" s="15">
        <v>8.2340929841821259E-2</v>
      </c>
      <c r="L1386" s="14">
        <v>11477.872484241774</v>
      </c>
      <c r="M1386" s="14">
        <v>152701.68935322893</v>
      </c>
      <c r="N1386" s="14">
        <v>2743.9800507062801</v>
      </c>
      <c r="O1386" s="15">
        <v>0.15367699863240497</v>
      </c>
      <c r="P1386" s="14">
        <v>23591.409667256034</v>
      </c>
      <c r="Q1386" s="14">
        <v>178476.35138479201</v>
      </c>
      <c r="R1386" s="14">
        <v>2743.9800507062801</v>
      </c>
      <c r="S1386" s="15">
        <v>-0.1867584058057653</v>
      </c>
      <c r="T1386" s="38">
        <v>-413326.69119952281</v>
      </c>
      <c r="U1386" s="38">
        <v>1801207.7501555751</v>
      </c>
      <c r="V1386" s="38">
        <v>-378257.40904802503</v>
      </c>
      <c r="W1386" s="38">
        <v>2132385.7908935961</v>
      </c>
      <c r="AA1386" s="13">
        <v>1321</v>
      </c>
      <c r="AB1386" s="39">
        <v>2682650.6347297402</v>
      </c>
    </row>
    <row r="1387" spans="3:28">
      <c r="C1387" s="13">
        <v>1322</v>
      </c>
      <c r="D1387" s="13">
        <v>65</v>
      </c>
      <c r="E1387" s="14">
        <v>232440.33834371783</v>
      </c>
      <c r="F1387" s="14">
        <v>69729.231954049959</v>
      </c>
      <c r="G1387" s="14">
        <v>2551.6097</v>
      </c>
      <c r="H1387" s="14">
        <v>160159.49668966787</v>
      </c>
      <c r="I1387" s="14">
        <v>9609.569801380072</v>
      </c>
      <c r="J1387" s="14">
        <v>3843.8279205520289</v>
      </c>
      <c r="K1387" s="15">
        <v>8.2316494615354757E-2</v>
      </c>
      <c r="L1387" s="14">
        <v>15251.40465565735</v>
      </c>
      <c r="M1387" s="14">
        <v>202450.94404111101</v>
      </c>
      <c r="N1387" s="14">
        <v>2882.8709404140213</v>
      </c>
      <c r="O1387" s="15">
        <v>9.2301279549989429E-2</v>
      </c>
      <c r="P1387" s="14">
        <v>6797.4086068532797</v>
      </c>
      <c r="Q1387" s="14">
        <v>81882.553460004143</v>
      </c>
      <c r="R1387" s="14">
        <v>2882.8709404140213</v>
      </c>
      <c r="S1387" s="15">
        <v>-0.19677260167689764</v>
      </c>
      <c r="T1387" s="38">
        <v>-24039.620838574854</v>
      </c>
      <c r="U1387" s="38">
        <v>99571.367880961669</v>
      </c>
      <c r="V1387" s="38">
        <v>-1990.8075760642241</v>
      </c>
      <c r="W1387" s="38">
        <v>383904.86538207682</v>
      </c>
      <c r="AA1387" s="13">
        <v>1322</v>
      </c>
      <c r="AB1387" s="39">
        <v>2403958.1274966146</v>
      </c>
    </row>
    <row r="1388" spans="3:28">
      <c r="C1388" s="13">
        <v>1323</v>
      </c>
      <c r="D1388" s="13">
        <v>65</v>
      </c>
      <c r="E1388" s="14">
        <v>225716.31707754111</v>
      </c>
      <c r="F1388" s="14">
        <v>67106.863660241041</v>
      </c>
      <c r="G1388" s="14">
        <v>2551.6097</v>
      </c>
      <c r="H1388" s="14">
        <v>156057.84371730007</v>
      </c>
      <c r="I1388" s="14">
        <v>9363.4706230380034</v>
      </c>
      <c r="J1388" s="14">
        <v>3745.3882492152015</v>
      </c>
      <c r="K1388" s="15">
        <v>4.0832065115133501E-2</v>
      </c>
      <c r="L1388" s="14">
        <v>6583.8821385996935</v>
      </c>
      <c r="M1388" s="14">
        <v>169699.5141365485</v>
      </c>
      <c r="N1388" s="14">
        <v>2809.0411869114009</v>
      </c>
      <c r="O1388" s="15">
        <v>1.6251073650483679E-2</v>
      </c>
      <c r="P1388" s="14">
        <v>2533.9199353141421</v>
      </c>
      <c r="Q1388" s="14">
        <v>159861.67303708632</v>
      </c>
      <c r="R1388" s="14">
        <v>2809.0411869114009</v>
      </c>
      <c r="S1388" s="15">
        <v>5.5922334261847527E-2</v>
      </c>
      <c r="T1388" s="38">
        <v>30370.513891913022</v>
      </c>
      <c r="U1388" s="38">
        <v>574858.83620415733</v>
      </c>
      <c r="V1388" s="38">
        <v>39488.315965826856</v>
      </c>
      <c r="W1388" s="38">
        <v>904420.02337779221</v>
      </c>
      <c r="AA1388" s="13">
        <v>1323</v>
      </c>
      <c r="AB1388" s="39">
        <v>3112585.990715642</v>
      </c>
    </row>
    <row r="1389" spans="3:28">
      <c r="C1389" s="13">
        <v>1324</v>
      </c>
      <c r="D1389" s="13">
        <v>65</v>
      </c>
      <c r="E1389" s="14">
        <v>232594.66581236906</v>
      </c>
      <c r="F1389" s="14">
        <v>69789.419666823931</v>
      </c>
      <c r="G1389" s="14">
        <v>2551.6097</v>
      </c>
      <c r="H1389" s="14">
        <v>160253.63644554513</v>
      </c>
      <c r="I1389" s="14">
        <v>9615.2181867327072</v>
      </c>
      <c r="J1389" s="14">
        <v>3846.0872746930831</v>
      </c>
      <c r="K1389" s="15">
        <v>-1.7486983635130141E-2</v>
      </c>
      <c r="L1389" s="14">
        <v>-2950.2651671186686</v>
      </c>
      <c r="M1389" s="14">
        <v>167684.8461816535</v>
      </c>
      <c r="N1389" s="14">
        <v>2884.5654560198122</v>
      </c>
      <c r="O1389" s="15">
        <v>0.20553168105576899</v>
      </c>
      <c r="P1389" s="14">
        <v>18698.897731451219</v>
      </c>
      <c r="Q1389" s="14">
        <v>111119.35781586322</v>
      </c>
      <c r="R1389" s="14">
        <v>2884.5654560198122</v>
      </c>
      <c r="S1389" s="15">
        <v>3.5260939289227744E-2</v>
      </c>
      <c r="T1389" s="38">
        <v>3015.446414032439</v>
      </c>
      <c r="U1389" s="38">
        <v>89975.769069970789</v>
      </c>
      <c r="V1389" s="38">
        <v>18764.078978364989</v>
      </c>
      <c r="W1389" s="38">
        <v>368779.97306748747</v>
      </c>
      <c r="AA1389" s="13">
        <v>1324</v>
      </c>
      <c r="AB1389" s="39">
        <v>2598391.9117016331</v>
      </c>
    </row>
    <row r="1390" spans="3:28">
      <c r="C1390" s="13">
        <v>1325</v>
      </c>
      <c r="D1390" s="13">
        <v>65</v>
      </c>
      <c r="E1390" s="14">
        <v>229386.73724931435</v>
      </c>
      <c r="F1390" s="14">
        <v>68538.327527232599</v>
      </c>
      <c r="G1390" s="14">
        <v>2551.6097</v>
      </c>
      <c r="H1390" s="14">
        <v>158296.80002208173</v>
      </c>
      <c r="I1390" s="14">
        <v>9497.8080013249037</v>
      </c>
      <c r="J1390" s="14">
        <v>3799.1232005299617</v>
      </c>
      <c r="K1390" s="15">
        <v>0.17658714952634474</v>
      </c>
      <c r="L1390" s="14">
        <v>25504.940518225394</v>
      </c>
      <c r="M1390" s="14">
        <v>171837.09863888641</v>
      </c>
      <c r="N1390" s="14">
        <v>2849.342400397471</v>
      </c>
      <c r="O1390" s="15">
        <v>6.6389614338735498E-2</v>
      </c>
      <c r="P1390" s="14">
        <v>20265.682751612254</v>
      </c>
      <c r="Q1390" s="14">
        <v>326944.16440794576</v>
      </c>
      <c r="R1390" s="14">
        <v>2849.342400397471</v>
      </c>
      <c r="S1390" s="15">
        <v>-8.0295907670951613E-2</v>
      </c>
      <c r="T1390" s="38">
        <v>-14768.510695836718</v>
      </c>
      <c r="U1390" s="38">
        <v>170582.2300166128</v>
      </c>
      <c r="V1390" s="38">
        <v>31002.11257400093</v>
      </c>
      <c r="W1390" s="38">
        <v>669363.49306344497</v>
      </c>
      <c r="AA1390" s="13">
        <v>1325</v>
      </c>
      <c r="AB1390" s="39">
        <v>2439131.8807930909</v>
      </c>
    </row>
    <row r="1391" spans="3:28">
      <c r="C1391" s="13">
        <v>1326</v>
      </c>
      <c r="D1391" s="13">
        <v>65</v>
      </c>
      <c r="E1391" s="14">
        <v>239771.0896687615</v>
      </c>
      <c r="F1391" s="14">
        <v>72588.224970816984</v>
      </c>
      <c r="G1391" s="14">
        <v>2551.6097</v>
      </c>
      <c r="H1391" s="14">
        <v>164631.25499794452</v>
      </c>
      <c r="I1391" s="14">
        <v>9877.8752998766704</v>
      </c>
      <c r="J1391" s="14">
        <v>3951.1501199506683</v>
      </c>
      <c r="K1391" s="15">
        <v>5.1757087562682436E-3</v>
      </c>
      <c r="L1391" s="14">
        <v>688.81763820829542</v>
      </c>
      <c r="M1391" s="14">
        <v>135751.02307978616</v>
      </c>
      <c r="N1391" s="14">
        <v>2963.362589963001</v>
      </c>
      <c r="O1391" s="15">
        <v>0.21827807892278936</v>
      </c>
      <c r="P1391" s="14">
        <v>41293.376980116598</v>
      </c>
      <c r="Q1391" s="14">
        <v>231952.90510195761</v>
      </c>
      <c r="R1391" s="14">
        <v>2963.362589963001</v>
      </c>
      <c r="S1391" s="15">
        <v>3.1308654781671094E-2</v>
      </c>
      <c r="T1391" s="38">
        <v>31304.559593112132</v>
      </c>
      <c r="U1391" s="38">
        <v>1032655.4403606509</v>
      </c>
      <c r="V1391" s="38">
        <v>73286.75421143703</v>
      </c>
      <c r="W1391" s="38">
        <v>1400359.3685423946</v>
      </c>
      <c r="AA1391" s="13">
        <v>1326</v>
      </c>
      <c r="AB1391" s="39">
        <v>2771993.4570317301</v>
      </c>
    </row>
    <row r="1392" spans="3:28">
      <c r="C1392" s="13">
        <v>1327</v>
      </c>
      <c r="D1392" s="13">
        <v>65</v>
      </c>
      <c r="E1392" s="14">
        <v>233624.51610148928</v>
      </c>
      <c r="F1392" s="14">
        <v>70191.061279580812</v>
      </c>
      <c r="G1392" s="14">
        <v>2551.6097</v>
      </c>
      <c r="H1392" s="14">
        <v>160881.84512190847</v>
      </c>
      <c r="I1392" s="14">
        <v>9652.9107073145078</v>
      </c>
      <c r="J1392" s="14">
        <v>3861.1642829258035</v>
      </c>
      <c r="K1392" s="15">
        <v>0.12075961756894746</v>
      </c>
      <c r="L1392" s="14">
        <v>18322.530079557353</v>
      </c>
      <c r="M1392" s="14">
        <v>171980.4068946403</v>
      </c>
      <c r="N1392" s="14">
        <v>2895.8732121943522</v>
      </c>
      <c r="O1392" s="15">
        <v>-2.7663546700680969E-3</v>
      </c>
      <c r="P1392" s="14">
        <v>-1020.4951004553143</v>
      </c>
      <c r="Q1392" s="14">
        <v>369322.69253655674</v>
      </c>
      <c r="R1392" s="14">
        <v>2895.8732121943522</v>
      </c>
      <c r="S1392" s="15">
        <v>6.0194538632746618E-2</v>
      </c>
      <c r="T1392" s="38">
        <v>13712.664706389265</v>
      </c>
      <c r="U1392" s="38">
        <v>242966.39595528142</v>
      </c>
      <c r="V1392" s="38">
        <v>31014.699685491301</v>
      </c>
      <c r="W1392" s="38">
        <v>784269.49538647849</v>
      </c>
      <c r="AA1392" s="13">
        <v>1327</v>
      </c>
      <c r="AB1392" s="39">
        <v>3070048.8680915004</v>
      </c>
    </row>
    <row r="1393" spans="3:28">
      <c r="C1393" s="13">
        <v>1328</v>
      </c>
      <c r="D1393" s="13">
        <v>65</v>
      </c>
      <c r="E1393" s="14">
        <v>240320.90168713441</v>
      </c>
      <c r="F1393" s="14">
        <v>72802.651657982424</v>
      </c>
      <c r="G1393" s="14">
        <v>2551.6097</v>
      </c>
      <c r="H1393" s="14">
        <v>164966.64032915197</v>
      </c>
      <c r="I1393" s="14">
        <v>9897.9984197491176</v>
      </c>
      <c r="J1393" s="14">
        <v>3959.1993678996473</v>
      </c>
      <c r="K1393" s="15">
        <v>3.7091535631776827E-2</v>
      </c>
      <c r="L1393" s="14">
        <v>5287.0008503927984</v>
      </c>
      <c r="M1393" s="14">
        <v>149805.88234998556</v>
      </c>
      <c r="N1393" s="14">
        <v>2969.3995259247354</v>
      </c>
      <c r="O1393" s="15">
        <v>0.11505555410148063</v>
      </c>
      <c r="P1393" s="14">
        <v>19005.117886901626</v>
      </c>
      <c r="Q1393" s="14">
        <v>185671.91629187166</v>
      </c>
      <c r="R1393" s="14">
        <v>2969.3995259247354</v>
      </c>
      <c r="S1393" s="15">
        <v>-3.5316285364034042E-2</v>
      </c>
      <c r="T1393" s="38">
        <v>-19430.936996676675</v>
      </c>
      <c r="U1393" s="38">
        <v>532251.40661206399</v>
      </c>
      <c r="V1393" s="38">
        <v>4861.1817406177506</v>
      </c>
      <c r="W1393" s="38">
        <v>867729.20525392122</v>
      </c>
      <c r="AA1393" s="13">
        <v>1328</v>
      </c>
      <c r="AB1393" s="39">
        <v>2494641.1863886807</v>
      </c>
    </row>
    <row r="1394" spans="3:28">
      <c r="C1394" s="13">
        <v>1329</v>
      </c>
      <c r="D1394" s="13">
        <v>65</v>
      </c>
      <c r="E1394" s="14">
        <v>233462.17374406234</v>
      </c>
      <c r="F1394" s="14">
        <v>70127.747760184313</v>
      </c>
      <c r="G1394" s="14">
        <v>2551.6097</v>
      </c>
      <c r="H1394" s="14">
        <v>160782.81628387803</v>
      </c>
      <c r="I1394" s="14">
        <v>9646.9689770326804</v>
      </c>
      <c r="J1394" s="14">
        <v>3858.7875908130723</v>
      </c>
      <c r="K1394" s="15">
        <v>-7.1406666409040559E-2</v>
      </c>
      <c r="L1394" s="14">
        <v>-10277.33519119351</v>
      </c>
      <c r="M1394" s="14">
        <v>135578.88936146474</v>
      </c>
      <c r="N1394" s="14">
        <v>2894.0906931098039</v>
      </c>
      <c r="O1394" s="15">
        <v>0.11350818864011911</v>
      </c>
      <c r="P1394" s="14">
        <v>22274.416141197107</v>
      </c>
      <c r="Q1394" s="14">
        <v>219957.66618853153</v>
      </c>
      <c r="R1394" s="14">
        <v>2894.0906931098039</v>
      </c>
      <c r="S1394" s="15">
        <v>-6.8457554863494571E-2</v>
      </c>
      <c r="T1394" s="38">
        <v>-53846.436210910339</v>
      </c>
      <c r="U1394" s="38">
        <v>734167.35576106771</v>
      </c>
      <c r="V1394" s="38">
        <v>-41849.355260906741</v>
      </c>
      <c r="W1394" s="38">
        <v>1089703.9113110639</v>
      </c>
      <c r="AA1394" s="13">
        <v>1329</v>
      </c>
      <c r="AB1394" s="39">
        <v>2425386.4268428404</v>
      </c>
    </row>
    <row r="1395" spans="3:28">
      <c r="C1395" s="13">
        <v>1330</v>
      </c>
      <c r="D1395" s="13">
        <v>65</v>
      </c>
      <c r="E1395" s="14">
        <v>220674.89502631794</v>
      </c>
      <c r="F1395" s="14">
        <v>65140.709060263995</v>
      </c>
      <c r="G1395" s="14">
        <v>2551.6097</v>
      </c>
      <c r="H1395" s="14">
        <v>152982.57626605395</v>
      </c>
      <c r="I1395" s="14">
        <v>9178.9545759632365</v>
      </c>
      <c r="J1395" s="14">
        <v>3671.5818303852948</v>
      </c>
      <c r="K1395" s="15">
        <v>-6.1503326710196017E-2</v>
      </c>
      <c r="L1395" s="14">
        <v>-10796.505082037535</v>
      </c>
      <c r="M1395" s="14">
        <v>166582.71835202878</v>
      </c>
      <c r="N1395" s="14">
        <v>2753.6863727889709</v>
      </c>
      <c r="O1395" s="15">
        <v>-2.1642809066223359E-2</v>
      </c>
      <c r="P1395" s="14">
        <v>-2559.793644192684</v>
      </c>
      <c r="Q1395" s="14">
        <v>117091.60606396131</v>
      </c>
      <c r="R1395" s="14">
        <v>2753.6863727889709</v>
      </c>
      <c r="S1395" s="15">
        <v>-9.076841320038416E-2</v>
      </c>
      <c r="T1395" s="38">
        <v>-104245.73724464506</v>
      </c>
      <c r="U1395" s="38">
        <v>1045611.4370290386</v>
      </c>
      <c r="V1395" s="38">
        <v>-117602.03597087528</v>
      </c>
      <c r="W1395" s="38">
        <v>1329285.7614450287</v>
      </c>
      <c r="AA1395" s="13">
        <v>1330</v>
      </c>
      <c r="AB1395" s="39">
        <v>2452877.7508232864</v>
      </c>
    </row>
    <row r="1396" spans="3:28">
      <c r="C1396" s="13">
        <v>1331</v>
      </c>
      <c r="D1396" s="13">
        <v>65</v>
      </c>
      <c r="E1396" s="14">
        <v>238241.1823573907</v>
      </c>
      <c r="F1396" s="14">
        <v>71991.561119382372</v>
      </c>
      <c r="G1396" s="14">
        <v>2551.6097</v>
      </c>
      <c r="H1396" s="14">
        <v>163698.01153800832</v>
      </c>
      <c r="I1396" s="14">
        <v>9821.8806922804979</v>
      </c>
      <c r="J1396" s="14">
        <v>3928.7522769121992</v>
      </c>
      <c r="K1396" s="15">
        <v>5.6356291183416132E-2</v>
      </c>
      <c r="L1396" s="14">
        <v>10221.981122846417</v>
      </c>
      <c r="M1396" s="14">
        <v>193567.72406519932</v>
      </c>
      <c r="N1396" s="14">
        <v>2946.5642076841491</v>
      </c>
      <c r="O1396" s="15">
        <v>0.17274285436253123</v>
      </c>
      <c r="P1396" s="14">
        <v>23687.734659733193</v>
      </c>
      <c r="Q1396" s="14">
        <v>162288.16304784542</v>
      </c>
      <c r="R1396" s="14">
        <v>2946.5642076841491</v>
      </c>
      <c r="S1396" s="15">
        <v>-0.21901934323210154</v>
      </c>
      <c r="T1396" s="38">
        <v>-54604.809832184037</v>
      </c>
      <c r="U1396" s="38">
        <v>196183.48265554747</v>
      </c>
      <c r="V1396" s="38">
        <v>-20695.094049604428</v>
      </c>
      <c r="W1396" s="38">
        <v>552039.36976859218</v>
      </c>
      <c r="AA1396" s="13">
        <v>1331</v>
      </c>
      <c r="AB1396" s="39">
        <v>2391240.7879046183</v>
      </c>
    </row>
    <row r="1397" spans="3:28">
      <c r="C1397" s="13">
        <v>1332</v>
      </c>
      <c r="D1397" s="13">
        <v>65</v>
      </c>
      <c r="E1397" s="14">
        <v>222487.26574007137</v>
      </c>
      <c r="F1397" s="14">
        <v>65847.533638627836</v>
      </c>
      <c r="G1397" s="14">
        <v>2551.6097</v>
      </c>
      <c r="H1397" s="14">
        <v>154088.12240144351</v>
      </c>
      <c r="I1397" s="14">
        <v>9245.2873440866097</v>
      </c>
      <c r="J1397" s="14">
        <v>3698.1149376346439</v>
      </c>
      <c r="K1397" s="15">
        <v>9.4962207800796783E-2</v>
      </c>
      <c r="L1397" s="14">
        <v>13460.338128793603</v>
      </c>
      <c r="M1397" s="14">
        <v>157053.55298945986</v>
      </c>
      <c r="N1397" s="14">
        <v>2773.5862032259829</v>
      </c>
      <c r="O1397" s="15">
        <v>0.1393576084233204</v>
      </c>
      <c r="P1397" s="14">
        <v>22941.337846562401</v>
      </c>
      <c r="Q1397" s="14">
        <v>188950.20007033285</v>
      </c>
      <c r="R1397" s="14">
        <v>2773.5862032259829</v>
      </c>
      <c r="S1397" s="15">
        <v>0.19698801303731678</v>
      </c>
      <c r="T1397" s="38">
        <v>245305.72865803592</v>
      </c>
      <c r="U1397" s="38">
        <v>1491975.0385773906</v>
      </c>
      <c r="V1397" s="38">
        <v>281707.40463339194</v>
      </c>
      <c r="W1397" s="38">
        <v>1837978.7916371832</v>
      </c>
      <c r="AA1397" s="13">
        <v>1332</v>
      </c>
      <c r="AB1397" s="39">
        <v>2495536.105447222</v>
      </c>
    </row>
    <row r="1398" spans="3:28">
      <c r="C1398" s="13">
        <v>1333</v>
      </c>
      <c r="D1398" s="13">
        <v>65</v>
      </c>
      <c r="E1398" s="14">
        <v>253754.08409095445</v>
      </c>
      <c r="F1398" s="14">
        <v>78041.592795472243</v>
      </c>
      <c r="G1398" s="14">
        <v>2551.6097</v>
      </c>
      <c r="H1398" s="14">
        <v>173160.88159548221</v>
      </c>
      <c r="I1398" s="14">
        <v>10389.652895728932</v>
      </c>
      <c r="J1398" s="14">
        <v>4155.8611582915728</v>
      </c>
      <c r="K1398" s="15">
        <v>8.2087651888804805E-3</v>
      </c>
      <c r="L1398" s="14">
        <v>988.45782468508708</v>
      </c>
      <c r="M1398" s="14">
        <v>123481.3109824476</v>
      </c>
      <c r="N1398" s="14">
        <v>3116.8958687186796</v>
      </c>
      <c r="O1398" s="15">
        <v>7.982811541841453E-2</v>
      </c>
      <c r="P1398" s="14">
        <v>8525.1663190769123</v>
      </c>
      <c r="Q1398" s="14">
        <v>116877.64633590166</v>
      </c>
      <c r="R1398" s="14">
        <v>3116.8958687186796</v>
      </c>
      <c r="S1398" s="15">
        <v>0.19371917853784146</v>
      </c>
      <c r="T1398" s="38">
        <v>28273.279402020791</v>
      </c>
      <c r="U1398" s="38">
        <v>175781.54818232098</v>
      </c>
      <c r="V1398" s="38">
        <v>37786.903545782792</v>
      </c>
      <c r="W1398" s="38">
        <v>416140.50550067029</v>
      </c>
      <c r="AA1398" s="13">
        <v>1333</v>
      </c>
      <c r="AB1398" s="39">
        <v>2354844.6744772429</v>
      </c>
    </row>
    <row r="1399" spans="3:28">
      <c r="C1399" s="13">
        <v>1334</v>
      </c>
      <c r="D1399" s="13">
        <v>65</v>
      </c>
      <c r="E1399" s="14">
        <v>245814.77839691364</v>
      </c>
      <c r="F1399" s="14">
        <v>74945.263574796321</v>
      </c>
      <c r="G1399" s="14">
        <v>2551.6097</v>
      </c>
      <c r="H1399" s="14">
        <v>168317.90512211731</v>
      </c>
      <c r="I1399" s="14">
        <v>10099.074307327039</v>
      </c>
      <c r="J1399" s="14">
        <v>4039.6297229308157</v>
      </c>
      <c r="K1399" s="15">
        <v>2.9186239298056263E-2</v>
      </c>
      <c r="L1399" s="14">
        <v>4009.397145616404</v>
      </c>
      <c r="M1399" s="14">
        <v>143402.07134231727</v>
      </c>
      <c r="N1399" s="14">
        <v>3029.7222921981115</v>
      </c>
      <c r="O1399" s="15">
        <v>0.17669231751517156</v>
      </c>
      <c r="P1399" s="14">
        <v>79223.687295318843</v>
      </c>
      <c r="Q1399" s="14">
        <v>529109.41373677156</v>
      </c>
      <c r="R1399" s="14">
        <v>3029.7222921981115</v>
      </c>
      <c r="S1399" s="15">
        <v>0.10885906189210721</v>
      </c>
      <c r="T1399" s="38">
        <v>80117.811463049744</v>
      </c>
      <c r="U1399" s="38">
        <v>817610.09213216836</v>
      </c>
      <c r="V1399" s="38">
        <v>163350.89590398499</v>
      </c>
      <c r="W1399" s="38">
        <v>1490121.5772112571</v>
      </c>
      <c r="AA1399" s="13">
        <v>1334</v>
      </c>
      <c r="AB1399" s="39">
        <v>3112844.2192996512</v>
      </c>
    </row>
    <row r="1400" spans="3:28">
      <c r="C1400" s="13">
        <v>1335</v>
      </c>
      <c r="D1400" s="13">
        <v>65</v>
      </c>
      <c r="E1400" s="14">
        <v>234425.18649831924</v>
      </c>
      <c r="F1400" s="14">
        <v>70503.322734344503</v>
      </c>
      <c r="G1400" s="14">
        <v>2551.6097</v>
      </c>
      <c r="H1400" s="14">
        <v>161370.25406397475</v>
      </c>
      <c r="I1400" s="14">
        <v>9682.2152438384837</v>
      </c>
      <c r="J1400" s="14">
        <v>3872.8860975353937</v>
      </c>
      <c r="K1400" s="15">
        <v>2.4159444162576857E-2</v>
      </c>
      <c r="L1400" s="14">
        <v>4101.8836607486992</v>
      </c>
      <c r="M1400" s="14">
        <v>175822.18569011928</v>
      </c>
      <c r="N1400" s="14">
        <v>2904.664573151545</v>
      </c>
      <c r="O1400" s="15">
        <v>5.87647084634653E-2</v>
      </c>
      <c r="P1400" s="14">
        <v>17000.113359191968</v>
      </c>
      <c r="Q1400" s="14">
        <v>307743.65126386646</v>
      </c>
      <c r="R1400" s="14">
        <v>2904.664573151545</v>
      </c>
      <c r="S1400" s="15">
        <v>0.25430833739463998</v>
      </c>
      <c r="T1400" s="38">
        <v>58201.520722543915</v>
      </c>
      <c r="U1400" s="38">
        <v>288515.87664079404</v>
      </c>
      <c r="V1400" s="38">
        <v>79303.517742484575</v>
      </c>
      <c r="W1400" s="38">
        <v>772081.71359477984</v>
      </c>
      <c r="AA1400" s="13">
        <v>1335</v>
      </c>
      <c r="AB1400" s="39">
        <v>2496096.37950079</v>
      </c>
    </row>
    <row r="1401" spans="3:28">
      <c r="C1401" s="13">
        <v>1336</v>
      </c>
      <c r="D1401" s="13">
        <v>65</v>
      </c>
      <c r="E1401" s="14">
        <v>234456.76761103532</v>
      </c>
      <c r="F1401" s="14">
        <v>70515.639368303775</v>
      </c>
      <c r="G1401" s="14">
        <v>2551.6097</v>
      </c>
      <c r="H1401" s="14">
        <v>161389.51854273156</v>
      </c>
      <c r="I1401" s="14">
        <v>9683.3711125638929</v>
      </c>
      <c r="J1401" s="14">
        <v>3873.3484450255573</v>
      </c>
      <c r="K1401" s="15">
        <v>6.5724906814688989E-3</v>
      </c>
      <c r="L1401" s="14">
        <v>927.23567904757761</v>
      </c>
      <c r="M1401" s="14">
        <v>143942.1896565874</v>
      </c>
      <c r="N1401" s="14">
        <v>2905.0113337691678</v>
      </c>
      <c r="O1401" s="15">
        <v>0.10972215057912006</v>
      </c>
      <c r="P1401" s="14">
        <v>12450.674375986317</v>
      </c>
      <c r="Q1401" s="14">
        <v>127377.75477797145</v>
      </c>
      <c r="R1401" s="14">
        <v>2905.0113337691678</v>
      </c>
      <c r="S1401" s="15">
        <v>0.15002641670941408</v>
      </c>
      <c r="T1401" s="38">
        <v>30638.518214945219</v>
      </c>
      <c r="U1401" s="38">
        <v>236311.84636730526</v>
      </c>
      <c r="V1401" s="38">
        <v>44016.428269979115</v>
      </c>
      <c r="W1401" s="38">
        <v>507631.79080186412</v>
      </c>
      <c r="AA1401" s="13">
        <v>1336</v>
      </c>
      <c r="AB1401" s="39">
        <v>2462665.4825621634</v>
      </c>
    </row>
    <row r="1402" spans="3:28">
      <c r="C1402" s="13">
        <v>1337</v>
      </c>
      <c r="D1402" s="13">
        <v>65</v>
      </c>
      <c r="E1402" s="14">
        <v>233400.42177961222</v>
      </c>
      <c r="F1402" s="14">
        <v>70103.664494048775</v>
      </c>
      <c r="G1402" s="14">
        <v>2551.6097</v>
      </c>
      <c r="H1402" s="14">
        <v>160745.14758556345</v>
      </c>
      <c r="I1402" s="14">
        <v>9644.7088551338074</v>
      </c>
      <c r="J1402" s="14">
        <v>3857.8835420535233</v>
      </c>
      <c r="K1402" s="15">
        <v>-1.0269797584337971E-2</v>
      </c>
      <c r="L1402" s="14">
        <v>-1315.1932347305724</v>
      </c>
      <c r="M1402" s="14">
        <v>128677.93129451503</v>
      </c>
      <c r="N1402" s="14">
        <v>2893.4126565401421</v>
      </c>
      <c r="O1402" s="15">
        <v>2.5995743565265732E-2</v>
      </c>
      <c r="P1402" s="14">
        <v>5667.6695694156006</v>
      </c>
      <c r="Q1402" s="14">
        <v>225137.35935981173</v>
      </c>
      <c r="R1402" s="14">
        <v>2893.4126565401421</v>
      </c>
      <c r="S1402" s="15">
        <v>0.34741138154136114</v>
      </c>
      <c r="T1402" s="38">
        <v>210226.06973589066</v>
      </c>
      <c r="U1402" s="38">
        <v>816794.1995569088</v>
      </c>
      <c r="V1402" s="38">
        <v>214578.54607057569</v>
      </c>
      <c r="W1402" s="38">
        <v>1170609.4902112356</v>
      </c>
      <c r="AA1402" s="13">
        <v>1337</v>
      </c>
      <c r="AB1402" s="39">
        <v>3032795.782174692</v>
      </c>
    </row>
    <row r="1403" spans="3:28">
      <c r="C1403" s="13">
        <v>1338</v>
      </c>
      <c r="D1403" s="13">
        <v>65</v>
      </c>
      <c r="E1403" s="14">
        <v>239816.61778562644</v>
      </c>
      <c r="F1403" s="14">
        <v>72605.980936394306</v>
      </c>
      <c r="G1403" s="14">
        <v>2551.6097</v>
      </c>
      <c r="H1403" s="14">
        <v>164659.02714923213</v>
      </c>
      <c r="I1403" s="14">
        <v>9879.541628953928</v>
      </c>
      <c r="J1403" s="14">
        <v>3951.8166515815715</v>
      </c>
      <c r="K1403" s="15">
        <v>5.1996413852071779E-2</v>
      </c>
      <c r="L1403" s="14">
        <v>5294.9961833404705</v>
      </c>
      <c r="M1403" s="14">
        <v>109104.77709897127</v>
      </c>
      <c r="N1403" s="14">
        <v>2963.8624886861785</v>
      </c>
      <c r="O1403" s="15">
        <v>9.4277247350350341E-2</v>
      </c>
      <c r="P1403" s="14">
        <v>15092.171840306091</v>
      </c>
      <c r="Q1403" s="14">
        <v>176656.96787408247</v>
      </c>
      <c r="R1403" s="14">
        <v>2963.8624886861785</v>
      </c>
      <c r="S1403" s="15">
        <v>0.3423149318498041</v>
      </c>
      <c r="T1403" s="38">
        <v>132883.62172123833</v>
      </c>
      <c r="U1403" s="38">
        <v>522556.68737844727</v>
      </c>
      <c r="V1403" s="38">
        <v>153270.78974488488</v>
      </c>
      <c r="W1403" s="38">
        <v>808318.43235150096</v>
      </c>
      <c r="AA1403" s="13">
        <v>1338</v>
      </c>
      <c r="AB1403" s="39">
        <v>2436523.4611713635</v>
      </c>
    </row>
    <row r="1404" spans="3:28">
      <c r="C1404" s="13">
        <v>1339</v>
      </c>
      <c r="D1404" s="13">
        <v>65</v>
      </c>
      <c r="E1404" s="14">
        <v>240502.00158916326</v>
      </c>
      <c r="F1404" s="14">
        <v>72873.280619773679</v>
      </c>
      <c r="G1404" s="14">
        <v>2551.6097</v>
      </c>
      <c r="H1404" s="14">
        <v>165077.1112693896</v>
      </c>
      <c r="I1404" s="14">
        <v>9904.626676163376</v>
      </c>
      <c r="J1404" s="14">
        <v>3961.8506704653505</v>
      </c>
      <c r="K1404" s="15">
        <v>2.107164604261352E-2</v>
      </c>
      <c r="L1404" s="14">
        <v>3009.2163434333957</v>
      </c>
      <c r="M1404" s="14">
        <v>147798.93494274284</v>
      </c>
      <c r="N1404" s="14">
        <v>2971.3880028490125</v>
      </c>
      <c r="O1404" s="15">
        <v>9.180109752767851E-2</v>
      </c>
      <c r="P1404" s="14">
        <v>15938.867092216205</v>
      </c>
      <c r="Q1404" s="14">
        <v>191048.48849179142</v>
      </c>
      <c r="R1404" s="14">
        <v>2971.3880028490125</v>
      </c>
      <c r="S1404" s="15">
        <v>0.27330167941203726</v>
      </c>
      <c r="T1404" s="38">
        <v>40660.269193856082</v>
      </c>
      <c r="U1404" s="38">
        <v>190920.27472285638</v>
      </c>
      <c r="V1404" s="38">
        <v>59608.35262950568</v>
      </c>
      <c r="W1404" s="38">
        <v>529767.69815739058</v>
      </c>
      <c r="AA1404" s="13">
        <v>1339</v>
      </c>
      <c r="AB1404" s="39">
        <v>3123691.709227494</v>
      </c>
    </row>
    <row r="1405" spans="3:28">
      <c r="C1405" s="13">
        <v>1340</v>
      </c>
      <c r="D1405" s="13">
        <v>65</v>
      </c>
      <c r="E1405" s="14">
        <v>229169.94944010521</v>
      </c>
      <c r="F1405" s="14">
        <v>68453.780281641026</v>
      </c>
      <c r="G1405" s="14">
        <v>2551.6097</v>
      </c>
      <c r="H1405" s="14">
        <v>158164.55945846418</v>
      </c>
      <c r="I1405" s="14">
        <v>9489.8735675078497</v>
      </c>
      <c r="J1405" s="14">
        <v>3795.94942700314</v>
      </c>
      <c r="K1405" s="15">
        <v>0.12484561203145025</v>
      </c>
      <c r="L1405" s="14">
        <v>16866.763365525028</v>
      </c>
      <c r="M1405" s="14">
        <v>153865.7087184758</v>
      </c>
      <c r="N1405" s="14">
        <v>2846.9620702523548</v>
      </c>
      <c r="O1405" s="15">
        <v>0.10727528293002178</v>
      </c>
      <c r="P1405" s="14">
        <v>12308.132482686689</v>
      </c>
      <c r="Q1405" s="14">
        <v>128465.70832990091</v>
      </c>
      <c r="R1405" s="14">
        <v>2846.9620702523548</v>
      </c>
      <c r="S1405" s="15">
        <v>0.2296736324330938</v>
      </c>
      <c r="T1405" s="38">
        <v>90130.14798475946</v>
      </c>
      <c r="U1405" s="38">
        <v>483980.68749389332</v>
      </c>
      <c r="V1405" s="38">
        <v>119305.04383297118</v>
      </c>
      <c r="W1405" s="38">
        <v>766312.10454227007</v>
      </c>
      <c r="AA1405" s="13">
        <v>1340</v>
      </c>
      <c r="AB1405" s="39">
        <v>2608114.6374895549</v>
      </c>
    </row>
    <row r="1406" spans="3:28">
      <c r="C1406" s="13">
        <v>1341</v>
      </c>
      <c r="D1406" s="13">
        <v>65</v>
      </c>
      <c r="E1406" s="14">
        <v>236660.89026346742</v>
      </c>
      <c r="F1406" s="14">
        <v>71375.247202752289</v>
      </c>
      <c r="G1406" s="14">
        <v>2551.6097</v>
      </c>
      <c r="H1406" s="14">
        <v>162734.03336071511</v>
      </c>
      <c r="I1406" s="14">
        <v>9764.0420016429071</v>
      </c>
      <c r="J1406" s="14">
        <v>3905.6168006571629</v>
      </c>
      <c r="K1406" s="15">
        <v>3.0494210996675156E-2</v>
      </c>
      <c r="L1406" s="14">
        <v>6710.9200220920302</v>
      </c>
      <c r="M1406" s="14">
        <v>228735.66347998724</v>
      </c>
      <c r="N1406" s="14">
        <v>2929.2126004928718</v>
      </c>
      <c r="O1406" s="15">
        <v>0.10907933667706676</v>
      </c>
      <c r="P1406" s="14">
        <v>14819.603790088895</v>
      </c>
      <c r="Q1406" s="14">
        <v>152144.99034024516</v>
      </c>
      <c r="R1406" s="14">
        <v>2929.2126004928718</v>
      </c>
      <c r="S1406" s="15">
        <v>-0.19135325902051303</v>
      </c>
      <c r="T1406" s="38">
        <v>-92600.538318074905</v>
      </c>
      <c r="U1406" s="38">
        <v>392788.61043351353</v>
      </c>
      <c r="V1406" s="38">
        <v>-71070.014505893982</v>
      </c>
      <c r="W1406" s="38">
        <v>773669.2642537459</v>
      </c>
      <c r="AA1406" s="13">
        <v>1341</v>
      </c>
      <c r="AB1406" s="39">
        <v>2655460.4391654455</v>
      </c>
    </row>
    <row r="1407" spans="3:28">
      <c r="C1407" s="13">
        <v>1342</v>
      </c>
      <c r="D1407" s="13">
        <v>65</v>
      </c>
      <c r="E1407" s="14">
        <v>209784.45909351463</v>
      </c>
      <c r="F1407" s="14">
        <v>60893.439046470703</v>
      </c>
      <c r="G1407" s="14">
        <v>2551.6097</v>
      </c>
      <c r="H1407" s="14">
        <v>146339.41034704391</v>
      </c>
      <c r="I1407" s="14">
        <v>8780.3646208226346</v>
      </c>
      <c r="J1407" s="14">
        <v>3512.1458483290539</v>
      </c>
      <c r="K1407" s="15">
        <v>2.1287546907616597E-3</v>
      </c>
      <c r="L1407" s="14">
        <v>418.49809930370714</v>
      </c>
      <c r="M1407" s="14">
        <v>198767.49040487909</v>
      </c>
      <c r="N1407" s="14">
        <v>2634.1093862467901</v>
      </c>
      <c r="O1407" s="15">
        <v>-1.0838814630045948E-2</v>
      </c>
      <c r="P1407" s="14">
        <v>-1823.0884183692795</v>
      </c>
      <c r="Q1407" s="14">
        <v>167693.94760071492</v>
      </c>
      <c r="R1407" s="14">
        <v>2634.1093862467901</v>
      </c>
      <c r="S1407" s="15">
        <v>0.11615785495429047</v>
      </c>
      <c r="T1407" s="38">
        <v>16754.761246968697</v>
      </c>
      <c r="U1407" s="38">
        <v>162313.12664234207</v>
      </c>
      <c r="V1407" s="38">
        <v>15350.170927903126</v>
      </c>
      <c r="W1407" s="38">
        <v>528774.56464793603</v>
      </c>
      <c r="AA1407" s="13">
        <v>1342</v>
      </c>
      <c r="AB1407" s="39">
        <v>3055202.8558908999</v>
      </c>
    </row>
    <row r="1408" spans="3:28">
      <c r="C1408" s="13">
        <v>1343</v>
      </c>
      <c r="D1408" s="13">
        <v>65</v>
      </c>
      <c r="E1408" s="14">
        <v>228500.86936748563</v>
      </c>
      <c r="F1408" s="14">
        <v>68192.839053319389</v>
      </c>
      <c r="G1408" s="14">
        <v>2551.6097</v>
      </c>
      <c r="H1408" s="14">
        <v>157756.42061416624</v>
      </c>
      <c r="I1408" s="14">
        <v>9465.3852368499738</v>
      </c>
      <c r="J1408" s="14">
        <v>3786.1540947399899</v>
      </c>
      <c r="K1408" s="15">
        <v>0.12048451556657505</v>
      </c>
      <c r="L1408" s="14">
        <v>18158.780825692622</v>
      </c>
      <c r="M1408" s="14">
        <v>170766.50149595027</v>
      </c>
      <c r="N1408" s="14">
        <v>2839.615571054992</v>
      </c>
      <c r="O1408" s="15">
        <v>-7.6645490923247267E-2</v>
      </c>
      <c r="P1408" s="14">
        <v>-20617.430491614941</v>
      </c>
      <c r="Q1408" s="14">
        <v>249799.68220074946</v>
      </c>
      <c r="R1408" s="14">
        <v>2839.615571054992</v>
      </c>
      <c r="S1408" s="15">
        <v>0.18915166499604483</v>
      </c>
      <c r="T1408" s="38">
        <v>105056.99697512281</v>
      </c>
      <c r="U1408" s="38">
        <v>661888.23599134851</v>
      </c>
      <c r="V1408" s="38">
        <v>102598.34730920049</v>
      </c>
      <c r="W1408" s="38">
        <v>1082454.4196880483</v>
      </c>
      <c r="AA1408" s="13">
        <v>1343</v>
      </c>
      <c r="AB1408" s="39">
        <v>2648462.5868729167</v>
      </c>
    </row>
    <row r="1409" spans="3:28">
      <c r="C1409" s="13">
        <v>1344</v>
      </c>
      <c r="D1409" s="13">
        <v>65</v>
      </c>
      <c r="E1409" s="14">
        <v>254079.16252845046</v>
      </c>
      <c r="F1409" s="14">
        <v>78168.373386095685</v>
      </c>
      <c r="G1409" s="14">
        <v>2551.6097</v>
      </c>
      <c r="H1409" s="14">
        <v>173359.17944235477</v>
      </c>
      <c r="I1409" s="14">
        <v>10401.550766541286</v>
      </c>
      <c r="J1409" s="14">
        <v>4160.6203066165144</v>
      </c>
      <c r="K1409" s="15">
        <v>7.2303517045357632E-2</v>
      </c>
      <c r="L1409" s="14">
        <v>9099.9381413328192</v>
      </c>
      <c r="M1409" s="14">
        <v>137037.72401915144</v>
      </c>
      <c r="N1409" s="14">
        <v>3120.4652299623858</v>
      </c>
      <c r="O1409" s="15">
        <v>5.3018060496551403E-3</v>
      </c>
      <c r="P1409" s="14">
        <v>1134.3646933733476</v>
      </c>
      <c r="Q1409" s="14">
        <v>216652.76227124166</v>
      </c>
      <c r="R1409" s="14">
        <v>3120.4652299623858</v>
      </c>
      <c r="S1409" s="15">
        <v>-8.8446926652302069E-2</v>
      </c>
      <c r="T1409" s="38">
        <v>-47331.923056221218</v>
      </c>
      <c r="U1409" s="38">
        <v>489373.22468158836</v>
      </c>
      <c r="V1409" s="38">
        <v>-37097.620221515055</v>
      </c>
      <c r="W1409" s="38">
        <v>843063.71097198152</v>
      </c>
      <c r="AA1409" s="13">
        <v>1344</v>
      </c>
      <c r="AB1409" s="39">
        <v>2844476.4150175741</v>
      </c>
    </row>
    <row r="1410" spans="3:28">
      <c r="C1410" s="13">
        <v>1345</v>
      </c>
      <c r="D1410" s="13">
        <v>65</v>
      </c>
      <c r="E1410" s="14">
        <v>197055.61907840503</v>
      </c>
      <c r="F1410" s="14">
        <v>55929.191440577961</v>
      </c>
      <c r="G1410" s="14">
        <v>2551.6097</v>
      </c>
      <c r="H1410" s="14">
        <v>138574.81793782706</v>
      </c>
      <c r="I1410" s="14">
        <v>8314.4890762696232</v>
      </c>
      <c r="J1410" s="14">
        <v>3325.7956305078496</v>
      </c>
      <c r="K1410" s="15">
        <v>0.10307920157821021</v>
      </c>
      <c r="L1410" s="14">
        <v>14253.700733534301</v>
      </c>
      <c r="M1410" s="14">
        <v>154195.71320335276</v>
      </c>
      <c r="N1410" s="14">
        <v>2494.3467228808868</v>
      </c>
      <c r="O1410" s="15">
        <v>-8.7836627050915217E-2</v>
      </c>
      <c r="P1410" s="14">
        <v>-8914.972012611297</v>
      </c>
      <c r="Q1410" s="14">
        <v>93827.127917943202</v>
      </c>
      <c r="R1410" s="14">
        <v>2494.3467228808868</v>
      </c>
      <c r="S1410" s="15">
        <v>-0.18707636587220294</v>
      </c>
      <c r="T1410" s="38">
        <v>-23454.95630315708</v>
      </c>
      <c r="U1410" s="38">
        <v>103168.59046495843</v>
      </c>
      <c r="V1410" s="38">
        <v>-18116.227582234074</v>
      </c>
      <c r="W1410" s="38">
        <v>351191.43158625439</v>
      </c>
      <c r="AA1410" s="13">
        <v>1345</v>
      </c>
      <c r="AB1410" s="39">
        <v>3065125.6806251328</v>
      </c>
    </row>
    <row r="1411" spans="3:28">
      <c r="C1411" s="13">
        <v>1346</v>
      </c>
      <c r="D1411" s="13">
        <v>65</v>
      </c>
      <c r="E1411" s="14">
        <v>218941.43555955726</v>
      </c>
      <c r="F1411" s="14">
        <v>64464.659868227332</v>
      </c>
      <c r="G1411" s="14">
        <v>2551.6097</v>
      </c>
      <c r="H1411" s="14">
        <v>151925.16599132991</v>
      </c>
      <c r="I1411" s="14">
        <v>9115.5099594797939</v>
      </c>
      <c r="J1411" s="14">
        <v>3646.2039837919178</v>
      </c>
      <c r="K1411" s="15">
        <v>-2.5564764318446724E-2</v>
      </c>
      <c r="L1411" s="14">
        <v>-3505.7971992729908</v>
      </c>
      <c r="M1411" s="14">
        <v>135451.25821394668</v>
      </c>
      <c r="N1411" s="14">
        <v>2734.6529878439383</v>
      </c>
      <c r="O1411" s="15">
        <v>0.11518936104025926</v>
      </c>
      <c r="P1411" s="14">
        <v>16174.153043543887</v>
      </c>
      <c r="Q1411" s="14">
        <v>157955.08108432172</v>
      </c>
      <c r="R1411" s="14">
        <v>2734.6529878439383</v>
      </c>
      <c r="S1411" s="15">
        <v>0.41274310681548809</v>
      </c>
      <c r="T1411" s="38">
        <v>572831.47234344447</v>
      </c>
      <c r="U1411" s="38">
        <v>1962063.2183381917</v>
      </c>
      <c r="V1411" s="38">
        <v>585499.82818771538</v>
      </c>
      <c r="W1411" s="38">
        <v>2255469.5576364603</v>
      </c>
      <c r="AA1411" s="13">
        <v>1346</v>
      </c>
      <c r="AB1411" s="39">
        <v>2910751.3796818759</v>
      </c>
    </row>
    <row r="1412" spans="3:28">
      <c r="C1412" s="13">
        <v>1347</v>
      </c>
      <c r="D1412" s="13">
        <v>65</v>
      </c>
      <c r="E1412" s="14">
        <v>217404.19640775019</v>
      </c>
      <c r="F1412" s="14">
        <v>63865.136599022575</v>
      </c>
      <c r="G1412" s="14">
        <v>2551.6097</v>
      </c>
      <c r="H1412" s="14">
        <v>150987.45010872761</v>
      </c>
      <c r="I1412" s="14">
        <v>9059.2470065236557</v>
      </c>
      <c r="J1412" s="14">
        <v>3623.6988026094623</v>
      </c>
      <c r="K1412" s="15">
        <v>2.7784268500808212E-2</v>
      </c>
      <c r="L1412" s="14">
        <v>4097.9965989336706</v>
      </c>
      <c r="M1412" s="14">
        <v>153403.25936163263</v>
      </c>
      <c r="N1412" s="14">
        <v>2717.7741019570967</v>
      </c>
      <c r="O1412" s="15">
        <v>0.16251553057645785</v>
      </c>
      <c r="P1412" s="14">
        <v>36947.064967983228</v>
      </c>
      <c r="Q1412" s="14">
        <v>265650.7776914899</v>
      </c>
      <c r="R1412" s="14">
        <v>2717.7741019570967</v>
      </c>
      <c r="S1412" s="15">
        <v>-4.8973329236505783E-2</v>
      </c>
      <c r="T1412" s="38">
        <v>-21671.361128989651</v>
      </c>
      <c r="U1412" s="38">
        <v>422201.06271530426</v>
      </c>
      <c r="V1412" s="38">
        <v>19373.700437927248</v>
      </c>
      <c r="W1412" s="38">
        <v>841255.09976842673</v>
      </c>
      <c r="AA1412" s="13">
        <v>1347</v>
      </c>
      <c r="AB1412" s="39">
        <v>2738929.4244905757</v>
      </c>
    </row>
    <row r="1413" spans="3:28">
      <c r="C1413" s="13">
        <v>1348</v>
      </c>
      <c r="D1413" s="13">
        <v>65</v>
      </c>
      <c r="E1413" s="14">
        <v>243755.39956163545</v>
      </c>
      <c r="F1413" s="14">
        <v>74142.105829037828</v>
      </c>
      <c r="G1413" s="14">
        <v>2551.6097</v>
      </c>
      <c r="H1413" s="14">
        <v>167061.68403259761</v>
      </c>
      <c r="I1413" s="14">
        <v>10023.701041955856</v>
      </c>
      <c r="J1413" s="14">
        <v>4009.4804167823422</v>
      </c>
      <c r="K1413" s="15">
        <v>9.6795462524607301E-2</v>
      </c>
      <c r="L1413" s="14">
        <v>15896.252346450736</v>
      </c>
      <c r="M1413" s="14">
        <v>182126.17348633028</v>
      </c>
      <c r="N1413" s="14">
        <v>3007.1103125867567</v>
      </c>
      <c r="O1413" s="15">
        <v>5.8027860668654424E-2</v>
      </c>
      <c r="P1413" s="14">
        <v>10535.332568159296</v>
      </c>
      <c r="Q1413" s="14">
        <v>193595.34089644233</v>
      </c>
      <c r="R1413" s="14">
        <v>3007.1103125867567</v>
      </c>
      <c r="S1413" s="15">
        <v>2.1094224950857152E-2</v>
      </c>
      <c r="T1413" s="38">
        <v>8157.4298473397457</v>
      </c>
      <c r="U1413" s="38">
        <v>396374.87785079714</v>
      </c>
      <c r="V1413" s="38">
        <v>34589.014761949773</v>
      </c>
      <c r="W1413" s="38">
        <v>772096.39223356976</v>
      </c>
      <c r="AA1413" s="13">
        <v>1348</v>
      </c>
      <c r="AB1413" s="39">
        <v>3030703.7513758205</v>
      </c>
    </row>
    <row r="1414" spans="3:28">
      <c r="C1414" s="13">
        <v>1349</v>
      </c>
      <c r="D1414" s="13">
        <v>65</v>
      </c>
      <c r="E1414" s="14">
        <v>236247.54505324306</v>
      </c>
      <c r="F1414" s="14">
        <v>71214.042570764796</v>
      </c>
      <c r="G1414" s="14">
        <v>2551.6097</v>
      </c>
      <c r="H1414" s="14">
        <v>162481.89278247827</v>
      </c>
      <c r="I1414" s="14">
        <v>9748.9135669486968</v>
      </c>
      <c r="J1414" s="14">
        <v>3899.5654267794789</v>
      </c>
      <c r="K1414" s="15">
        <v>9.0045954131434056E-3</v>
      </c>
      <c r="L1414" s="14">
        <v>1421.1814723464629</v>
      </c>
      <c r="M1414" s="14">
        <v>161199.42922393873</v>
      </c>
      <c r="N1414" s="14">
        <v>2924.674070084609</v>
      </c>
      <c r="O1414" s="15">
        <v>0.23429214991164737</v>
      </c>
      <c r="P1414" s="14">
        <v>35478.515152062602</v>
      </c>
      <c r="Q1414" s="14">
        <v>188369.37920109881</v>
      </c>
      <c r="R1414" s="14">
        <v>2924.674070084609</v>
      </c>
      <c r="S1414" s="15">
        <v>0.31706093321981493</v>
      </c>
      <c r="T1414" s="38">
        <v>80413.579998444067</v>
      </c>
      <c r="U1414" s="38">
        <v>335497.76562211144</v>
      </c>
      <c r="V1414" s="38">
        <v>117313.27662285313</v>
      </c>
      <c r="W1414" s="38">
        <v>685066.57404714893</v>
      </c>
      <c r="AA1414" s="13">
        <v>1349</v>
      </c>
      <c r="AB1414" s="39">
        <v>1990101.9844781356</v>
      </c>
    </row>
    <row r="1415" spans="3:28">
      <c r="C1415" s="13">
        <v>1350</v>
      </c>
      <c r="D1415" s="13">
        <v>65</v>
      </c>
      <c r="E1415" s="14">
        <v>229011.99758242862</v>
      </c>
      <c r="F1415" s="14">
        <v>68392.179057147165</v>
      </c>
      <c r="G1415" s="14">
        <v>2551.6097</v>
      </c>
      <c r="H1415" s="14">
        <v>158068.20882528144</v>
      </c>
      <c r="I1415" s="14">
        <v>9484.0925295168854</v>
      </c>
      <c r="J1415" s="14">
        <v>3793.6370118067543</v>
      </c>
      <c r="K1415" s="15">
        <v>5.0908351597699478E-2</v>
      </c>
      <c r="L1415" s="14">
        <v>6680.7838754002796</v>
      </c>
      <c r="M1415" s="14">
        <v>139809.19141790844</v>
      </c>
      <c r="N1415" s="14">
        <v>2845.2277588550655</v>
      </c>
      <c r="O1415" s="15">
        <v>1.4471521081678117E-2</v>
      </c>
      <c r="P1415" s="14">
        <v>4779.1634050906978</v>
      </c>
      <c r="Q1415" s="14">
        <v>336447.87775431806</v>
      </c>
      <c r="R1415" s="14">
        <v>2845.2277588550655</v>
      </c>
      <c r="S1415" s="15">
        <v>1.5803071214942024E-2</v>
      </c>
      <c r="T1415" s="38">
        <v>7321.36143829304</v>
      </c>
      <c r="U1415" s="38">
        <v>472031.22744188935</v>
      </c>
      <c r="V1415" s="38">
        <v>18781.308718784017</v>
      </c>
      <c r="W1415" s="38">
        <v>948288.29661411582</v>
      </c>
      <c r="AA1415" s="13">
        <v>1350</v>
      </c>
      <c r="AB1415" s="39">
        <v>2800042.5898037846</v>
      </c>
    </row>
    <row r="1416" spans="3:28">
      <c r="C1416" s="13">
        <v>1351</v>
      </c>
      <c r="D1416" s="13">
        <v>65</v>
      </c>
      <c r="E1416" s="14">
        <v>228197.48266236321</v>
      </c>
      <c r="F1416" s="14">
        <v>68074.518238321645</v>
      </c>
      <c r="G1416" s="14">
        <v>2551.6097</v>
      </c>
      <c r="H1416" s="14">
        <v>157571.35472404156</v>
      </c>
      <c r="I1416" s="14">
        <v>9454.2812834424931</v>
      </c>
      <c r="J1416" s="14">
        <v>3781.7125133769973</v>
      </c>
      <c r="K1416" s="15">
        <v>3.7271702638562512E-2</v>
      </c>
      <c r="L1416" s="14">
        <v>4331.1812243982295</v>
      </c>
      <c r="M1416" s="14">
        <v>122427.65508861316</v>
      </c>
      <c r="N1416" s="14">
        <v>2836.2843850327477</v>
      </c>
      <c r="O1416" s="15">
        <v>0.25279662555847543</v>
      </c>
      <c r="P1416" s="14">
        <v>21893.267005705224</v>
      </c>
      <c r="Q1416" s="14">
        <v>109915.67837048159</v>
      </c>
      <c r="R1416" s="14">
        <v>2836.2843850327477</v>
      </c>
      <c r="S1416" s="15">
        <v>-0.1747463381760046</v>
      </c>
      <c r="T1416" s="38">
        <v>-37808.561460630495</v>
      </c>
      <c r="U1416" s="38">
        <v>179972.12002898799</v>
      </c>
      <c r="V1416" s="38">
        <v>-11584.113230527044</v>
      </c>
      <c r="W1416" s="38">
        <v>412315.45348808274</v>
      </c>
      <c r="AA1416" s="13">
        <v>1351</v>
      </c>
      <c r="AB1416" s="39">
        <v>2873813.8416353753</v>
      </c>
    </row>
    <row r="1417" spans="3:28">
      <c r="C1417" s="13">
        <v>1352</v>
      </c>
      <c r="D1417" s="13">
        <v>65</v>
      </c>
      <c r="E1417" s="14">
        <v>230495.37036445652</v>
      </c>
      <c r="F1417" s="14">
        <v>68970.694442138047</v>
      </c>
      <c r="G1417" s="14">
        <v>2551.6097</v>
      </c>
      <c r="H1417" s="14">
        <v>158973.06622231848</v>
      </c>
      <c r="I1417" s="14">
        <v>9538.3839733391087</v>
      </c>
      <c r="J1417" s="14">
        <v>3815.3535893356438</v>
      </c>
      <c r="K1417" s="15">
        <v>1.0104061333161794E-2</v>
      </c>
      <c r="L1417" s="14">
        <v>2178.4220902652446</v>
      </c>
      <c r="M1417" s="14">
        <v>219684.75950624241</v>
      </c>
      <c r="N1417" s="14">
        <v>2861.5151920017324</v>
      </c>
      <c r="O1417" s="15">
        <v>0.20200814493057978</v>
      </c>
      <c r="P1417" s="14">
        <v>39297.418870271249</v>
      </c>
      <c r="Q1417" s="14">
        <v>235262.01015785831</v>
      </c>
      <c r="R1417" s="14">
        <v>2861.5151920017324</v>
      </c>
      <c r="S1417" s="15">
        <v>0.11152883704286395</v>
      </c>
      <c r="T1417" s="38">
        <v>44289.917588790791</v>
      </c>
      <c r="U1417" s="38">
        <v>442836.96154729376</v>
      </c>
      <c r="V1417" s="38">
        <v>85765.758549327293</v>
      </c>
      <c r="W1417" s="38">
        <v>897783.73121139454</v>
      </c>
      <c r="AA1417" s="13">
        <v>1352</v>
      </c>
      <c r="AB1417" s="39">
        <v>2752476.3149771225</v>
      </c>
    </row>
    <row r="1418" spans="3:28">
      <c r="C1418" s="13">
        <v>1353</v>
      </c>
      <c r="D1418" s="13">
        <v>65</v>
      </c>
      <c r="E1418" s="14">
        <v>236946.1606771856</v>
      </c>
      <c r="F1418" s="14">
        <v>71486.502664102387</v>
      </c>
      <c r="G1418" s="14">
        <v>2551.6097</v>
      </c>
      <c r="H1418" s="14">
        <v>162908.04831308321</v>
      </c>
      <c r="I1418" s="14">
        <v>9774.4828987849924</v>
      </c>
      <c r="J1418" s="14">
        <v>3909.7931595139971</v>
      </c>
      <c r="K1418" s="15">
        <v>2.3258516575941815E-2</v>
      </c>
      <c r="L1418" s="14">
        <v>4203.0312084653124</v>
      </c>
      <c r="M1418" s="14">
        <v>186867.26901993487</v>
      </c>
      <c r="N1418" s="14">
        <v>2932.3448696354976</v>
      </c>
      <c r="O1418" s="15">
        <v>0.2536116978638</v>
      </c>
      <c r="P1418" s="14">
        <v>71993.732904789227</v>
      </c>
      <c r="Q1418" s="14">
        <v>357333.77043021825</v>
      </c>
      <c r="R1418" s="14">
        <v>2932.3448696354976</v>
      </c>
      <c r="S1418" s="15">
        <v>0.10774710038509107</v>
      </c>
      <c r="T1418" s="38">
        <v>11232.054699740424</v>
      </c>
      <c r="U1418" s="38">
        <v>116942.83937559997</v>
      </c>
      <c r="V1418" s="38">
        <v>87428.818812994956</v>
      </c>
      <c r="W1418" s="38">
        <v>661143.87882575311</v>
      </c>
      <c r="AA1418" s="13">
        <v>1353</v>
      </c>
      <c r="AB1418" s="39">
        <v>3109018.2063448997</v>
      </c>
    </row>
    <row r="1419" spans="3:28">
      <c r="C1419" s="13">
        <v>1354</v>
      </c>
      <c r="D1419" s="13">
        <v>65</v>
      </c>
      <c r="E1419" s="14">
        <v>218774.27368774006</v>
      </c>
      <c r="F1419" s="14">
        <v>64399.466738218624</v>
      </c>
      <c r="G1419" s="14">
        <v>2551.6097</v>
      </c>
      <c r="H1419" s="14">
        <v>151823.19724952144</v>
      </c>
      <c r="I1419" s="14">
        <v>9109.3918349712858</v>
      </c>
      <c r="J1419" s="14">
        <v>3643.7567339885145</v>
      </c>
      <c r="K1419" s="15">
        <v>6.6984795900364338E-2</v>
      </c>
      <c r="L1419" s="14">
        <v>9051.7142667058306</v>
      </c>
      <c r="M1419" s="14">
        <v>146004.47039541911</v>
      </c>
      <c r="N1419" s="14">
        <v>2732.8175504913856</v>
      </c>
      <c r="O1419" s="15">
        <v>-4.6156878823140901E-2</v>
      </c>
      <c r="P1419" s="14">
        <v>-9214.2356835342835</v>
      </c>
      <c r="Q1419" s="14">
        <v>191780.82906822202</v>
      </c>
      <c r="R1419" s="14">
        <v>2732.8175504913856</v>
      </c>
      <c r="S1419" s="15">
        <v>-0.15071831199103802</v>
      </c>
      <c r="T1419" s="38">
        <v>-49219.25665067113</v>
      </c>
      <c r="U1419" s="38">
        <v>278711.69494932296</v>
      </c>
      <c r="V1419" s="38">
        <v>-49381.778067499581</v>
      </c>
      <c r="W1419" s="38">
        <v>616496.99441296409</v>
      </c>
      <c r="AA1419" s="13">
        <v>1354</v>
      </c>
      <c r="AB1419" s="39">
        <v>2447801.115515145</v>
      </c>
    </row>
    <row r="1420" spans="3:28">
      <c r="C1420" s="13">
        <v>1355</v>
      </c>
      <c r="D1420" s="13">
        <v>65</v>
      </c>
      <c r="E1420" s="14">
        <v>239886.00166709605</v>
      </c>
      <c r="F1420" s="14">
        <v>72633.040650167459</v>
      </c>
      <c r="G1420" s="14">
        <v>2551.6097</v>
      </c>
      <c r="H1420" s="14">
        <v>164701.3513169286</v>
      </c>
      <c r="I1420" s="14">
        <v>9882.0810790157157</v>
      </c>
      <c r="J1420" s="14">
        <v>3952.8324316062863</v>
      </c>
      <c r="K1420" s="15">
        <v>8.5530472589686844E-3</v>
      </c>
      <c r="L1420" s="14">
        <v>1234.5340787469331</v>
      </c>
      <c r="M1420" s="14">
        <v>147549.45812313791</v>
      </c>
      <c r="N1420" s="14">
        <v>2964.6243237047147</v>
      </c>
      <c r="O1420" s="15">
        <v>0.14448674643799142</v>
      </c>
      <c r="P1420" s="14">
        <v>15219.483035822239</v>
      </c>
      <c r="Q1420" s="14">
        <v>122036.59863830644</v>
      </c>
      <c r="R1420" s="14">
        <v>2964.6243237047147</v>
      </c>
      <c r="S1420" s="15">
        <v>0.10608358851890801</v>
      </c>
      <c r="T1420" s="38">
        <v>11730.24170332673</v>
      </c>
      <c r="U1420" s="38">
        <v>123788.01484928757</v>
      </c>
      <c r="V1420" s="38">
        <v>28184.258817895901</v>
      </c>
      <c r="W1420" s="38">
        <v>393374.07161073195</v>
      </c>
      <c r="AA1420" s="13">
        <v>1355</v>
      </c>
      <c r="AB1420" s="39">
        <v>3089134.2293603779</v>
      </c>
    </row>
    <row r="1421" spans="3:28">
      <c r="C1421" s="13">
        <v>1356</v>
      </c>
      <c r="D1421" s="13">
        <v>65</v>
      </c>
      <c r="E1421" s="14">
        <v>244812.92901940801</v>
      </c>
      <c r="F1421" s="14">
        <v>74554.542317569125</v>
      </c>
      <c r="G1421" s="14">
        <v>2551.6097</v>
      </c>
      <c r="H1421" s="14">
        <v>167706.77700183887</v>
      </c>
      <c r="I1421" s="14">
        <v>10062.406620110332</v>
      </c>
      <c r="J1421" s="14">
        <v>4024.9626480441329</v>
      </c>
      <c r="K1421" s="15">
        <v>2.094896498673109E-2</v>
      </c>
      <c r="L1421" s="14">
        <v>4133.9804852620764</v>
      </c>
      <c r="M1421" s="14">
        <v>203482.24846416223</v>
      </c>
      <c r="N1421" s="14">
        <v>3018.7219860330997</v>
      </c>
      <c r="O1421" s="15">
        <v>0.14909209504635021</v>
      </c>
      <c r="P1421" s="14">
        <v>14769.180070010227</v>
      </c>
      <c r="Q1421" s="14">
        <v>115339.32671647634</v>
      </c>
      <c r="R1421" s="14">
        <v>3018.7219860330997</v>
      </c>
      <c r="S1421" s="15">
        <v>-0.18154362825802878</v>
      </c>
      <c r="T1421" s="38">
        <v>-31300.365932273395</v>
      </c>
      <c r="U1421" s="38">
        <v>142621.35804263773</v>
      </c>
      <c r="V1421" s="38">
        <v>-12397.20537700109</v>
      </c>
      <c r="W1421" s="38">
        <v>461442.93322327628</v>
      </c>
      <c r="AA1421" s="13">
        <v>1356</v>
      </c>
      <c r="AB1421" s="39">
        <v>3064397.75658635</v>
      </c>
    </row>
    <row r="1422" spans="3:28">
      <c r="C1422" s="13">
        <v>1357</v>
      </c>
      <c r="D1422" s="13">
        <v>65</v>
      </c>
      <c r="E1422" s="14">
        <v>220867.11915544342</v>
      </c>
      <c r="F1422" s="14">
        <v>65215.67647062293</v>
      </c>
      <c r="G1422" s="14">
        <v>2551.6097</v>
      </c>
      <c r="H1422" s="14">
        <v>153099.8329848205</v>
      </c>
      <c r="I1422" s="14">
        <v>9185.9899790892305</v>
      </c>
      <c r="J1422" s="14">
        <v>3674.3959916356926</v>
      </c>
      <c r="K1422" s="15">
        <v>2.2783510708975628E-2</v>
      </c>
      <c r="L1422" s="14">
        <v>2925.7352483458199</v>
      </c>
      <c r="M1422" s="14">
        <v>133177.52596069433</v>
      </c>
      <c r="N1422" s="14">
        <v>2755.796993726769</v>
      </c>
      <c r="O1422" s="15">
        <v>6.4115822148136645E-2</v>
      </c>
      <c r="P1422" s="14">
        <v>10977.943413117608</v>
      </c>
      <c r="Q1422" s="14">
        <v>183576.34638629539</v>
      </c>
      <c r="R1422" s="14">
        <v>2755.796993726769</v>
      </c>
      <c r="S1422" s="15">
        <v>0.33206710202937673</v>
      </c>
      <c r="T1422" s="38">
        <v>375181.41958145727</v>
      </c>
      <c r="U1422" s="38">
        <v>1506395.4785669511</v>
      </c>
      <c r="V1422" s="38">
        <v>389085.09824292071</v>
      </c>
      <c r="W1422" s="38">
        <v>1823149.3509139409</v>
      </c>
      <c r="AA1422" s="13">
        <v>1357</v>
      </c>
      <c r="AB1422" s="39">
        <v>2781429.0385757377</v>
      </c>
    </row>
    <row r="1423" spans="3:28">
      <c r="C1423" s="13">
        <v>1358</v>
      </c>
      <c r="D1423" s="13">
        <v>65</v>
      </c>
      <c r="E1423" s="14">
        <v>230331.02948043097</v>
      </c>
      <c r="F1423" s="14">
        <v>68906.601497368072</v>
      </c>
      <c r="G1423" s="14">
        <v>2551.6097</v>
      </c>
      <c r="H1423" s="14">
        <v>158872.81828306289</v>
      </c>
      <c r="I1423" s="14">
        <v>9532.3690969837735</v>
      </c>
      <c r="J1423" s="14">
        <v>3812.9476387935097</v>
      </c>
      <c r="K1423" s="15">
        <v>-9.4484263405170757E-3</v>
      </c>
      <c r="L1423" s="14">
        <v>-1233.3555744391811</v>
      </c>
      <c r="M1423" s="14">
        <v>131208.67305478468</v>
      </c>
      <c r="N1423" s="14">
        <v>2859.7107290951321</v>
      </c>
      <c r="O1423" s="15">
        <v>-1.1928124202297996E-2</v>
      </c>
      <c r="P1423" s="14">
        <v>-2473.2644830717095</v>
      </c>
      <c r="Q1423" s="14">
        <v>206303.90225464434</v>
      </c>
      <c r="R1423" s="14">
        <v>2859.7107290951321</v>
      </c>
      <c r="S1423" s="15">
        <v>-0.13172195068362874</v>
      </c>
      <c r="T1423" s="38">
        <v>-21401.678827952364</v>
      </c>
      <c r="U1423" s="38">
        <v>142504.35242739381</v>
      </c>
      <c r="V1423" s="38">
        <v>-25108.298885463257</v>
      </c>
      <c r="W1423" s="38">
        <v>480016.92773682286</v>
      </c>
      <c r="AA1423" s="13">
        <v>1358</v>
      </c>
      <c r="AB1423" s="39">
        <v>2775288.7295424328</v>
      </c>
    </row>
    <row r="1424" spans="3:28">
      <c r="C1424" s="13">
        <v>1359</v>
      </c>
      <c r="D1424" s="13">
        <v>65</v>
      </c>
      <c r="E1424" s="14">
        <v>218528.26948709798</v>
      </c>
      <c r="F1424" s="14">
        <v>64303.52509996821</v>
      </c>
      <c r="G1424" s="14">
        <v>2551.6097</v>
      </c>
      <c r="H1424" s="14">
        <v>151673.13468712976</v>
      </c>
      <c r="I1424" s="14">
        <v>9100.3880812277857</v>
      </c>
      <c r="J1424" s="14">
        <v>3640.1552324911145</v>
      </c>
      <c r="K1424" s="15">
        <v>5.9494241794189329E-2</v>
      </c>
      <c r="L1424" s="14">
        <v>7087.4727508504329</v>
      </c>
      <c r="M1424" s="14">
        <v>128036.26832552286</v>
      </c>
      <c r="N1424" s="14">
        <v>2730.1164243683356</v>
      </c>
      <c r="O1424" s="15">
        <v>0.13073188075119094</v>
      </c>
      <c r="P1424" s="14">
        <v>18443.455080993735</v>
      </c>
      <c r="Q1424" s="14">
        <v>160886.99372975435</v>
      </c>
      <c r="R1424" s="14">
        <v>2730.1164243683356</v>
      </c>
      <c r="S1424" s="15">
        <v>0.45025961939345932</v>
      </c>
      <c r="T1424" s="38">
        <v>229993.72758435219</v>
      </c>
      <c r="U1424" s="38">
        <v>742161.25992063107</v>
      </c>
      <c r="V1424" s="38">
        <v>255524.65541619636</v>
      </c>
      <c r="W1424" s="38">
        <v>1031084.5219759083</v>
      </c>
      <c r="AA1424" s="13">
        <v>1359</v>
      </c>
      <c r="AB1424" s="39">
        <v>2605496.5555215478</v>
      </c>
    </row>
    <row r="1425" spans="3:28">
      <c r="C1425" s="13">
        <v>1360</v>
      </c>
      <c r="D1425" s="13">
        <v>65</v>
      </c>
      <c r="E1425" s="14">
        <v>234055.7293165109</v>
      </c>
      <c r="F1425" s="14">
        <v>70359.234433439255</v>
      </c>
      <c r="G1425" s="14">
        <v>2551.6097</v>
      </c>
      <c r="H1425" s="14">
        <v>161144.88518307163</v>
      </c>
      <c r="I1425" s="14">
        <v>9668.6931109842972</v>
      </c>
      <c r="J1425" s="14">
        <v>3867.477244393719</v>
      </c>
      <c r="K1425" s="15">
        <v>3.6401450325555827E-2</v>
      </c>
      <c r="L1425" s="14">
        <v>6176.2223829905106</v>
      </c>
      <c r="M1425" s="14">
        <v>177779.6397612138</v>
      </c>
      <c r="N1425" s="14">
        <v>2900.6079332952891</v>
      </c>
      <c r="O1425" s="15">
        <v>1.5851640467697589E-2</v>
      </c>
      <c r="P1425" s="14">
        <v>3373.5371977720329</v>
      </c>
      <c r="Q1425" s="14">
        <v>217643.27803258569</v>
      </c>
      <c r="R1425" s="14">
        <v>2900.6079332952891</v>
      </c>
      <c r="S1425" s="15">
        <v>0.18759551403603442</v>
      </c>
      <c r="T1425" s="38">
        <v>215910.62851802161</v>
      </c>
      <c r="U1425" s="38">
        <v>1368297.987816111</v>
      </c>
      <c r="V1425" s="38">
        <v>225460.38809878414</v>
      </c>
      <c r="W1425" s="38">
        <v>1763720.9056099104</v>
      </c>
      <c r="AA1425" s="13">
        <v>1360</v>
      </c>
      <c r="AB1425" s="39">
        <v>2545880.2423948976</v>
      </c>
    </row>
    <row r="1426" spans="3:28">
      <c r="C1426" s="13">
        <v>1361</v>
      </c>
      <c r="D1426" s="13">
        <v>65</v>
      </c>
      <c r="E1426" s="14">
        <v>240102.30647165145</v>
      </c>
      <c r="F1426" s="14">
        <v>72717.39952394407</v>
      </c>
      <c r="G1426" s="14">
        <v>2551.6097</v>
      </c>
      <c r="H1426" s="14">
        <v>164833.29724770738</v>
      </c>
      <c r="I1426" s="14">
        <v>9889.9978348624427</v>
      </c>
      <c r="J1426" s="14">
        <v>3955.9991339449771</v>
      </c>
      <c r="K1426" s="15">
        <v>3.8786360097770138E-2</v>
      </c>
      <c r="L1426" s="14">
        <v>4580.6930259477494</v>
      </c>
      <c r="M1426" s="14">
        <v>124659.30874769826</v>
      </c>
      <c r="N1426" s="14">
        <v>2966.9993504587328</v>
      </c>
      <c r="O1426" s="15">
        <v>1.5511741268741545E-2</v>
      </c>
      <c r="P1426" s="14">
        <v>4819.3190555016436</v>
      </c>
      <c r="Q1426" s="14">
        <v>316991.28187659878</v>
      </c>
      <c r="R1426" s="14">
        <v>2966.9993504587328</v>
      </c>
      <c r="S1426" s="15">
        <v>0.11735943746247447</v>
      </c>
      <c r="T1426" s="38">
        <v>45131.775289466059</v>
      </c>
      <c r="U1426" s="38">
        <v>431175.5307506597</v>
      </c>
      <c r="V1426" s="38">
        <v>54531.787370915452</v>
      </c>
      <c r="W1426" s="38">
        <v>872826.1213749568</v>
      </c>
      <c r="AA1426" s="13">
        <v>1361</v>
      </c>
      <c r="AB1426" s="39">
        <v>2264046.8271568762</v>
      </c>
    </row>
    <row r="1427" spans="3:28">
      <c r="C1427" s="13">
        <v>1362</v>
      </c>
      <c r="D1427" s="13">
        <v>65</v>
      </c>
      <c r="E1427" s="14">
        <v>229884.43244933014</v>
      </c>
      <c r="F1427" s="14">
        <v>68732.428655238764</v>
      </c>
      <c r="G1427" s="14">
        <v>2551.6097</v>
      </c>
      <c r="H1427" s="14">
        <v>158600.39409409137</v>
      </c>
      <c r="I1427" s="14">
        <v>9516.0236456454822</v>
      </c>
      <c r="J1427" s="14">
        <v>3806.4094582581929</v>
      </c>
      <c r="K1427" s="15">
        <v>-3.1903822955431878E-2</v>
      </c>
      <c r="L1427" s="14">
        <v>-6067.6670513393474</v>
      </c>
      <c r="M1427" s="14">
        <v>186021.74388309591</v>
      </c>
      <c r="N1427" s="14">
        <v>2854.8070936936447</v>
      </c>
      <c r="O1427" s="15">
        <v>9.9247833760363835E-2</v>
      </c>
      <c r="P1427" s="14">
        <v>14488.142829688017</v>
      </c>
      <c r="Q1427" s="14">
        <v>161894.982710329</v>
      </c>
      <c r="R1427" s="14">
        <v>2854.8070936936447</v>
      </c>
      <c r="S1427" s="15">
        <v>-5.783292686260931E-2</v>
      </c>
      <c r="T1427" s="38">
        <v>-15843.515160778648</v>
      </c>
      <c r="U1427" s="38">
        <v>259537.0846062295</v>
      </c>
      <c r="V1427" s="38">
        <v>-7423.039382429979</v>
      </c>
      <c r="W1427" s="38">
        <v>607453.81119965436</v>
      </c>
      <c r="AA1427" s="13">
        <v>1362</v>
      </c>
      <c r="AB1427" s="39">
        <v>2710072.1741737998</v>
      </c>
    </row>
    <row r="1428" spans="3:28">
      <c r="C1428" s="13">
        <v>1363</v>
      </c>
      <c r="D1428" s="13">
        <v>65</v>
      </c>
      <c r="E1428" s="14">
        <v>244401.77240320091</v>
      </c>
      <c r="F1428" s="14">
        <v>74394.191237248364</v>
      </c>
      <c r="G1428" s="14">
        <v>2551.6097</v>
      </c>
      <c r="H1428" s="14">
        <v>167455.97146595255</v>
      </c>
      <c r="I1428" s="14">
        <v>10047.358287957153</v>
      </c>
      <c r="J1428" s="14">
        <v>4018.9433151828616</v>
      </c>
      <c r="K1428" s="15">
        <v>4.4959134758889394E-2</v>
      </c>
      <c r="L1428" s="14">
        <v>5042.169474904681</v>
      </c>
      <c r="M1428" s="14">
        <v>119201.69699867879</v>
      </c>
      <c r="N1428" s="14">
        <v>3014.2074863871458</v>
      </c>
      <c r="O1428" s="15">
        <v>0.30847981680274866</v>
      </c>
      <c r="P1428" s="14">
        <v>47026.272547369437</v>
      </c>
      <c r="Q1428" s="14">
        <v>200978.5930790554</v>
      </c>
      <c r="R1428" s="14">
        <v>3014.2074863871458</v>
      </c>
      <c r="S1428" s="15">
        <v>-7.7719119347480034E-2</v>
      </c>
      <c r="T1428" s="38">
        <v>-37750.331815816207</v>
      </c>
      <c r="U1428" s="38">
        <v>449484.50704279367</v>
      </c>
      <c r="V1428" s="38">
        <v>14318.11020645791</v>
      </c>
      <c r="W1428" s="38">
        <v>769664.79712052783</v>
      </c>
      <c r="AA1428" s="13">
        <v>1363</v>
      </c>
      <c r="AB1428" s="39">
        <v>2551516.4515651539</v>
      </c>
    </row>
    <row r="1429" spans="3:28">
      <c r="C1429" s="13">
        <v>1364</v>
      </c>
      <c r="D1429" s="13">
        <v>65</v>
      </c>
      <c r="E1429" s="14">
        <v>227898.8551273839</v>
      </c>
      <c r="F1429" s="14">
        <v>67958.053499679721</v>
      </c>
      <c r="G1429" s="14">
        <v>2551.6097</v>
      </c>
      <c r="H1429" s="14">
        <v>157389.19192770417</v>
      </c>
      <c r="I1429" s="14">
        <v>9443.3515156622507</v>
      </c>
      <c r="J1429" s="14">
        <v>3777.3406062649005</v>
      </c>
      <c r="K1429" s="15">
        <v>0.12894726440477136</v>
      </c>
      <c r="L1429" s="14">
        <v>21413.753045216759</v>
      </c>
      <c r="M1429" s="14">
        <v>189368.39724910608</v>
      </c>
      <c r="N1429" s="14">
        <v>2833.0054546986753</v>
      </c>
      <c r="O1429" s="15">
        <v>-1.3428455914660672E-2</v>
      </c>
      <c r="P1429" s="14">
        <v>-1780.3061061408862</v>
      </c>
      <c r="Q1429" s="14">
        <v>132213.32369039117</v>
      </c>
      <c r="R1429" s="14">
        <v>2833.0054546986753</v>
      </c>
      <c r="S1429" s="15">
        <v>0.31445527494175146</v>
      </c>
      <c r="T1429" s="38">
        <v>71377.646142044759</v>
      </c>
      <c r="U1429" s="38">
        <v>299782.37845233397</v>
      </c>
      <c r="V1429" s="38">
        <v>91011.093081120634</v>
      </c>
      <c r="W1429" s="38">
        <v>621364.0993918312</v>
      </c>
      <c r="AA1429" s="13">
        <v>1364</v>
      </c>
      <c r="AB1429" s="39">
        <v>3337835.2422607252</v>
      </c>
    </row>
    <row r="1430" spans="3:28">
      <c r="C1430" s="13">
        <v>1365</v>
      </c>
      <c r="D1430" s="13">
        <v>65</v>
      </c>
      <c r="E1430" s="14">
        <v>227910.2798888665</v>
      </c>
      <c r="F1430" s="14">
        <v>67962.509156657936</v>
      </c>
      <c r="G1430" s="14">
        <v>2551.6097</v>
      </c>
      <c r="H1430" s="14">
        <v>157396.16103220856</v>
      </c>
      <c r="I1430" s="14">
        <v>9443.7696619325125</v>
      </c>
      <c r="J1430" s="14">
        <v>3777.5078647730052</v>
      </c>
      <c r="K1430" s="15">
        <v>0.1075607229444728</v>
      </c>
      <c r="L1430" s="14">
        <v>20878.733013343426</v>
      </c>
      <c r="M1430" s="14">
        <v>216878.6126595453</v>
      </c>
      <c r="N1430" s="14">
        <v>2833.1308985797536</v>
      </c>
      <c r="O1430" s="15">
        <v>4.8616072901740387E-2</v>
      </c>
      <c r="P1430" s="14">
        <v>5504.7585969680413</v>
      </c>
      <c r="Q1430" s="14">
        <v>120150.51489624486</v>
      </c>
      <c r="R1430" s="14">
        <v>2833.1308985797536</v>
      </c>
      <c r="S1430" s="15">
        <v>0.11798222512386933</v>
      </c>
      <c r="T1430" s="38">
        <v>40726.18041682068</v>
      </c>
      <c r="U1430" s="38">
        <v>387331.86544799956</v>
      </c>
      <c r="V1430" s="38">
        <v>67109.672027132154</v>
      </c>
      <c r="W1430" s="38">
        <v>724360.99300378968</v>
      </c>
      <c r="AA1430" s="13">
        <v>1365</v>
      </c>
      <c r="AB1430" s="39">
        <v>2556118.7687805588</v>
      </c>
    </row>
    <row r="1431" spans="3:28">
      <c r="C1431" s="13">
        <v>1366</v>
      </c>
      <c r="D1431" s="13">
        <v>65</v>
      </c>
      <c r="E1431" s="14">
        <v>218829.05963917452</v>
      </c>
      <c r="F1431" s="14">
        <v>64420.833259278064</v>
      </c>
      <c r="G1431" s="14">
        <v>2551.6097</v>
      </c>
      <c r="H1431" s="14">
        <v>151856.61667989646</v>
      </c>
      <c r="I1431" s="14">
        <v>9111.3970007937878</v>
      </c>
      <c r="J1431" s="14">
        <v>3644.5588003175153</v>
      </c>
      <c r="K1431" s="15">
        <v>3.4115021624935127E-2</v>
      </c>
      <c r="L1431" s="14">
        <v>4240.1340400174322</v>
      </c>
      <c r="M1431" s="14">
        <v>130351.76862904294</v>
      </c>
      <c r="N1431" s="14">
        <v>2733.4191002381363</v>
      </c>
      <c r="O1431" s="15">
        <v>0.1151436271434419</v>
      </c>
      <c r="P1431" s="14">
        <v>25374.117981447835</v>
      </c>
      <c r="Q1431" s="14">
        <v>247110.10554499659</v>
      </c>
      <c r="R1431" s="14">
        <v>2733.4191002381363</v>
      </c>
      <c r="S1431" s="15">
        <v>0.39160342019778782</v>
      </c>
      <c r="T1431" s="38">
        <v>45822.66102865358</v>
      </c>
      <c r="U1431" s="38">
        <v>164202.29402441019</v>
      </c>
      <c r="V1431" s="38">
        <v>75436.913050118848</v>
      </c>
      <c r="W1431" s="38">
        <v>541664.16819844977</v>
      </c>
      <c r="AA1431" s="13">
        <v>1366</v>
      </c>
      <c r="AB1431" s="39">
        <v>2727807.954473671</v>
      </c>
    </row>
    <row r="1432" spans="3:28">
      <c r="C1432" s="13">
        <v>1367</v>
      </c>
      <c r="D1432" s="13">
        <v>65</v>
      </c>
      <c r="E1432" s="14">
        <v>213767.27625967644</v>
      </c>
      <c r="F1432" s="14">
        <v>62446.737741273813</v>
      </c>
      <c r="G1432" s="14">
        <v>2551.6097</v>
      </c>
      <c r="H1432" s="14">
        <v>148768.92881840261</v>
      </c>
      <c r="I1432" s="14">
        <v>8926.1357291041568</v>
      </c>
      <c r="J1432" s="14">
        <v>3570.4542916416631</v>
      </c>
      <c r="K1432" s="15">
        <v>6.8827354481966044E-2</v>
      </c>
      <c r="L1432" s="14">
        <v>9660.0218315723178</v>
      </c>
      <c r="M1432" s="14">
        <v>151796.74010006024</v>
      </c>
      <c r="N1432" s="14">
        <v>2677.8407187312469</v>
      </c>
      <c r="O1432" s="15">
        <v>0.15717505403179294</v>
      </c>
      <c r="P1432" s="14">
        <v>43342.512721826613</v>
      </c>
      <c r="Q1432" s="14">
        <v>320440.92296219716</v>
      </c>
      <c r="R1432" s="14">
        <v>2677.8407187312469</v>
      </c>
      <c r="S1432" s="15">
        <v>0.43993935877500623</v>
      </c>
      <c r="T1432" s="38">
        <v>121922.34807080016</v>
      </c>
      <c r="U1432" s="38">
        <v>400395.7089819003</v>
      </c>
      <c r="V1432" s="38">
        <v>174924.88262419909</v>
      </c>
      <c r="W1432" s="38">
        <v>872633.3720441577</v>
      </c>
      <c r="AA1432" s="13">
        <v>1367</v>
      </c>
      <c r="AB1432" s="39">
        <v>2565576.186461044</v>
      </c>
    </row>
    <row r="1433" spans="3:28">
      <c r="C1433" s="13">
        <v>1368</v>
      </c>
      <c r="D1433" s="13">
        <v>65</v>
      </c>
      <c r="E1433" s="14">
        <v>207880.6988579694</v>
      </c>
      <c r="F1433" s="14">
        <v>60150.972554608066</v>
      </c>
      <c r="G1433" s="14">
        <v>2551.6097</v>
      </c>
      <c r="H1433" s="14">
        <v>145178.11660336133</v>
      </c>
      <c r="I1433" s="14">
        <v>8710.686996201679</v>
      </c>
      <c r="J1433" s="14">
        <v>3484.274798480672</v>
      </c>
      <c r="K1433" s="15">
        <v>8.731814370495114E-2</v>
      </c>
      <c r="L1433" s="14">
        <v>10149.512715997169</v>
      </c>
      <c r="M1433" s="14">
        <v>128127.6611588583</v>
      </c>
      <c r="N1433" s="14">
        <v>2613.2060988605035</v>
      </c>
      <c r="O1433" s="15">
        <v>0.10557244481095186</v>
      </c>
      <c r="P1433" s="14">
        <v>18665.688045263643</v>
      </c>
      <c r="Q1433" s="14">
        <v>196776.83586665793</v>
      </c>
      <c r="R1433" s="14">
        <v>2613.2060988605035</v>
      </c>
      <c r="S1433" s="15">
        <v>-0.31115287889306753</v>
      </c>
      <c r="T1433" s="38">
        <v>-80755.174750037331</v>
      </c>
      <c r="U1433" s="38">
        <v>180086.78930047201</v>
      </c>
      <c r="V1433" s="38">
        <v>-51939.973988776517</v>
      </c>
      <c r="W1433" s="38">
        <v>504991.28632598824</v>
      </c>
      <c r="AA1433" s="13">
        <v>1368</v>
      </c>
      <c r="AB1433" s="39">
        <v>2664368.7776504518</v>
      </c>
    </row>
    <row r="1434" spans="3:28">
      <c r="C1434" s="13">
        <v>1369</v>
      </c>
      <c r="D1434" s="13">
        <v>65</v>
      </c>
      <c r="E1434" s="14">
        <v>237025.5905727355</v>
      </c>
      <c r="F1434" s="14">
        <v>71517.48032336685</v>
      </c>
      <c r="G1434" s="14">
        <v>2551.6097</v>
      </c>
      <c r="H1434" s="14">
        <v>162956.50054936865</v>
      </c>
      <c r="I1434" s="14">
        <v>9777.3900329621192</v>
      </c>
      <c r="J1434" s="14">
        <v>3910.956013184848</v>
      </c>
      <c r="K1434" s="15">
        <v>3.5372986839064424E-2</v>
      </c>
      <c r="L1434" s="14">
        <v>4831.6612679105629</v>
      </c>
      <c r="M1434" s="14">
        <v>143378.9767094657</v>
      </c>
      <c r="N1434" s="14">
        <v>2933.2170098886359</v>
      </c>
      <c r="O1434" s="15">
        <v>-4.2971280713125309E-2</v>
      </c>
      <c r="P1434" s="14">
        <v>-5561.4156698390188</v>
      </c>
      <c r="Q1434" s="14">
        <v>125326.88047264224</v>
      </c>
      <c r="R1434" s="14">
        <v>2933.2170098886359</v>
      </c>
      <c r="S1434" s="15">
        <v>0.26981262444471332</v>
      </c>
      <c r="T1434" s="38">
        <v>35790.464906080218</v>
      </c>
      <c r="U1434" s="38">
        <v>169906.40729500653</v>
      </c>
      <c r="V1434" s="38">
        <v>35060.710504151764</v>
      </c>
      <c r="W1434" s="38">
        <v>438612.26447711443</v>
      </c>
      <c r="AA1434" s="13">
        <v>1369</v>
      </c>
      <c r="AB1434" s="39">
        <v>2536064.0329008652</v>
      </c>
    </row>
    <row r="1435" spans="3:28">
      <c r="C1435" s="13">
        <v>1370</v>
      </c>
      <c r="D1435" s="13">
        <v>65</v>
      </c>
      <c r="E1435" s="14">
        <v>229555.03987427027</v>
      </c>
      <c r="F1435" s="14">
        <v>68603.965550965397</v>
      </c>
      <c r="G1435" s="14">
        <v>2551.6097</v>
      </c>
      <c r="H1435" s="14">
        <v>158399.46462330487</v>
      </c>
      <c r="I1435" s="14">
        <v>9503.9678773982923</v>
      </c>
      <c r="J1435" s="14">
        <v>3801.5871509593171</v>
      </c>
      <c r="K1435" s="15">
        <v>5.5456081749806749E-2</v>
      </c>
      <c r="L1435" s="14">
        <v>6346.2418924143121</v>
      </c>
      <c r="M1435" s="14">
        <v>122684.29270228966</v>
      </c>
      <c r="N1435" s="14">
        <v>2851.1903632194876</v>
      </c>
      <c r="O1435" s="15">
        <v>0.14085699451558861</v>
      </c>
      <c r="P1435" s="14">
        <v>15003.67321077312</v>
      </c>
      <c r="Q1435" s="14">
        <v>122946.33034142699</v>
      </c>
      <c r="R1435" s="14">
        <v>2851.1903632194876</v>
      </c>
      <c r="S1435" s="15">
        <v>3.9462420323696581E-2</v>
      </c>
      <c r="T1435" s="38">
        <v>64723.134363365389</v>
      </c>
      <c r="U1435" s="38">
        <v>1706269.4781575515</v>
      </c>
      <c r="V1435" s="38">
        <v>86073.049466552824</v>
      </c>
      <c r="W1435" s="38">
        <v>1951900.1012012681</v>
      </c>
      <c r="AA1435" s="13">
        <v>1370</v>
      </c>
      <c r="AB1435" s="39">
        <v>3187971.9412092823</v>
      </c>
    </row>
    <row r="1436" spans="3:28">
      <c r="C1436" s="13">
        <v>1371</v>
      </c>
      <c r="D1436" s="13">
        <v>65</v>
      </c>
      <c r="E1436" s="14">
        <v>220952.74205316775</v>
      </c>
      <c r="F1436" s="14">
        <v>65249.069400735425</v>
      </c>
      <c r="G1436" s="14">
        <v>2551.6097</v>
      </c>
      <c r="H1436" s="14">
        <v>153152.06295243232</v>
      </c>
      <c r="I1436" s="14">
        <v>9189.1237771459382</v>
      </c>
      <c r="J1436" s="14">
        <v>3675.6495108583754</v>
      </c>
      <c r="K1436" s="15">
        <v>8.7024041240879077E-2</v>
      </c>
      <c r="L1436" s="14">
        <v>12854.679674446339</v>
      </c>
      <c r="M1436" s="14">
        <v>162406.62447246353</v>
      </c>
      <c r="N1436" s="14">
        <v>2756.7371331437812</v>
      </c>
      <c r="O1436" s="15">
        <v>0.16129655463594358</v>
      </c>
      <c r="P1436" s="14">
        <v>48202.316180749505</v>
      </c>
      <c r="Q1436" s="14">
        <v>348423.49815734831</v>
      </c>
      <c r="R1436" s="14">
        <v>2756.7371331437812</v>
      </c>
      <c r="S1436" s="15">
        <v>2.1858920995972211E-2</v>
      </c>
      <c r="T1436" s="38">
        <v>7129.6419589794777</v>
      </c>
      <c r="U1436" s="38">
        <v>334674.2453682138</v>
      </c>
      <c r="V1436" s="38">
        <v>68186.637814175323</v>
      </c>
      <c r="W1436" s="38">
        <v>845504.36799802561</v>
      </c>
      <c r="AA1436" s="13">
        <v>1371</v>
      </c>
      <c r="AB1436" s="39">
        <v>3070388.9013920287</v>
      </c>
    </row>
    <row r="1437" spans="3:28">
      <c r="C1437" s="13">
        <v>1372</v>
      </c>
      <c r="D1437" s="13">
        <v>65</v>
      </c>
      <c r="E1437" s="14">
        <v>239679.54710442646</v>
      </c>
      <c r="F1437" s="14">
        <v>72552.523370726325</v>
      </c>
      <c r="G1437" s="14">
        <v>2551.6097</v>
      </c>
      <c r="H1437" s="14">
        <v>164575.41403370013</v>
      </c>
      <c r="I1437" s="14">
        <v>9874.5248420220069</v>
      </c>
      <c r="J1437" s="14">
        <v>3949.8099368088028</v>
      </c>
      <c r="K1437" s="15">
        <v>2.5616578339395138E-2</v>
      </c>
      <c r="L1437" s="14">
        <v>4639.2961254183847</v>
      </c>
      <c r="M1437" s="14">
        <v>187719.42381139856</v>
      </c>
      <c r="N1437" s="14">
        <v>2962.3574526066018</v>
      </c>
      <c r="O1437" s="15">
        <v>0.27716268498056162</v>
      </c>
      <c r="P1437" s="14">
        <v>131739.24244852285</v>
      </c>
      <c r="Q1437" s="14">
        <v>608534.19747830718</v>
      </c>
      <c r="R1437" s="14">
        <v>2962.3574526066018</v>
      </c>
      <c r="S1437" s="15">
        <v>9.4694388821048081E-2</v>
      </c>
      <c r="T1437" s="38">
        <v>16933.193825228729</v>
      </c>
      <c r="U1437" s="38">
        <v>197233.77289877759</v>
      </c>
      <c r="V1437" s="38">
        <v>153311.73239916997</v>
      </c>
      <c r="W1437" s="38">
        <v>993487.39418848336</v>
      </c>
      <c r="AA1437" s="13">
        <v>1372</v>
      </c>
      <c r="AB1437" s="39">
        <v>2560883.8995404695</v>
      </c>
    </row>
    <row r="1438" spans="3:28">
      <c r="C1438" s="13">
        <v>1373</v>
      </c>
      <c r="D1438" s="13">
        <v>65</v>
      </c>
      <c r="E1438" s="14">
        <v>244991.6346302357</v>
      </c>
      <c r="F1438" s="14">
        <v>74624.237505791927</v>
      </c>
      <c r="G1438" s="14">
        <v>2551.6097</v>
      </c>
      <c r="H1438" s="14">
        <v>167815.78742444378</v>
      </c>
      <c r="I1438" s="14">
        <v>10068.947245466627</v>
      </c>
      <c r="J1438" s="14">
        <v>4027.5788981866508</v>
      </c>
      <c r="K1438" s="15">
        <v>8.2569630365627346E-3</v>
      </c>
      <c r="L1438" s="14">
        <v>1220.0766335029616</v>
      </c>
      <c r="M1438" s="14">
        <v>150997.22993687648</v>
      </c>
      <c r="N1438" s="14">
        <v>3020.6841736399879</v>
      </c>
      <c r="O1438" s="15">
        <v>-3.515102935244302E-2</v>
      </c>
      <c r="P1438" s="14">
        <v>-5023.3807249666106</v>
      </c>
      <c r="Q1438" s="14">
        <v>139395.4570021804</v>
      </c>
      <c r="R1438" s="14">
        <v>3020.6841736399879</v>
      </c>
      <c r="S1438" s="15">
        <v>-3.0460804475980721E-2</v>
      </c>
      <c r="T1438" s="38">
        <v>-4039.9516709205982</v>
      </c>
      <c r="U1438" s="38">
        <v>130098.26221443393</v>
      </c>
      <c r="V1438" s="38">
        <v>-7843.2557623842476</v>
      </c>
      <c r="W1438" s="38">
        <v>420490.94915349077</v>
      </c>
      <c r="AA1438" s="13">
        <v>1373</v>
      </c>
      <c r="AB1438" s="39">
        <v>2317354.5507838968</v>
      </c>
    </row>
    <row r="1439" spans="3:28">
      <c r="C1439" s="13">
        <v>1374</v>
      </c>
      <c r="D1439" s="13">
        <v>65</v>
      </c>
      <c r="E1439" s="14">
        <v>233211.04349769925</v>
      </c>
      <c r="F1439" s="14">
        <v>70029.80696410271</v>
      </c>
      <c r="G1439" s="14">
        <v>2551.6097</v>
      </c>
      <c r="H1439" s="14">
        <v>160629.62683359653</v>
      </c>
      <c r="I1439" s="14">
        <v>9637.7776100157917</v>
      </c>
      <c r="J1439" s="14">
        <v>3855.1110440063167</v>
      </c>
      <c r="K1439" s="15">
        <v>5.6910106200344493E-2</v>
      </c>
      <c r="L1439" s="14">
        <v>9874.4372109878823</v>
      </c>
      <c r="M1439" s="14">
        <v>185311.37217829085</v>
      </c>
      <c r="N1439" s="14">
        <v>2891.3332830047375</v>
      </c>
      <c r="O1439" s="15">
        <v>6.1063300285897924E-2</v>
      </c>
      <c r="P1439" s="14">
        <v>12822.347790083855</v>
      </c>
      <c r="Q1439" s="14">
        <v>224252.53426673624</v>
      </c>
      <c r="R1439" s="14">
        <v>2891.3332830047375</v>
      </c>
      <c r="S1439" s="15">
        <v>0.27497195830696081</v>
      </c>
      <c r="T1439" s="38">
        <v>66657.786203734009</v>
      </c>
      <c r="U1439" s="38">
        <v>310520.12185452343</v>
      </c>
      <c r="V1439" s="38">
        <v>89354.571204805747</v>
      </c>
      <c r="W1439" s="38">
        <v>720084.02829955053</v>
      </c>
      <c r="AA1439" s="13">
        <v>1374</v>
      </c>
      <c r="AB1439" s="39">
        <v>2712573.2300238945</v>
      </c>
    </row>
    <row r="1440" spans="3:28">
      <c r="C1440" s="13">
        <v>1375</v>
      </c>
      <c r="D1440" s="13">
        <v>65</v>
      </c>
      <c r="E1440" s="14">
        <v>217648.40247709522</v>
      </c>
      <c r="F1440" s="14">
        <v>63960.376966067139</v>
      </c>
      <c r="G1440" s="14">
        <v>2551.6097</v>
      </c>
      <c r="H1440" s="14">
        <v>151136.41581102807</v>
      </c>
      <c r="I1440" s="14">
        <v>9068.1849486616829</v>
      </c>
      <c r="J1440" s="14">
        <v>3627.2739794646732</v>
      </c>
      <c r="K1440" s="15">
        <v>-1.208503255298516E-2</v>
      </c>
      <c r="L1440" s="14">
        <v>-1694.6204913245599</v>
      </c>
      <c r="M1440" s="14">
        <v>140343.75183898132</v>
      </c>
      <c r="N1440" s="14">
        <v>2720.4554845985049</v>
      </c>
      <c r="O1440" s="15">
        <v>0.19348165495137815</v>
      </c>
      <c r="P1440" s="14">
        <v>43704.54524130471</v>
      </c>
      <c r="Q1440" s="14">
        <v>270949.47121139016</v>
      </c>
      <c r="R1440" s="14">
        <v>2720.4554845985049</v>
      </c>
      <c r="S1440" s="15">
        <v>4.4804972662300387E-2</v>
      </c>
      <c r="T1440" s="38">
        <v>14211.479823454447</v>
      </c>
      <c r="U1440" s="38">
        <v>332757.03274311312</v>
      </c>
      <c r="V1440" s="38">
        <v>56221.4045734346</v>
      </c>
      <c r="W1440" s="38">
        <v>744050.25579348463</v>
      </c>
      <c r="AA1440" s="13">
        <v>1375</v>
      </c>
      <c r="AB1440" s="39">
        <v>3004374.465442542</v>
      </c>
    </row>
    <row r="1441" spans="3:28">
      <c r="C1441" s="13">
        <v>1376</v>
      </c>
      <c r="D1441" s="13">
        <v>65</v>
      </c>
      <c r="E1441" s="14">
        <v>227463.63815214694</v>
      </c>
      <c r="F1441" s="14">
        <v>67788.318879337312</v>
      </c>
      <c r="G1441" s="14">
        <v>2551.6097</v>
      </c>
      <c r="H1441" s="14">
        <v>157123.70957280963</v>
      </c>
      <c r="I1441" s="14">
        <v>9427.4225743685784</v>
      </c>
      <c r="J1441" s="14">
        <v>3770.9690297474317</v>
      </c>
      <c r="K1441" s="15">
        <v>9.8095741946199522E-2</v>
      </c>
      <c r="L1441" s="14">
        <v>13761.058004022459</v>
      </c>
      <c r="M1441" s="14">
        <v>155928.45212073898</v>
      </c>
      <c r="N1441" s="14">
        <v>2828.2267723105733</v>
      </c>
      <c r="O1441" s="15">
        <v>0.11381266649114893</v>
      </c>
      <c r="P1441" s="14">
        <v>13279.115681046012</v>
      </c>
      <c r="Q1441" s="14">
        <v>131368.42955623224</v>
      </c>
      <c r="R1441" s="14">
        <v>2828.2267723105733</v>
      </c>
      <c r="S1441" s="15">
        <v>-2.2566293248007588E-2</v>
      </c>
      <c r="T1441" s="38">
        <v>-1426.2436565075272</v>
      </c>
      <c r="U1441" s="38">
        <v>63190.2592773176</v>
      </c>
      <c r="V1441" s="38">
        <v>25613.930028560946</v>
      </c>
      <c r="W1441" s="38">
        <v>350487.14095428883</v>
      </c>
      <c r="AA1441" s="13">
        <v>1376</v>
      </c>
      <c r="AB1441" s="39">
        <v>2761283.6404325515</v>
      </c>
    </row>
    <row r="1442" spans="3:28">
      <c r="C1442" s="13">
        <v>1377</v>
      </c>
      <c r="D1442" s="13">
        <v>65</v>
      </c>
      <c r="E1442" s="14">
        <v>238346.65425517698</v>
      </c>
      <c r="F1442" s="14">
        <v>72032.695159519018</v>
      </c>
      <c r="G1442" s="14">
        <v>2551.6097</v>
      </c>
      <c r="H1442" s="14">
        <v>163762.34939565798</v>
      </c>
      <c r="I1442" s="14">
        <v>9825.7409637394776</v>
      </c>
      <c r="J1442" s="14">
        <v>3930.2963854957911</v>
      </c>
      <c r="K1442" s="15">
        <v>3.144522977372935E-2</v>
      </c>
      <c r="L1442" s="14">
        <v>5052.6449227339872</v>
      </c>
      <c r="M1442" s="14">
        <v>167698.600954742</v>
      </c>
      <c r="N1442" s="14">
        <v>2947.722289121843</v>
      </c>
      <c r="O1442" s="15">
        <v>2.4197703834712307E-2</v>
      </c>
      <c r="P1442" s="14">
        <v>3721.3645884803932</v>
      </c>
      <c r="Q1442" s="14">
        <v>158985.21398564518</v>
      </c>
      <c r="R1442" s="14">
        <v>2947.722289121843</v>
      </c>
      <c r="S1442" s="15">
        <v>8.0091313031378092E-3</v>
      </c>
      <c r="T1442" s="38">
        <v>959.28543664361007</v>
      </c>
      <c r="U1442" s="38">
        <v>122207.11461039419</v>
      </c>
      <c r="V1442" s="38">
        <v>9733.2949478579903</v>
      </c>
      <c r="W1442" s="38">
        <v>448890.92955078132</v>
      </c>
      <c r="AA1442" s="13">
        <v>1377</v>
      </c>
      <c r="AB1442" s="39">
        <v>2913548.914646924</v>
      </c>
    </row>
    <row r="1443" spans="3:28">
      <c r="C1443" s="13">
        <v>1378</v>
      </c>
      <c r="D1443" s="13">
        <v>65</v>
      </c>
      <c r="E1443" s="14">
        <v>232488.20892606684</v>
      </c>
      <c r="F1443" s="14">
        <v>69747.901481166075</v>
      </c>
      <c r="G1443" s="14">
        <v>2551.6097</v>
      </c>
      <c r="H1443" s="14">
        <v>160188.69774490077</v>
      </c>
      <c r="I1443" s="14">
        <v>9611.3218646940459</v>
      </c>
      <c r="J1443" s="14">
        <v>3844.5287458776183</v>
      </c>
      <c r="K1443" s="15">
        <v>-0.13346446336160775</v>
      </c>
      <c r="L1443" s="14">
        <v>-21400.185034115228</v>
      </c>
      <c r="M1443" s="14">
        <v>140865.77304651643</v>
      </c>
      <c r="N1443" s="14">
        <v>2883.3965594082138</v>
      </c>
      <c r="O1443" s="15">
        <v>0.1147717913080831</v>
      </c>
      <c r="P1443" s="14">
        <v>12444.619991288457</v>
      </c>
      <c r="Q1443" s="14">
        <v>122315.57470634117</v>
      </c>
      <c r="R1443" s="14">
        <v>2883.3965594082138</v>
      </c>
      <c r="S1443" s="15">
        <v>-0.14474723193622097</v>
      </c>
      <c r="T1443" s="38">
        <v>-41180.100181923997</v>
      </c>
      <c r="U1443" s="38">
        <v>244758.23151228932</v>
      </c>
      <c r="V1443" s="38">
        <v>-50135.665224750766</v>
      </c>
      <c r="W1443" s="38">
        <v>507939.57926514692</v>
      </c>
      <c r="AA1443" s="13">
        <v>1378</v>
      </c>
      <c r="AB1443" s="39">
        <v>2839367.3315916387</v>
      </c>
    </row>
    <row r="1444" spans="3:28">
      <c r="C1444" s="13">
        <v>1379</v>
      </c>
      <c r="D1444" s="13">
        <v>65</v>
      </c>
      <c r="E1444" s="14">
        <v>248934.9865554093</v>
      </c>
      <c r="F1444" s="14">
        <v>76162.144756609632</v>
      </c>
      <c r="G1444" s="14">
        <v>2551.6097</v>
      </c>
      <c r="H1444" s="14">
        <v>170221.23209879966</v>
      </c>
      <c r="I1444" s="14">
        <v>10213.273925927979</v>
      </c>
      <c r="J1444" s="14">
        <v>4085.3095703711915</v>
      </c>
      <c r="K1444" s="15">
        <v>-3.5356191991423612E-2</v>
      </c>
      <c r="L1444" s="14">
        <v>-6773.7679004060192</v>
      </c>
      <c r="M1444" s="14">
        <v>186855.35360747244</v>
      </c>
      <c r="N1444" s="14">
        <v>3063.9821777783936</v>
      </c>
      <c r="O1444" s="15">
        <v>-0.1307184523684792</v>
      </c>
      <c r="P1444" s="14">
        <v>-33718.125564143797</v>
      </c>
      <c r="Q1444" s="14">
        <v>225758.51643827176</v>
      </c>
      <c r="R1444" s="14">
        <v>3063.9821777783936</v>
      </c>
      <c r="S1444" s="15">
        <v>-0.28661979581887359</v>
      </c>
      <c r="T1444" s="38">
        <v>-91765.309481534583</v>
      </c>
      <c r="U1444" s="38">
        <v>229930.57405365555</v>
      </c>
      <c r="V1444" s="38">
        <v>-132257.20294608441</v>
      </c>
      <c r="W1444" s="38">
        <v>642544.44409939973</v>
      </c>
      <c r="AA1444" s="13">
        <v>1379</v>
      </c>
      <c r="AB1444" s="39">
        <v>2685751.9676899379</v>
      </c>
    </row>
    <row r="1445" spans="3:28">
      <c r="C1445" s="13">
        <v>1380</v>
      </c>
      <c r="D1445" s="13">
        <v>65</v>
      </c>
      <c r="E1445" s="14">
        <v>220871.26621290325</v>
      </c>
      <c r="F1445" s="14">
        <v>65217.293823032269</v>
      </c>
      <c r="G1445" s="14">
        <v>2551.6097</v>
      </c>
      <c r="H1445" s="14">
        <v>153102.36268987099</v>
      </c>
      <c r="I1445" s="14">
        <v>9186.1417613922586</v>
      </c>
      <c r="J1445" s="14">
        <v>3674.4567045569038</v>
      </c>
      <c r="K1445" s="15">
        <v>8.4449052941821395E-2</v>
      </c>
      <c r="L1445" s="14">
        <v>9163.4457479492066</v>
      </c>
      <c r="M1445" s="14">
        <v>119509.24144037395</v>
      </c>
      <c r="N1445" s="14">
        <v>2755.8425284176774</v>
      </c>
      <c r="O1445" s="15">
        <v>-8.2236884387129339E-3</v>
      </c>
      <c r="P1445" s="14">
        <v>-1446.5781223100103</v>
      </c>
      <c r="Q1445" s="14">
        <v>175835.15237429357</v>
      </c>
      <c r="R1445" s="14">
        <v>2755.8425284176774</v>
      </c>
      <c r="S1445" s="15">
        <v>0.15370522280016735</v>
      </c>
      <c r="T1445" s="38">
        <v>76017.858896805948</v>
      </c>
      <c r="U1445" s="38">
        <v>571964.91393493349</v>
      </c>
      <c r="V1445" s="38">
        <v>83734.72652244514</v>
      </c>
      <c r="W1445" s="38">
        <v>867309.30774960108</v>
      </c>
      <c r="AA1445" s="13">
        <v>1380</v>
      </c>
      <c r="AB1445" s="39">
        <v>2944430.6059029922</v>
      </c>
    </row>
    <row r="1446" spans="3:28">
      <c r="C1446" s="13">
        <v>1381</v>
      </c>
      <c r="D1446" s="13">
        <v>65</v>
      </c>
      <c r="E1446" s="14">
        <v>224537.55765299205</v>
      </c>
      <c r="F1446" s="14">
        <v>66647.147484666901</v>
      </c>
      <c r="G1446" s="14">
        <v>2551.6097</v>
      </c>
      <c r="H1446" s="14">
        <v>155338.80046832515</v>
      </c>
      <c r="I1446" s="14">
        <v>9320.3280280995077</v>
      </c>
      <c r="J1446" s="14">
        <v>3728.1312112398032</v>
      </c>
      <c r="K1446" s="15">
        <v>3.1064561191717435E-2</v>
      </c>
      <c r="L1446" s="14">
        <v>4884.6575503684808</v>
      </c>
      <c r="M1446" s="14">
        <v>163990.84610832704</v>
      </c>
      <c r="N1446" s="14">
        <v>2796.098408429852</v>
      </c>
      <c r="O1446" s="15">
        <v>-0.10527810860302225</v>
      </c>
      <c r="P1446" s="14">
        <v>-8532.8357349752259</v>
      </c>
      <c r="Q1446" s="14">
        <v>73915.641219138226</v>
      </c>
      <c r="R1446" s="14">
        <v>2796.098408429852</v>
      </c>
      <c r="S1446" s="15">
        <v>0.3877623316052482</v>
      </c>
      <c r="T1446" s="38">
        <v>93859.098442785937</v>
      </c>
      <c r="U1446" s="38">
        <v>337310.30957799742</v>
      </c>
      <c r="V1446" s="38">
        <v>90210.920258179191</v>
      </c>
      <c r="W1446" s="38">
        <v>575216.79690546263</v>
      </c>
      <c r="AA1446" s="13">
        <v>1381</v>
      </c>
      <c r="AB1446" s="39">
        <v>2733746.3357688449</v>
      </c>
    </row>
    <row r="1447" spans="3:28">
      <c r="C1447" s="13">
        <v>1382</v>
      </c>
      <c r="D1447" s="13">
        <v>65</v>
      </c>
      <c r="E1447" s="14">
        <v>222783.54827504503</v>
      </c>
      <c r="F1447" s="14">
        <v>65963.083827267561</v>
      </c>
      <c r="G1447" s="14">
        <v>2551.6097</v>
      </c>
      <c r="H1447" s="14">
        <v>154268.85474777748</v>
      </c>
      <c r="I1447" s="14">
        <v>9256.1312848666494</v>
      </c>
      <c r="J1447" s="14">
        <v>3702.45251394666</v>
      </c>
      <c r="K1447" s="15">
        <v>2.022212790248169E-2</v>
      </c>
      <c r="L1447" s="14">
        <v>2948.1451736949889</v>
      </c>
      <c r="M1447" s="14">
        <v>150587.45010923251</v>
      </c>
      <c r="N1447" s="14">
        <v>2776.8393854599949</v>
      </c>
      <c r="O1447" s="15">
        <v>0.26632733078605086</v>
      </c>
      <c r="P1447" s="14">
        <v>35508.36505598075</v>
      </c>
      <c r="Q1447" s="14">
        <v>170222.8123523356</v>
      </c>
      <c r="R1447" s="14">
        <v>2776.8393854599949</v>
      </c>
      <c r="S1447" s="15">
        <v>0.15462220258103015</v>
      </c>
      <c r="T1447" s="38">
        <v>32359.875861704433</v>
      </c>
      <c r="U1447" s="38">
        <v>243031.79638120707</v>
      </c>
      <c r="V1447" s="38">
        <v>70816.386091380176</v>
      </c>
      <c r="W1447" s="38">
        <v>563842.05884277518</v>
      </c>
      <c r="AA1447" s="13">
        <v>1382</v>
      </c>
      <c r="AB1447" s="39">
        <v>2410379.577481363</v>
      </c>
    </row>
    <row r="1448" spans="3:28">
      <c r="C1448" s="13">
        <v>1383</v>
      </c>
      <c r="D1448" s="13">
        <v>65</v>
      </c>
      <c r="E1448" s="14">
        <v>228153.41578931737</v>
      </c>
      <c r="F1448" s="14">
        <v>68057.332157833778</v>
      </c>
      <c r="G1448" s="14">
        <v>2551.6097</v>
      </c>
      <c r="H1448" s="14">
        <v>157544.4739314836</v>
      </c>
      <c r="I1448" s="14">
        <v>9452.6684358890161</v>
      </c>
      <c r="J1448" s="14">
        <v>3781.0673743556067</v>
      </c>
      <c r="K1448" s="15">
        <v>2.3854677331718734E-2</v>
      </c>
      <c r="L1448" s="14">
        <v>3245.7473489902877</v>
      </c>
      <c r="M1448" s="14">
        <v>141199.63263197988</v>
      </c>
      <c r="N1448" s="14">
        <v>2835.8005307667049</v>
      </c>
      <c r="O1448" s="15">
        <v>0.17034712422057155</v>
      </c>
      <c r="P1448" s="14">
        <v>17931.359603831206</v>
      </c>
      <c r="Q1448" s="14">
        <v>124612.90717689109</v>
      </c>
      <c r="R1448" s="14">
        <v>2835.8005307667049</v>
      </c>
      <c r="S1448" s="15">
        <v>1.9066674634330039E-2</v>
      </c>
      <c r="T1448" s="38">
        <v>6139.2406662824214</v>
      </c>
      <c r="U1448" s="38">
        <v>329545.1532108789</v>
      </c>
      <c r="V1448" s="38">
        <v>27316.347619103915</v>
      </c>
      <c r="W1448" s="38">
        <v>595357.69301974983</v>
      </c>
      <c r="AA1448" s="13">
        <v>1383</v>
      </c>
      <c r="AB1448" s="39">
        <v>3135230.6826430568</v>
      </c>
    </row>
    <row r="1449" spans="3:28">
      <c r="C1449" s="13">
        <v>1384</v>
      </c>
      <c r="D1449" s="13">
        <v>65</v>
      </c>
      <c r="E1449" s="14">
        <v>215700.35615710675</v>
      </c>
      <c r="F1449" s="14">
        <v>63200.638901271639</v>
      </c>
      <c r="G1449" s="14">
        <v>2551.6097</v>
      </c>
      <c r="H1449" s="14">
        <v>149948.10755583513</v>
      </c>
      <c r="I1449" s="14">
        <v>8996.8864533501073</v>
      </c>
      <c r="J1449" s="14">
        <v>3598.7545813400429</v>
      </c>
      <c r="K1449" s="15">
        <v>-2.8454855756919951E-2</v>
      </c>
      <c r="L1449" s="14">
        <v>-3821.6222315056675</v>
      </c>
      <c r="M1449" s="14">
        <v>132282.50304848724</v>
      </c>
      <c r="N1449" s="14">
        <v>2699.0659360050322</v>
      </c>
      <c r="O1449" s="15">
        <v>-1.756454032175199E-2</v>
      </c>
      <c r="P1449" s="14">
        <v>-2811.2319155807977</v>
      </c>
      <c r="Q1449" s="14">
        <v>158589.85173828612</v>
      </c>
      <c r="R1449" s="14">
        <v>2699.0659360050322</v>
      </c>
      <c r="S1449" s="15">
        <v>0.15739678188941594</v>
      </c>
      <c r="T1449" s="38">
        <v>30040.073554427676</v>
      </c>
      <c r="U1449" s="38">
        <v>222245.31013861514</v>
      </c>
      <c r="V1449" s="38">
        <v>23407.21940734121</v>
      </c>
      <c r="W1449" s="38">
        <v>513117.66492538847</v>
      </c>
      <c r="AA1449" s="13">
        <v>1384</v>
      </c>
      <c r="AB1449" s="39">
        <v>2511372.344307926</v>
      </c>
    </row>
    <row r="1450" spans="3:28">
      <c r="C1450" s="13">
        <v>1385</v>
      </c>
      <c r="D1450" s="13">
        <v>65</v>
      </c>
      <c r="E1450" s="14">
        <v>226119.46061091314</v>
      </c>
      <c r="F1450" s="14">
        <v>67264.089638256119</v>
      </c>
      <c r="G1450" s="14">
        <v>2551.6097</v>
      </c>
      <c r="H1450" s="14">
        <v>156303.76127265702</v>
      </c>
      <c r="I1450" s="14">
        <v>9378.2256763594214</v>
      </c>
      <c r="J1450" s="14">
        <v>3751.2902705437687</v>
      </c>
      <c r="K1450" s="15">
        <v>0.14478138586672129</v>
      </c>
      <c r="L1450" s="14">
        <v>18732.963507265104</v>
      </c>
      <c r="M1450" s="14">
        <v>149996.53648368749</v>
      </c>
      <c r="N1450" s="14">
        <v>2813.4677029078262</v>
      </c>
      <c r="O1450" s="15">
        <v>7.4531498280337866E-2</v>
      </c>
      <c r="P1450" s="14">
        <v>12304.054568893067</v>
      </c>
      <c r="Q1450" s="14">
        <v>178796.08594936493</v>
      </c>
      <c r="R1450" s="14">
        <v>2813.4677029078262</v>
      </c>
      <c r="S1450" s="15">
        <v>0.36141052222312181</v>
      </c>
      <c r="T1450" s="38">
        <v>44065.579160248781</v>
      </c>
      <c r="U1450" s="38">
        <v>167398.9765996662</v>
      </c>
      <c r="V1450" s="38">
        <v>75102.59723640696</v>
      </c>
      <c r="W1450" s="38">
        <v>496191.59903271857</v>
      </c>
      <c r="AA1450" s="13">
        <v>1385</v>
      </c>
      <c r="AB1450" s="39">
        <v>3312570.6424067682</v>
      </c>
    </row>
    <row r="1451" spans="3:28">
      <c r="C1451" s="13">
        <v>1386</v>
      </c>
      <c r="D1451" s="13">
        <v>65</v>
      </c>
      <c r="E1451" s="14">
        <v>229701.03269809909</v>
      </c>
      <c r="F1451" s="14">
        <v>68660.90275225864</v>
      </c>
      <c r="G1451" s="14">
        <v>2551.6097</v>
      </c>
      <c r="H1451" s="14">
        <v>158488.52024584045</v>
      </c>
      <c r="I1451" s="14">
        <v>9509.3112147504271</v>
      </c>
      <c r="J1451" s="14">
        <v>3803.7244859001712</v>
      </c>
      <c r="K1451" s="15">
        <v>5.9526492597090676E-2</v>
      </c>
      <c r="L1451" s="14">
        <v>9237.8382949005336</v>
      </c>
      <c r="M1451" s="14">
        <v>166328.38866411909</v>
      </c>
      <c r="N1451" s="14">
        <v>2852.7933644251279</v>
      </c>
      <c r="O1451" s="15">
        <v>-9.6864618236787436E-2</v>
      </c>
      <c r="P1451" s="14">
        <v>-18960.638152118758</v>
      </c>
      <c r="Q1451" s="14">
        <v>178209.45212282662</v>
      </c>
      <c r="R1451" s="14">
        <v>2852.7933644251279</v>
      </c>
      <c r="S1451" s="15">
        <v>8.0173699860783959E-2</v>
      </c>
      <c r="T1451" s="38">
        <v>33851.568704458376</v>
      </c>
      <c r="U1451" s="38">
        <v>457505.81271365302</v>
      </c>
      <c r="V1451" s="38">
        <v>24128.76884724015</v>
      </c>
      <c r="W1451" s="38">
        <v>802043.65350059874</v>
      </c>
      <c r="AA1451" s="13">
        <v>1386</v>
      </c>
      <c r="AB1451" s="39">
        <v>2797373.042011057</v>
      </c>
    </row>
    <row r="1452" spans="3:28">
      <c r="C1452" s="13">
        <v>1387</v>
      </c>
      <c r="D1452" s="13">
        <v>65</v>
      </c>
      <c r="E1452" s="14">
        <v>234597.77755776726</v>
      </c>
      <c r="F1452" s="14">
        <v>70570.633247529229</v>
      </c>
      <c r="G1452" s="14">
        <v>2551.6097</v>
      </c>
      <c r="H1452" s="14">
        <v>161475.53461023801</v>
      </c>
      <c r="I1452" s="14">
        <v>9688.5320766142813</v>
      </c>
      <c r="J1452" s="14">
        <v>3875.4128306457128</v>
      </c>
      <c r="K1452" s="15">
        <v>3.1930913826315965E-2</v>
      </c>
      <c r="L1452" s="14">
        <v>5832.7723299095069</v>
      </c>
      <c r="M1452" s="14">
        <v>190438.98493444166</v>
      </c>
      <c r="N1452" s="14">
        <v>2906.5596229842845</v>
      </c>
      <c r="O1452" s="15">
        <v>1.0100736894218955E-2</v>
      </c>
      <c r="P1452" s="14">
        <v>1026.7723208462344</v>
      </c>
      <c r="Q1452" s="14">
        <v>104133.2613584787</v>
      </c>
      <c r="R1452" s="14">
        <v>2906.5596229842845</v>
      </c>
      <c r="S1452" s="15">
        <v>0.20460270160656413</v>
      </c>
      <c r="T1452" s="38">
        <v>65986.287561797828</v>
      </c>
      <c r="U1452" s="38">
        <v>389948.93329889036</v>
      </c>
      <c r="V1452" s="38">
        <v>72845.832212553563</v>
      </c>
      <c r="W1452" s="38">
        <v>684521.1795918108</v>
      </c>
      <c r="AA1452" s="13">
        <v>1387</v>
      </c>
      <c r="AB1452" s="39">
        <v>2579721.6553819962</v>
      </c>
    </row>
    <row r="1453" spans="3:28">
      <c r="C1453" s="13">
        <v>1388</v>
      </c>
      <c r="D1453" s="13">
        <v>65</v>
      </c>
      <c r="E1453" s="14">
        <v>235664.95554627423</v>
      </c>
      <c r="F1453" s="14">
        <v>70986.832663046953</v>
      </c>
      <c r="G1453" s="14">
        <v>2551.6097</v>
      </c>
      <c r="H1453" s="14">
        <v>162126.51318322727</v>
      </c>
      <c r="I1453" s="14">
        <v>9727.5907909936359</v>
      </c>
      <c r="J1453" s="14">
        <v>3891.0363163974544</v>
      </c>
      <c r="K1453" s="15">
        <v>-3.6310831043227472E-2</v>
      </c>
      <c r="L1453" s="14">
        <v>-7491.5977376889286</v>
      </c>
      <c r="M1453" s="14">
        <v>200772.46291738353</v>
      </c>
      <c r="N1453" s="14">
        <v>2918.2772372980908</v>
      </c>
      <c r="O1453" s="15">
        <v>0.18826197813825629</v>
      </c>
      <c r="P1453" s="14">
        <v>36952.853527689884</v>
      </c>
      <c r="Q1453" s="14">
        <v>234696.20148654014</v>
      </c>
      <c r="R1453" s="14">
        <v>2918.2772372980908</v>
      </c>
      <c r="S1453" s="15">
        <v>0.24437800522658998</v>
      </c>
      <c r="T1453" s="38">
        <v>147218.62584604754</v>
      </c>
      <c r="U1453" s="38">
        <v>751099.51559383282</v>
      </c>
      <c r="V1453" s="38">
        <v>176679.88163604849</v>
      </c>
      <c r="W1453" s="38">
        <v>1186568.1799977566</v>
      </c>
      <c r="AA1453" s="13">
        <v>1388</v>
      </c>
      <c r="AB1453" s="39">
        <v>3042377.4372489047</v>
      </c>
    </row>
    <row r="1454" spans="3:28">
      <c r="C1454" s="13">
        <v>1389</v>
      </c>
      <c r="D1454" s="13">
        <v>65</v>
      </c>
      <c r="E1454" s="14">
        <v>222559.18037058949</v>
      </c>
      <c r="F1454" s="14">
        <v>65875.580344529895</v>
      </c>
      <c r="G1454" s="14">
        <v>2551.6097</v>
      </c>
      <c r="H1454" s="14">
        <v>154131.9903260596</v>
      </c>
      <c r="I1454" s="14">
        <v>9247.9194195635755</v>
      </c>
      <c r="J1454" s="14">
        <v>3699.1677678254305</v>
      </c>
      <c r="K1454" s="15">
        <v>4.3838123246145166E-2</v>
      </c>
      <c r="L1454" s="14">
        <v>4944.7959631784324</v>
      </c>
      <c r="M1454" s="14">
        <v>119591.08730224537</v>
      </c>
      <c r="N1454" s="14">
        <v>2774.3758258690727</v>
      </c>
      <c r="O1454" s="15">
        <v>0.12237615233674123</v>
      </c>
      <c r="P1454" s="14">
        <v>29652.691629897457</v>
      </c>
      <c r="Q1454" s="14">
        <v>273347.64182892221</v>
      </c>
      <c r="R1454" s="14">
        <v>2774.3758258690727</v>
      </c>
      <c r="S1454" s="15">
        <v>0.12403605935692276</v>
      </c>
      <c r="T1454" s="38">
        <v>14453.722237615391</v>
      </c>
      <c r="U1454" s="38">
        <v>132369.29965721554</v>
      </c>
      <c r="V1454" s="38">
        <v>49051.209830691281</v>
      </c>
      <c r="W1454" s="38">
        <v>525308.02878838312</v>
      </c>
      <c r="AA1454" s="13">
        <v>1389</v>
      </c>
      <c r="AB1454" s="39">
        <v>2714692.5364930476</v>
      </c>
    </row>
    <row r="1455" spans="3:28">
      <c r="C1455" s="13">
        <v>1390</v>
      </c>
      <c r="D1455" s="13">
        <v>65</v>
      </c>
      <c r="E1455" s="14">
        <v>227846.06102482046</v>
      </c>
      <c r="F1455" s="14">
        <v>67937.463799679972</v>
      </c>
      <c r="G1455" s="14">
        <v>2551.6097</v>
      </c>
      <c r="H1455" s="14">
        <v>157356.98752514049</v>
      </c>
      <c r="I1455" s="14">
        <v>9441.4192515084287</v>
      </c>
      <c r="J1455" s="14">
        <v>3776.5677006033716</v>
      </c>
      <c r="K1455" s="15">
        <v>1.0435478449736937E-2</v>
      </c>
      <c r="L1455" s="14">
        <v>2311.6570886109403</v>
      </c>
      <c r="M1455" s="14">
        <v>225718.97331918782</v>
      </c>
      <c r="N1455" s="14">
        <v>2832.4257754525283</v>
      </c>
      <c r="O1455" s="15">
        <v>4.9179971365230633E-2</v>
      </c>
      <c r="P1455" s="14">
        <v>6367.1239336313156</v>
      </c>
      <c r="Q1455" s="14">
        <v>137249.12862400917</v>
      </c>
      <c r="R1455" s="14">
        <v>2832.4257754525283</v>
      </c>
      <c r="S1455" s="15">
        <v>0.32416034776855723</v>
      </c>
      <c r="T1455" s="38">
        <v>56056.481822061098</v>
      </c>
      <c r="U1455" s="38">
        <v>230400.94521278871</v>
      </c>
      <c r="V1455" s="38">
        <v>64735.262844303354</v>
      </c>
      <c r="W1455" s="38">
        <v>593369.04715598561</v>
      </c>
      <c r="AA1455" s="13">
        <v>1390</v>
      </c>
      <c r="AB1455" s="39">
        <v>2422309.0441369708</v>
      </c>
    </row>
    <row r="1456" spans="3:28">
      <c r="C1456" s="13">
        <v>1391</v>
      </c>
      <c r="D1456" s="13">
        <v>65</v>
      </c>
      <c r="E1456" s="14">
        <v>239148.98941426736</v>
      </c>
      <c r="F1456" s="14">
        <v>72345.605871564272</v>
      </c>
      <c r="G1456" s="14">
        <v>2551.6097</v>
      </c>
      <c r="H1456" s="14">
        <v>164251.77384270309</v>
      </c>
      <c r="I1456" s="14">
        <v>9855.106430562184</v>
      </c>
      <c r="J1456" s="14">
        <v>3942.0425722248738</v>
      </c>
      <c r="K1456" s="15">
        <v>-4.1120007687369599E-2</v>
      </c>
      <c r="L1456" s="14">
        <v>-6143.4030874873852</v>
      </c>
      <c r="M1456" s="14">
        <v>145229.41632558379</v>
      </c>
      <c r="N1456" s="14">
        <v>2956.5319291686551</v>
      </c>
      <c r="O1456" s="15">
        <v>0.10540659920968601</v>
      </c>
      <c r="P1456" s="14">
        <v>25921.141714267647</v>
      </c>
      <c r="Q1456" s="14">
        <v>273315.14643352479</v>
      </c>
      <c r="R1456" s="14">
        <v>2956.5319291686551</v>
      </c>
      <c r="S1456" s="15">
        <v>-7.0343773181180361E-2</v>
      </c>
      <c r="T1456" s="38">
        <v>-16812.493088868887</v>
      </c>
      <c r="U1456" s="38">
        <v>223670.48258279823</v>
      </c>
      <c r="V1456" s="38">
        <v>2965.2455379113744</v>
      </c>
      <c r="W1456" s="38">
        <v>642215.04534190684</v>
      </c>
      <c r="AA1456" s="13">
        <v>1391</v>
      </c>
      <c r="AB1456" s="39">
        <v>2366843.2244269247</v>
      </c>
    </row>
    <row r="1457" spans="3:28">
      <c r="C1457" s="13">
        <v>1392</v>
      </c>
      <c r="D1457" s="13">
        <v>65</v>
      </c>
      <c r="E1457" s="14">
        <v>232638.7210047548</v>
      </c>
      <c r="F1457" s="14">
        <v>69806.601191854366</v>
      </c>
      <c r="G1457" s="14">
        <v>2551.6097</v>
      </c>
      <c r="H1457" s="14">
        <v>160280.51011290043</v>
      </c>
      <c r="I1457" s="14">
        <v>9616.830606774025</v>
      </c>
      <c r="J1457" s="14">
        <v>3846.7322427096101</v>
      </c>
      <c r="K1457" s="15">
        <v>3.3413217033590965E-2</v>
      </c>
      <c r="L1457" s="14">
        <v>4587.4760734111987</v>
      </c>
      <c r="M1457" s="14">
        <v>143806.09481289369</v>
      </c>
      <c r="N1457" s="14">
        <v>2885.0491820322072</v>
      </c>
      <c r="O1457" s="15">
        <v>5.1483202154517703E-2</v>
      </c>
      <c r="P1457" s="14">
        <v>11738.221181896899</v>
      </c>
      <c r="Q1457" s="14">
        <v>241181.73814838158</v>
      </c>
      <c r="R1457" s="14">
        <v>2885.0491820322072</v>
      </c>
      <c r="S1457" s="15">
        <v>-2.5895506982122021E-2</v>
      </c>
      <c r="T1457" s="38">
        <v>-11946.162546335599</v>
      </c>
      <c r="U1457" s="38">
        <v>450818.18727803475</v>
      </c>
      <c r="V1457" s="38">
        <v>4379.5347089724983</v>
      </c>
      <c r="W1457" s="38">
        <v>835806.02023930999</v>
      </c>
      <c r="AA1457" s="13">
        <v>1392</v>
      </c>
      <c r="AB1457" s="39">
        <v>2794964.5203121458</v>
      </c>
    </row>
    <row r="1458" spans="3:28">
      <c r="C1458" s="13">
        <v>1393</v>
      </c>
      <c r="D1458" s="13">
        <v>65</v>
      </c>
      <c r="E1458" s="14">
        <v>224209.08503084772</v>
      </c>
      <c r="F1458" s="14">
        <v>66519.043162030604</v>
      </c>
      <c r="G1458" s="14">
        <v>2551.6097</v>
      </c>
      <c r="H1458" s="14">
        <v>155138.43216881712</v>
      </c>
      <c r="I1458" s="14">
        <v>9308.3059301290268</v>
      </c>
      <c r="J1458" s="14">
        <v>3723.3223720516107</v>
      </c>
      <c r="K1458" s="15">
        <v>9.2281295483392159E-3</v>
      </c>
      <c r="L1458" s="14">
        <v>1424.2630648826837</v>
      </c>
      <c r="M1458" s="14">
        <v>157625.22534351269</v>
      </c>
      <c r="N1458" s="14">
        <v>2792.491779038708</v>
      </c>
      <c r="O1458" s="15">
        <v>0.22419763347225205</v>
      </c>
      <c r="P1458" s="14">
        <v>41132.752401615333</v>
      </c>
      <c r="Q1458" s="14">
        <v>225995.48615977739</v>
      </c>
      <c r="R1458" s="14">
        <v>2792.491779038708</v>
      </c>
      <c r="S1458" s="15">
        <v>-0.11126914454438096</v>
      </c>
      <c r="T1458" s="38">
        <v>-29365.018296493985</v>
      </c>
      <c r="U1458" s="38">
        <v>235941.03310771962</v>
      </c>
      <c r="V1458" s="38">
        <v>13191.99717000403</v>
      </c>
      <c r="W1458" s="38">
        <v>619561.74461100972</v>
      </c>
      <c r="AA1458" s="13">
        <v>1393</v>
      </c>
      <c r="AB1458" s="39">
        <v>2632469.4323468395</v>
      </c>
    </row>
    <row r="1459" spans="3:28">
      <c r="C1459" s="13">
        <v>1394</v>
      </c>
      <c r="D1459" s="13">
        <v>65</v>
      </c>
      <c r="E1459" s="14">
        <v>231643.56531850874</v>
      </c>
      <c r="F1459" s="14">
        <v>69418.490474218415</v>
      </c>
      <c r="G1459" s="14">
        <v>2551.6097</v>
      </c>
      <c r="H1459" s="14">
        <v>159673.46514429033</v>
      </c>
      <c r="I1459" s="14">
        <v>9580.4079086574184</v>
      </c>
      <c r="J1459" s="14">
        <v>3832.1631634629675</v>
      </c>
      <c r="K1459" s="15">
        <v>5.0430298386184486E-2</v>
      </c>
      <c r="L1459" s="14">
        <v>7132.5886208907359</v>
      </c>
      <c r="M1459" s="14">
        <v>150483.26109619363</v>
      </c>
      <c r="N1459" s="14">
        <v>2874.1223725972254</v>
      </c>
      <c r="O1459" s="15">
        <v>5.0766539197209221E-2</v>
      </c>
      <c r="P1459" s="14">
        <v>4838.8151624081356</v>
      </c>
      <c r="Q1459" s="14">
        <v>101590.92517665874</v>
      </c>
      <c r="R1459" s="14">
        <v>2874.1223725972254</v>
      </c>
      <c r="S1459" s="15">
        <v>0.22880485504512138</v>
      </c>
      <c r="T1459" s="38">
        <v>61735.756960974075</v>
      </c>
      <c r="U1459" s="38">
        <v>332991.20529993821</v>
      </c>
      <c r="V1459" s="38">
        <v>73707.160744272944</v>
      </c>
      <c r="W1459" s="38">
        <v>585065.39157279057</v>
      </c>
      <c r="AA1459" s="13">
        <v>1394</v>
      </c>
      <c r="AB1459" s="39">
        <v>2477941.8152260683</v>
      </c>
    </row>
    <row r="1460" spans="3:28">
      <c r="C1460" s="13">
        <v>1395</v>
      </c>
      <c r="D1460" s="13">
        <v>65</v>
      </c>
      <c r="E1460" s="14">
        <v>240406.29609948455</v>
      </c>
      <c r="F1460" s="14">
        <v>72835.955478798976</v>
      </c>
      <c r="G1460" s="14">
        <v>2551.6097</v>
      </c>
      <c r="H1460" s="14">
        <v>165018.73092068557</v>
      </c>
      <c r="I1460" s="14">
        <v>9901.1238552411342</v>
      </c>
      <c r="J1460" s="14">
        <v>3960.449542096454</v>
      </c>
      <c r="K1460" s="15">
        <v>-9.4184734125433503E-3</v>
      </c>
      <c r="L1460" s="14">
        <v>-1077.762005341742</v>
      </c>
      <c r="M1460" s="14">
        <v>115333.10965869429</v>
      </c>
      <c r="N1460" s="14">
        <v>2970.3371565723401</v>
      </c>
      <c r="O1460" s="15">
        <v>3.7417964785363356E-2</v>
      </c>
      <c r="P1460" s="14">
        <v>5936.8726434905329</v>
      </c>
      <c r="Q1460" s="14">
        <v>166085.73866084311</v>
      </c>
      <c r="R1460" s="14">
        <v>2970.3371565723401</v>
      </c>
      <c r="S1460" s="15">
        <v>0.23690980306146869</v>
      </c>
      <c r="T1460" s="38">
        <v>22855.155146475354</v>
      </c>
      <c r="U1460" s="38">
        <v>120812.29259700506</v>
      </c>
      <c r="V1460" s="38">
        <v>27714.265784624145</v>
      </c>
      <c r="W1460" s="38">
        <v>402231.1409165425</v>
      </c>
      <c r="AA1460" s="13">
        <v>1395</v>
      </c>
      <c r="AB1460" s="39">
        <v>2676599.5225087679</v>
      </c>
    </row>
    <row r="1461" spans="3:28">
      <c r="C1461" s="13">
        <v>1396</v>
      </c>
      <c r="D1461" s="13">
        <v>65</v>
      </c>
      <c r="E1461" s="14">
        <v>228731.5244192025</v>
      </c>
      <c r="F1461" s="14">
        <v>68282.794523488978</v>
      </c>
      <c r="G1461" s="14">
        <v>2551.6097</v>
      </c>
      <c r="H1461" s="14">
        <v>157897.12019571351</v>
      </c>
      <c r="I1461" s="14">
        <v>9473.8272117428096</v>
      </c>
      <c r="J1461" s="14">
        <v>3789.5308846971238</v>
      </c>
      <c r="K1461" s="15">
        <v>-8.4797385050765756E-2</v>
      </c>
      <c r="L1461" s="14">
        <v>-11038.563495632217</v>
      </c>
      <c r="M1461" s="14">
        <v>121031.95546816925</v>
      </c>
      <c r="N1461" s="14">
        <v>2842.1481635228429</v>
      </c>
      <c r="O1461" s="15">
        <v>9.1454482710365673E-2</v>
      </c>
      <c r="P1461" s="14">
        <v>9872.1612870981917</v>
      </c>
      <c r="Q1461" s="14">
        <v>119239.40700008634</v>
      </c>
      <c r="R1461" s="14">
        <v>2842.1481635228429</v>
      </c>
      <c r="S1461" s="15">
        <v>-0.11480991576870804</v>
      </c>
      <c r="T1461" s="38">
        <v>-22635.377797025289</v>
      </c>
      <c r="U1461" s="38">
        <v>175940.94760140561</v>
      </c>
      <c r="V1461" s="38">
        <v>-23801.780005559314</v>
      </c>
      <c r="W1461" s="38">
        <v>416212.31006966124</v>
      </c>
      <c r="AA1461" s="13">
        <v>1396</v>
      </c>
      <c r="AB1461" s="39">
        <v>2682560.7836515624</v>
      </c>
    </row>
    <row r="1462" spans="3:28">
      <c r="C1462" s="13">
        <v>1397</v>
      </c>
      <c r="D1462" s="13">
        <v>65</v>
      </c>
      <c r="E1462" s="14">
        <v>225801.82245669459</v>
      </c>
      <c r="F1462" s="14">
        <v>67140.210758110887</v>
      </c>
      <c r="G1462" s="14">
        <v>2551.6097</v>
      </c>
      <c r="H1462" s="14">
        <v>156110.0019985837</v>
      </c>
      <c r="I1462" s="14">
        <v>9366.6001199150214</v>
      </c>
      <c r="J1462" s="14">
        <v>3746.6400479660088</v>
      </c>
      <c r="K1462" s="15">
        <v>6.677492276326049E-3</v>
      </c>
      <c r="L1462" s="14">
        <v>769.78599179364858</v>
      </c>
      <c r="M1462" s="14">
        <v>117923.80720397543</v>
      </c>
      <c r="N1462" s="14">
        <v>2809.9800359745063</v>
      </c>
      <c r="O1462" s="15">
        <v>6.3770739428113815E-3</v>
      </c>
      <c r="P1462" s="14">
        <v>1078.2284025871531</v>
      </c>
      <c r="Q1462" s="14">
        <v>171562.08002019511</v>
      </c>
      <c r="R1462" s="14">
        <v>2809.9800359745063</v>
      </c>
      <c r="S1462" s="15">
        <v>3.911330906581835E-2</v>
      </c>
      <c r="T1462" s="38">
        <v>17054.297600990685</v>
      </c>
      <c r="U1462" s="38">
        <v>454482.1659771445</v>
      </c>
      <c r="V1462" s="38">
        <v>18902.311995371485</v>
      </c>
      <c r="W1462" s="38">
        <v>743968.05320131499</v>
      </c>
      <c r="AA1462" s="13">
        <v>1397</v>
      </c>
      <c r="AB1462" s="39">
        <v>2736001.6501293061</v>
      </c>
    </row>
    <row r="1463" spans="3:28">
      <c r="C1463" s="13">
        <v>1398</v>
      </c>
      <c r="D1463" s="13">
        <v>65</v>
      </c>
      <c r="E1463" s="14">
        <v>228152.42953038993</v>
      </c>
      <c r="F1463" s="14">
        <v>68056.947516852073</v>
      </c>
      <c r="G1463" s="14">
        <v>2551.6097</v>
      </c>
      <c r="H1463" s="14">
        <v>157543.87231353784</v>
      </c>
      <c r="I1463" s="14">
        <v>9452.6323388122692</v>
      </c>
      <c r="J1463" s="14">
        <v>3781.0529355249078</v>
      </c>
      <c r="K1463" s="15">
        <v>3.4591901934506675E-2</v>
      </c>
      <c r="L1463" s="14">
        <v>6150.8881062390337</v>
      </c>
      <c r="M1463" s="14">
        <v>185854.36391354908</v>
      </c>
      <c r="N1463" s="14">
        <v>2835.7897016436805</v>
      </c>
      <c r="O1463" s="15">
        <v>-6.8222375220442444E-2</v>
      </c>
      <c r="P1463" s="14">
        <v>-16582.737759493812</v>
      </c>
      <c r="Q1463" s="14">
        <v>227904.05796015752</v>
      </c>
      <c r="R1463" s="14">
        <v>2835.7897016436805</v>
      </c>
      <c r="S1463" s="15">
        <v>2.3768646731537918E-2</v>
      </c>
      <c r="T1463" s="38">
        <v>5581.3583657920108</v>
      </c>
      <c r="U1463" s="38">
        <v>241819.45265128632</v>
      </c>
      <c r="V1463" s="38">
        <v>-4850.4912874627671</v>
      </c>
      <c r="W1463" s="38">
        <v>655577.87452499289</v>
      </c>
      <c r="AA1463" s="13">
        <v>1398</v>
      </c>
      <c r="AB1463" s="39">
        <v>2371894.7541384147</v>
      </c>
    </row>
    <row r="1464" spans="3:28">
      <c r="C1464" s="13">
        <v>1399</v>
      </c>
      <c r="D1464" s="13">
        <v>65</v>
      </c>
      <c r="E1464" s="14">
        <v>241595.2334496128</v>
      </c>
      <c r="F1464" s="14">
        <v>73299.641045348995</v>
      </c>
      <c r="G1464" s="14">
        <v>2551.6097</v>
      </c>
      <c r="H1464" s="14">
        <v>165743.98270426379</v>
      </c>
      <c r="I1464" s="14">
        <v>9944.6389622558272</v>
      </c>
      <c r="J1464" s="14">
        <v>3977.855584902331</v>
      </c>
      <c r="K1464" s="15">
        <v>6.5862776073840917E-2</v>
      </c>
      <c r="L1464" s="14">
        <v>10687.991629814451</v>
      </c>
      <c r="M1464" s="14">
        <v>174953.58413241678</v>
      </c>
      <c r="N1464" s="14">
        <v>2983.3916886767479</v>
      </c>
      <c r="O1464" s="15">
        <v>2.1994962937576593E-2</v>
      </c>
      <c r="P1464" s="14">
        <v>2689.7992411382352</v>
      </c>
      <c r="Q1464" s="14">
        <v>126473.09652040941</v>
      </c>
      <c r="R1464" s="14">
        <v>2983.3916886767479</v>
      </c>
      <c r="S1464" s="15">
        <v>-3.8046698037448881E-2</v>
      </c>
      <c r="T1464" s="38">
        <v>-9028.3478708098301</v>
      </c>
      <c r="U1464" s="38">
        <v>229759.83719641308</v>
      </c>
      <c r="V1464" s="38">
        <v>4349.4430001428555</v>
      </c>
      <c r="W1464" s="38">
        <v>531186.51784923929</v>
      </c>
      <c r="AA1464" s="13">
        <v>1399</v>
      </c>
      <c r="AB1464" s="39">
        <v>2401122.3366526011</v>
      </c>
    </row>
    <row r="1465" spans="3:28">
      <c r="C1465" s="13">
        <v>1400</v>
      </c>
      <c r="D1465" s="13">
        <v>65</v>
      </c>
      <c r="E1465" s="14">
        <v>244364.33547855401</v>
      </c>
      <c r="F1465" s="14">
        <v>74379.590836636067</v>
      </c>
      <c r="G1465" s="14">
        <v>2551.6097</v>
      </c>
      <c r="H1465" s="14">
        <v>167433.13494191793</v>
      </c>
      <c r="I1465" s="14">
        <v>10045.988096515075</v>
      </c>
      <c r="J1465" s="14">
        <v>4018.39523860603</v>
      </c>
      <c r="K1465" s="15">
        <v>3.1220282430038104E-2</v>
      </c>
      <c r="L1465" s="14">
        <v>5855.9810135439538</v>
      </c>
      <c r="M1465" s="14">
        <v>195434.94282914116</v>
      </c>
      <c r="N1465" s="14">
        <v>3013.7964289545225</v>
      </c>
      <c r="O1465" s="15">
        <v>9.3283512146679209E-2</v>
      </c>
      <c r="P1465" s="14">
        <v>21331.645764426379</v>
      </c>
      <c r="Q1465" s="14">
        <v>251513.95803154408</v>
      </c>
      <c r="R1465" s="14">
        <v>3013.7964289545225</v>
      </c>
      <c r="S1465" s="15">
        <v>0.16695057321868698</v>
      </c>
      <c r="T1465" s="38">
        <v>51048.188424302083</v>
      </c>
      <c r="U1465" s="38">
        <v>358323.35948822054</v>
      </c>
      <c r="V1465" s="38">
        <v>78235.81520227241</v>
      </c>
      <c r="W1465" s="38">
        <v>805272.26034890581</v>
      </c>
      <c r="AA1465" s="13">
        <v>1400</v>
      </c>
      <c r="AB1465" s="39">
        <v>2644588.6968884673</v>
      </c>
    </row>
    <row r="1466" spans="3:28">
      <c r="C1466" s="13">
        <v>1401</v>
      </c>
      <c r="D1466" s="13">
        <v>65</v>
      </c>
      <c r="E1466" s="14">
        <v>223240.17547172276</v>
      </c>
      <c r="F1466" s="14">
        <v>66141.168433971878</v>
      </c>
      <c r="G1466" s="14">
        <v>2551.6097</v>
      </c>
      <c r="H1466" s="14">
        <v>154547.39733775088</v>
      </c>
      <c r="I1466" s="14">
        <v>9272.8438402650518</v>
      </c>
      <c r="J1466" s="14">
        <v>3709.1375361060209</v>
      </c>
      <c r="K1466" s="15">
        <v>1.3649981079775511E-2</v>
      </c>
      <c r="L1466" s="14">
        <v>1811.8011032877512</v>
      </c>
      <c r="M1466" s="14">
        <v>136399.23541151398</v>
      </c>
      <c r="N1466" s="14">
        <v>2781.8531520795154</v>
      </c>
      <c r="O1466" s="15">
        <v>0.27926495429296472</v>
      </c>
      <c r="P1466" s="14">
        <v>27737.747992206328</v>
      </c>
      <c r="Q1466" s="14">
        <v>128452.80230361479</v>
      </c>
      <c r="R1466" s="14">
        <v>2781.8531520795154</v>
      </c>
      <c r="S1466" s="15">
        <v>-0.33943564486676259</v>
      </c>
      <c r="T1466" s="38">
        <v>-222871.3175374259</v>
      </c>
      <c r="U1466" s="38">
        <v>435113.34310242662</v>
      </c>
      <c r="V1466" s="38">
        <v>-193321.76844193181</v>
      </c>
      <c r="W1466" s="38">
        <v>699965.38081755536</v>
      </c>
      <c r="AA1466" s="13">
        <v>1401</v>
      </c>
      <c r="AB1466" s="39">
        <v>3012370.1481230492</v>
      </c>
    </row>
    <row r="1467" spans="3:28">
      <c r="C1467" s="13">
        <v>1402</v>
      </c>
      <c r="D1467" s="13">
        <v>65</v>
      </c>
      <c r="E1467" s="14">
        <v>224977.66626955094</v>
      </c>
      <c r="F1467" s="14">
        <v>66818.789845124877</v>
      </c>
      <c r="G1467" s="14">
        <v>2551.6097</v>
      </c>
      <c r="H1467" s="14">
        <v>155607.26672442607</v>
      </c>
      <c r="I1467" s="14">
        <v>9336.4360034655638</v>
      </c>
      <c r="J1467" s="14">
        <v>3734.5744013862259</v>
      </c>
      <c r="K1467" s="15">
        <v>0.15710861850653565</v>
      </c>
      <c r="L1467" s="14">
        <v>25110.812871301998</v>
      </c>
      <c r="M1467" s="14">
        <v>186809.00629473297</v>
      </c>
      <c r="N1467" s="14">
        <v>2800.9308010396689</v>
      </c>
      <c r="O1467" s="15">
        <v>-4.2599088767523857E-3</v>
      </c>
      <c r="P1467" s="14">
        <v>-459.12203186770313</v>
      </c>
      <c r="Q1467" s="14">
        <v>108718.77362620324</v>
      </c>
      <c r="R1467" s="14">
        <v>2800.9308010396689</v>
      </c>
      <c r="S1467" s="15">
        <v>-0.20181124831551517</v>
      </c>
      <c r="T1467" s="38">
        <v>-21719.411390578327</v>
      </c>
      <c r="U1467" s="38">
        <v>87303.456486843206</v>
      </c>
      <c r="V1467" s="38">
        <v>2932.2794488559666</v>
      </c>
      <c r="W1467" s="38">
        <v>382831.23640777939</v>
      </c>
      <c r="AA1467" s="13">
        <v>1402</v>
      </c>
      <c r="AB1467" s="39">
        <v>2715772.5133361132</v>
      </c>
    </row>
    <row r="1468" spans="3:28">
      <c r="C1468" s="13">
        <v>1403</v>
      </c>
      <c r="D1468" s="13">
        <v>65</v>
      </c>
      <c r="E1468" s="14">
        <v>238878.73418533051</v>
      </c>
      <c r="F1468" s="14">
        <v>72240.206332278904</v>
      </c>
      <c r="G1468" s="14">
        <v>2551.6097</v>
      </c>
      <c r="H1468" s="14">
        <v>164086.91815305161</v>
      </c>
      <c r="I1468" s="14">
        <v>9845.2150891830952</v>
      </c>
      <c r="J1468" s="14">
        <v>3938.0860356732383</v>
      </c>
      <c r="K1468" s="15">
        <v>-8.2669399982890357E-3</v>
      </c>
      <c r="L1468" s="14">
        <v>-1484.0635134194977</v>
      </c>
      <c r="M1468" s="14">
        <v>180002.85597704744</v>
      </c>
      <c r="N1468" s="14">
        <v>2953.5645267549285</v>
      </c>
      <c r="O1468" s="15">
        <v>2.1416369115396197E-2</v>
      </c>
      <c r="P1468" s="14">
        <v>1607.8362704473045</v>
      </c>
      <c r="Q1468" s="14">
        <v>78159.728688301577</v>
      </c>
      <c r="R1468" s="14">
        <v>2953.5645267549285</v>
      </c>
      <c r="S1468" s="15">
        <v>1.3449971524273255E-2</v>
      </c>
      <c r="T1468" s="38">
        <v>5131.61612197872</v>
      </c>
      <c r="U1468" s="38">
        <v>388142.00332404749</v>
      </c>
      <c r="V1468" s="38">
        <v>5255.3888790065266</v>
      </c>
      <c r="W1468" s="38">
        <v>646304.58798939653</v>
      </c>
      <c r="AA1468" s="13">
        <v>1403</v>
      </c>
      <c r="AB1468" s="39">
        <v>2525889.9765862855</v>
      </c>
    </row>
    <row r="1469" spans="3:28">
      <c r="C1469" s="13">
        <v>1404</v>
      </c>
      <c r="D1469" s="13">
        <v>65</v>
      </c>
      <c r="E1469" s="14">
        <v>231398.67607546473</v>
      </c>
      <c r="F1469" s="14">
        <v>69322.98366943124</v>
      </c>
      <c r="G1469" s="14">
        <v>2551.6097</v>
      </c>
      <c r="H1469" s="14">
        <v>159524.08270603349</v>
      </c>
      <c r="I1469" s="14">
        <v>9571.4449623620094</v>
      </c>
      <c r="J1469" s="14">
        <v>3828.577984944804</v>
      </c>
      <c r="K1469" s="15">
        <v>3.9805573407902244E-2</v>
      </c>
      <c r="L1469" s="14">
        <v>8552.4658958074724</v>
      </c>
      <c r="M1469" s="14">
        <v>225322.74523333111</v>
      </c>
      <c r="N1469" s="14">
        <v>2871.4334887086029</v>
      </c>
      <c r="O1469" s="15">
        <v>0.15355750111162839</v>
      </c>
      <c r="P1469" s="14">
        <v>19129.525273170508</v>
      </c>
      <c r="Q1469" s="14">
        <v>145140.89045337902</v>
      </c>
      <c r="R1469" s="14">
        <v>2871.4334887086029</v>
      </c>
      <c r="S1469" s="15">
        <v>0.14235205501986861</v>
      </c>
      <c r="T1469" s="38">
        <v>89652.117117648726</v>
      </c>
      <c r="U1469" s="38">
        <v>720879.35394322453</v>
      </c>
      <c r="V1469" s="38">
        <v>117334.10828662671</v>
      </c>
      <c r="W1469" s="38">
        <v>1091342.9896299345</v>
      </c>
      <c r="AA1469" s="13">
        <v>1404</v>
      </c>
      <c r="AB1469" s="39">
        <v>2508620.6336645647</v>
      </c>
    </row>
    <row r="1470" spans="3:28">
      <c r="C1470" s="13">
        <v>1405</v>
      </c>
      <c r="D1470" s="13">
        <v>65</v>
      </c>
      <c r="E1470" s="14">
        <v>237981.87558109467</v>
      </c>
      <c r="F1470" s="14">
        <v>71890.431476626924</v>
      </c>
      <c r="G1470" s="14">
        <v>2551.6097</v>
      </c>
      <c r="H1470" s="14">
        <v>163539.83440446775</v>
      </c>
      <c r="I1470" s="14">
        <v>9812.3900642680655</v>
      </c>
      <c r="J1470" s="14">
        <v>3924.9560257072262</v>
      </c>
      <c r="K1470" s="15">
        <v>2.4847670552366662E-2</v>
      </c>
      <c r="L1470" s="14">
        <v>2879.0888114672539</v>
      </c>
      <c r="M1470" s="14">
        <v>120711.1331645358</v>
      </c>
      <c r="N1470" s="14">
        <v>2943.7170192804197</v>
      </c>
      <c r="O1470" s="15">
        <v>-1.8225519194550246E-2</v>
      </c>
      <c r="P1470" s="14">
        <v>-4322.5396476501865</v>
      </c>
      <c r="Q1470" s="14">
        <v>234318.94906614369</v>
      </c>
      <c r="R1470" s="14">
        <v>2943.7170192804197</v>
      </c>
      <c r="S1470" s="15">
        <v>-0.12384366261208797</v>
      </c>
      <c r="T1470" s="38">
        <v>-75871.774566663022</v>
      </c>
      <c r="U1470" s="38">
        <v>538241.64319913439</v>
      </c>
      <c r="V1470" s="38">
        <v>-77315.225402845957</v>
      </c>
      <c r="W1470" s="38">
        <v>893271.72542981384</v>
      </c>
      <c r="AA1470" s="13">
        <v>1405</v>
      </c>
      <c r="AB1470" s="39">
        <v>2546732.2430755151</v>
      </c>
    </row>
    <row r="1471" spans="3:28">
      <c r="C1471" s="13">
        <v>1406</v>
      </c>
      <c r="D1471" s="13">
        <v>65</v>
      </c>
      <c r="E1471" s="14">
        <v>242688.23195042016</v>
      </c>
      <c r="F1471" s="14">
        <v>73725.910460663858</v>
      </c>
      <c r="G1471" s="14">
        <v>2551.6097</v>
      </c>
      <c r="H1471" s="14">
        <v>166410.71178975629</v>
      </c>
      <c r="I1471" s="14">
        <v>9984.6427073853774</v>
      </c>
      <c r="J1471" s="14">
        <v>3993.8570829541513</v>
      </c>
      <c r="K1471" s="15">
        <v>-2.6553531827172065E-2</v>
      </c>
      <c r="L1471" s="14">
        <v>-3970.7770845698938</v>
      </c>
      <c r="M1471" s="14">
        <v>147564.71794268902</v>
      </c>
      <c r="N1471" s="14">
        <v>2995.392812215613</v>
      </c>
      <c r="O1471" s="15">
        <v>0.23751618204685784</v>
      </c>
      <c r="P1471" s="14">
        <v>31184.740424406387</v>
      </c>
      <c r="Q1471" s="14">
        <v>163977.6612470728</v>
      </c>
      <c r="R1471" s="14">
        <v>2995.392812215613</v>
      </c>
      <c r="S1471" s="15">
        <v>0.52898205696908607</v>
      </c>
      <c r="T1471" s="38">
        <v>269994.33523913333</v>
      </c>
      <c r="U1471" s="38">
        <v>781895.61090107192</v>
      </c>
      <c r="V1471" s="38">
        <v>297208.29857896984</v>
      </c>
      <c r="W1471" s="38">
        <v>1093437.9900908337</v>
      </c>
      <c r="AA1471" s="13">
        <v>1406</v>
      </c>
      <c r="AB1471" s="39">
        <v>2781858.1383116711</v>
      </c>
    </row>
    <row r="1472" spans="3:28">
      <c r="C1472" s="13">
        <v>1407</v>
      </c>
      <c r="D1472" s="13">
        <v>65</v>
      </c>
      <c r="E1472" s="14">
        <v>218227.20762596448</v>
      </c>
      <c r="F1472" s="14">
        <v>64186.110974126146</v>
      </c>
      <c r="G1472" s="14">
        <v>2551.6097</v>
      </c>
      <c r="H1472" s="14">
        <v>151489.48695183833</v>
      </c>
      <c r="I1472" s="14">
        <v>9089.3692171102994</v>
      </c>
      <c r="J1472" s="14">
        <v>3635.7476868441199</v>
      </c>
      <c r="K1472" s="15">
        <v>1.3041985498491566E-2</v>
      </c>
      <c r="L1472" s="14">
        <v>2326.9150371380156</v>
      </c>
      <c r="M1472" s="14">
        <v>182562.02737596756</v>
      </c>
      <c r="N1472" s="14">
        <v>2726.8107651330897</v>
      </c>
      <c r="O1472" s="15">
        <v>6.3020252610560948E-2</v>
      </c>
      <c r="P1472" s="14">
        <v>8292.6745582476997</v>
      </c>
      <c r="Q1472" s="14">
        <v>141243.53341379529</v>
      </c>
      <c r="R1472" s="14">
        <v>2726.8107651330897</v>
      </c>
      <c r="S1472" s="15">
        <v>5.5303650641754146E-2</v>
      </c>
      <c r="T1472" s="38">
        <v>11035.123407937423</v>
      </c>
      <c r="U1472" s="38">
        <v>211935.50835484985</v>
      </c>
      <c r="V1472" s="38">
        <v>21654.713003323137</v>
      </c>
      <c r="W1472" s="38">
        <v>535741.06914461276</v>
      </c>
      <c r="AA1472" s="13">
        <v>1407</v>
      </c>
      <c r="AB1472" s="39">
        <v>2669318.3245128612</v>
      </c>
    </row>
    <row r="1473" spans="3:28">
      <c r="C1473" s="13">
        <v>1408</v>
      </c>
      <c r="D1473" s="13">
        <v>65</v>
      </c>
      <c r="E1473" s="14">
        <v>227352.08059822005</v>
      </c>
      <c r="F1473" s="14">
        <v>67744.811433305818</v>
      </c>
      <c r="G1473" s="14">
        <v>2551.6097</v>
      </c>
      <c r="H1473" s="14">
        <v>157055.65946491424</v>
      </c>
      <c r="I1473" s="14">
        <v>9423.3395678948546</v>
      </c>
      <c r="J1473" s="14">
        <v>3769.3358271579418</v>
      </c>
      <c r="K1473" s="15">
        <v>2.4198232065865664E-2</v>
      </c>
      <c r="L1473" s="14">
        <v>3732.9247528701321</v>
      </c>
      <c r="M1473" s="14">
        <v>159881.95143073436</v>
      </c>
      <c r="N1473" s="14">
        <v>2827.0018703684564</v>
      </c>
      <c r="O1473" s="15">
        <v>6.0717632610414671E-3</v>
      </c>
      <c r="P1473" s="14">
        <v>1689.9481369893699</v>
      </c>
      <c r="Q1473" s="14">
        <v>281432.50511964195</v>
      </c>
      <c r="R1473" s="14">
        <v>2827.0018703684564</v>
      </c>
      <c r="S1473" s="15">
        <v>0.16254623906984952</v>
      </c>
      <c r="T1473" s="38">
        <v>169555.88066999154</v>
      </c>
      <c r="U1473" s="38">
        <v>1214093.3667570553</v>
      </c>
      <c r="V1473" s="38">
        <v>174978.75355985106</v>
      </c>
      <c r="W1473" s="38">
        <v>1655407.8233074315</v>
      </c>
      <c r="AA1473" s="13">
        <v>1408</v>
      </c>
      <c r="AB1473" s="39">
        <v>2800286.8386118389</v>
      </c>
    </row>
    <row r="1474" spans="3:28">
      <c r="C1474" s="13">
        <v>1409</v>
      </c>
      <c r="D1474" s="13">
        <v>65</v>
      </c>
      <c r="E1474" s="14">
        <v>235120.61816997227</v>
      </c>
      <c r="F1474" s="14">
        <v>70774.541086289188</v>
      </c>
      <c r="G1474" s="14">
        <v>2551.6097</v>
      </c>
      <c r="H1474" s="14">
        <v>161794.46738368308</v>
      </c>
      <c r="I1474" s="14">
        <v>9707.6680430209835</v>
      </c>
      <c r="J1474" s="14">
        <v>3883.0672172083937</v>
      </c>
      <c r="K1474" s="15">
        <v>4.4833309605772802E-2</v>
      </c>
      <c r="L1474" s="14">
        <v>6150.3343213586377</v>
      </c>
      <c r="M1474" s="14">
        <v>145274.11870376498</v>
      </c>
      <c r="N1474" s="14">
        <v>2912.3004129062952</v>
      </c>
      <c r="O1474" s="15">
        <v>-2.5187543593115855E-2</v>
      </c>
      <c r="P1474" s="14">
        <v>-2545.9945408752915</v>
      </c>
      <c r="Q1474" s="14">
        <v>99991.649836019758</v>
      </c>
      <c r="R1474" s="14">
        <v>2912.3004129062952</v>
      </c>
      <c r="S1474" s="15">
        <v>0.1600151201140303</v>
      </c>
      <c r="T1474" s="38">
        <v>62524.469216482867</v>
      </c>
      <c r="U1474" s="38">
        <v>454721.62672228715</v>
      </c>
      <c r="V1474" s="38">
        <v>66128.808996966211</v>
      </c>
      <c r="W1474" s="38">
        <v>699987.39526207186</v>
      </c>
      <c r="AA1474" s="13">
        <v>1409</v>
      </c>
      <c r="AB1474" s="39">
        <v>3243415.7469349913</v>
      </c>
    </row>
    <row r="1475" spans="3:28">
      <c r="C1475" s="13">
        <v>1410</v>
      </c>
      <c r="D1475" s="13">
        <v>65</v>
      </c>
      <c r="E1475" s="14">
        <v>249976.7684450956</v>
      </c>
      <c r="F1475" s="14">
        <v>76568.439693587279</v>
      </c>
      <c r="G1475" s="14">
        <v>2551.6097</v>
      </c>
      <c r="H1475" s="14">
        <v>170856.71905150832</v>
      </c>
      <c r="I1475" s="14">
        <v>10251.4031430905</v>
      </c>
      <c r="J1475" s="14">
        <v>4100.5612572361997</v>
      </c>
      <c r="K1475" s="15">
        <v>-2.2443757286846756E-2</v>
      </c>
      <c r="L1475" s="14">
        <v>-5196.2888216094752</v>
      </c>
      <c r="M1475" s="14">
        <v>228378.8989425344</v>
      </c>
      <c r="N1475" s="14">
        <v>3075.42094292715</v>
      </c>
      <c r="O1475" s="15">
        <v>0.28496054008881777</v>
      </c>
      <c r="P1475" s="14">
        <v>132799.11201751491</v>
      </c>
      <c r="Q1475" s="14">
        <v>600363.14310208336</v>
      </c>
      <c r="R1475" s="14">
        <v>3075.42094292715</v>
      </c>
      <c r="S1475" s="15">
        <v>0.26402187990128828</v>
      </c>
      <c r="T1475" s="38">
        <v>23195.341169440813</v>
      </c>
      <c r="U1475" s="38">
        <v>112586.91124569555</v>
      </c>
      <c r="V1475" s="38">
        <v>150798.16436534625</v>
      </c>
      <c r="W1475" s="38">
        <v>941328.95329031325</v>
      </c>
      <c r="AA1475" s="13">
        <v>1410</v>
      </c>
      <c r="AB1475" s="39">
        <v>2223557.6482290276</v>
      </c>
    </row>
    <row r="1476" spans="3:28">
      <c r="C1476" s="13">
        <v>1411</v>
      </c>
      <c r="D1476" s="13">
        <v>65</v>
      </c>
      <c r="E1476" s="14">
        <v>231272.64755468472</v>
      </c>
      <c r="F1476" s="14">
        <v>69273.832546327045</v>
      </c>
      <c r="G1476" s="14">
        <v>2551.6097</v>
      </c>
      <c r="H1476" s="14">
        <v>159447.20530835769</v>
      </c>
      <c r="I1476" s="14">
        <v>9566.8323185014615</v>
      </c>
      <c r="J1476" s="14">
        <v>3826.7329274005847</v>
      </c>
      <c r="K1476" s="15">
        <v>8.055692038197379E-4</v>
      </c>
      <c r="L1476" s="14">
        <v>108.94964676407524</v>
      </c>
      <c r="M1476" s="14">
        <v>137267.86205173511</v>
      </c>
      <c r="N1476" s="14">
        <v>2870.0496955504382</v>
      </c>
      <c r="O1476" s="15">
        <v>-0.13563753563007849</v>
      </c>
      <c r="P1476" s="14">
        <v>-36155.146833380109</v>
      </c>
      <c r="Q1476" s="14">
        <v>231836.96831707735</v>
      </c>
      <c r="R1476" s="14">
        <v>2870.0496955504382</v>
      </c>
      <c r="S1476" s="15">
        <v>-0.3735765756867831</v>
      </c>
      <c r="T1476" s="38">
        <v>-171665.19750698862</v>
      </c>
      <c r="U1476" s="38">
        <v>289287.92531413876</v>
      </c>
      <c r="V1476" s="38">
        <v>-207711.39469360467</v>
      </c>
      <c r="W1476" s="38">
        <v>658392.75568295119</v>
      </c>
      <c r="AA1476" s="13">
        <v>1411</v>
      </c>
      <c r="AB1476" s="39">
        <v>2617475.5022406839</v>
      </c>
    </row>
    <row r="1477" spans="3:28">
      <c r="C1477" s="13">
        <v>1412</v>
      </c>
      <c r="D1477" s="13">
        <v>65</v>
      </c>
      <c r="E1477" s="14">
        <v>238417.40323071653</v>
      </c>
      <c r="F1477" s="14">
        <v>72060.28725997945</v>
      </c>
      <c r="G1477" s="14">
        <v>2551.6097</v>
      </c>
      <c r="H1477" s="14">
        <v>163805.50627073707</v>
      </c>
      <c r="I1477" s="14">
        <v>9828.3303762442229</v>
      </c>
      <c r="J1477" s="14">
        <v>3931.3321504976893</v>
      </c>
      <c r="K1477" s="15">
        <v>5.5661409244006102E-2</v>
      </c>
      <c r="L1477" s="14">
        <v>8270.2076926849004</v>
      </c>
      <c r="M1477" s="14">
        <v>158816.51168226174</v>
      </c>
      <c r="N1477" s="14">
        <v>2948.4991128732668</v>
      </c>
      <c r="O1477" s="15">
        <v>-1.5330019394052721E-2</v>
      </c>
      <c r="P1477" s="14">
        <v>-2183.5622215134722</v>
      </c>
      <c r="Q1477" s="14">
        <v>141727.70358296423</v>
      </c>
      <c r="R1477" s="14">
        <v>2948.4991128732668</v>
      </c>
      <c r="S1477" s="15">
        <v>0.15109714515816278</v>
      </c>
      <c r="T1477" s="38">
        <v>8897.3268654190051</v>
      </c>
      <c r="U1477" s="38">
        <v>69256.387621336733</v>
      </c>
      <c r="V1477" s="38">
        <v>14983.972336590434</v>
      </c>
      <c r="W1477" s="38">
        <v>369800.6028865627</v>
      </c>
      <c r="AA1477" s="13">
        <v>1412</v>
      </c>
      <c r="AB1477" s="39">
        <v>2450835.7382494868</v>
      </c>
    </row>
    <row r="1478" spans="3:28">
      <c r="C1478" s="13">
        <v>1413</v>
      </c>
      <c r="D1478" s="13">
        <v>65</v>
      </c>
      <c r="E1478" s="14">
        <v>219990.10926855155</v>
      </c>
      <c r="F1478" s="14">
        <v>64873.642614735101</v>
      </c>
      <c r="G1478" s="14">
        <v>2551.6097</v>
      </c>
      <c r="H1478" s="14">
        <v>152564.85695381646</v>
      </c>
      <c r="I1478" s="14">
        <v>9153.8914172289878</v>
      </c>
      <c r="J1478" s="14">
        <v>3661.5565668915951</v>
      </c>
      <c r="K1478" s="15">
        <v>5.3322645550972256E-2</v>
      </c>
      <c r="L1478" s="14">
        <v>9375.6519185511152</v>
      </c>
      <c r="M1478" s="14">
        <v>187035.13903057016</v>
      </c>
      <c r="N1478" s="14">
        <v>2746.1674251686964</v>
      </c>
      <c r="O1478" s="15">
        <v>-1.612103639879843E-2</v>
      </c>
      <c r="P1478" s="14">
        <v>-1683.4512167285709</v>
      </c>
      <c r="Q1478" s="14">
        <v>104115.37629319909</v>
      </c>
      <c r="R1478" s="14">
        <v>2746.1674251686964</v>
      </c>
      <c r="S1478" s="15">
        <v>-0.16221400499836081</v>
      </c>
      <c r="T1478" s="38">
        <v>-28821.581858152593</v>
      </c>
      <c r="U1478" s="38">
        <v>150227.78731723034</v>
      </c>
      <c r="V1478" s="38">
        <v>-21129.381156330048</v>
      </c>
      <c r="W1478" s="38">
        <v>441378.30264099955</v>
      </c>
      <c r="AA1478" s="13">
        <v>1413</v>
      </c>
      <c r="AB1478" s="39">
        <v>2881468.4318039166</v>
      </c>
    </row>
    <row r="1479" spans="3:28">
      <c r="C1479" s="13">
        <v>1414</v>
      </c>
      <c r="D1479" s="13">
        <v>65</v>
      </c>
      <c r="E1479" s="14">
        <v>245187.72584128747</v>
      </c>
      <c r="F1479" s="14">
        <v>74700.713078102111</v>
      </c>
      <c r="G1479" s="14">
        <v>2551.6097</v>
      </c>
      <c r="H1479" s="14">
        <v>167935.40306318537</v>
      </c>
      <c r="I1479" s="14">
        <v>10076.124183791122</v>
      </c>
      <c r="J1479" s="14">
        <v>4030.4496735164489</v>
      </c>
      <c r="K1479" s="15">
        <v>8.6090844580669623E-2</v>
      </c>
      <c r="L1479" s="14">
        <v>18829.888582050742</v>
      </c>
      <c r="M1479" s="14">
        <v>239566.26400999163</v>
      </c>
      <c r="N1479" s="14">
        <v>3022.8372551373363</v>
      </c>
      <c r="O1479" s="15">
        <v>0.18732960593827308</v>
      </c>
      <c r="P1479" s="14">
        <v>21570.139847810056</v>
      </c>
      <c r="Q1479" s="14">
        <v>138226.94481072194</v>
      </c>
      <c r="R1479" s="14">
        <v>3022.8372551373363</v>
      </c>
      <c r="S1479" s="15">
        <v>0.16216815796541023</v>
      </c>
      <c r="T1479" s="38">
        <v>14618.995752959501</v>
      </c>
      <c r="U1479" s="38">
        <v>106277.55507924457</v>
      </c>
      <c r="V1479" s="38">
        <v>55019.0241828203</v>
      </c>
      <c r="W1479" s="38">
        <v>484070.76389995811</v>
      </c>
      <c r="AA1479" s="13">
        <v>1414</v>
      </c>
      <c r="AB1479" s="39">
        <v>2715246.2970988574</v>
      </c>
    </row>
    <row r="1480" spans="3:28">
      <c r="C1480" s="13">
        <v>1415</v>
      </c>
      <c r="D1480" s="13">
        <v>65</v>
      </c>
      <c r="E1480" s="14">
        <v>223472.16692560361</v>
      </c>
      <c r="F1480" s="14">
        <v>66231.645100985406</v>
      </c>
      <c r="G1480" s="14">
        <v>2551.6097</v>
      </c>
      <c r="H1480" s="14">
        <v>154688.91212461822</v>
      </c>
      <c r="I1480" s="14">
        <v>9281.3347274770931</v>
      </c>
      <c r="J1480" s="14">
        <v>3712.5338909908373</v>
      </c>
      <c r="K1480" s="15">
        <v>2.6970587508921447E-2</v>
      </c>
      <c r="L1480" s="14">
        <v>3938.9406075175984</v>
      </c>
      <c r="M1480" s="14">
        <v>151840.99191772731</v>
      </c>
      <c r="N1480" s="14">
        <v>2784.4004182431277</v>
      </c>
      <c r="O1480" s="15">
        <v>7.1535777458876113E-2</v>
      </c>
      <c r="P1480" s="14">
        <v>10666.466690735222</v>
      </c>
      <c r="Q1480" s="14">
        <v>161165.40858400316</v>
      </c>
      <c r="R1480" s="14">
        <v>2784.4004182431277</v>
      </c>
      <c r="S1480" s="15">
        <v>-3.2474109447634777E-2</v>
      </c>
      <c r="T1480" s="38">
        <v>-4371.9156009524531</v>
      </c>
      <c r="U1480" s="38">
        <v>131648.01344557616</v>
      </c>
      <c r="V1480" s="38">
        <v>10233.491697300367</v>
      </c>
      <c r="W1480" s="38">
        <v>444654.41394730669</v>
      </c>
      <c r="AA1480" s="13">
        <v>1415</v>
      </c>
      <c r="AB1480" s="39">
        <v>2568401.7334806398</v>
      </c>
    </row>
    <row r="1481" spans="3:28">
      <c r="C1481" s="13">
        <v>1416</v>
      </c>
      <c r="D1481" s="13">
        <v>65</v>
      </c>
      <c r="E1481" s="14">
        <v>232872.96065409668</v>
      </c>
      <c r="F1481" s="14">
        <v>69897.95465509771</v>
      </c>
      <c r="G1481" s="14">
        <v>2551.6097</v>
      </c>
      <c r="H1481" s="14">
        <v>160423.39629899897</v>
      </c>
      <c r="I1481" s="14">
        <v>9625.4037779399368</v>
      </c>
      <c r="J1481" s="14">
        <v>3850.1615111759747</v>
      </c>
      <c r="K1481" s="15">
        <v>1.6257104168913506E-2</v>
      </c>
      <c r="L1481" s="14">
        <v>2371.8226602704963</v>
      </c>
      <c r="M1481" s="14">
        <v>150191.43885260902</v>
      </c>
      <c r="N1481" s="14">
        <v>2887.6211333819811</v>
      </c>
      <c r="O1481" s="15">
        <v>0.36434043353209689</v>
      </c>
      <c r="P1481" s="14">
        <v>43202.701446377869</v>
      </c>
      <c r="Q1481" s="14">
        <v>163224.35150112526</v>
      </c>
      <c r="R1481" s="14">
        <v>2887.6211333819811</v>
      </c>
      <c r="S1481" s="15">
        <v>-0.30440005358808953</v>
      </c>
      <c r="T1481" s="38">
        <v>-160867.7569288458</v>
      </c>
      <c r="U1481" s="38">
        <v>369050.85195877485</v>
      </c>
      <c r="V1481" s="38">
        <v>-115293.23282219743</v>
      </c>
      <c r="W1481" s="38">
        <v>682466.64231250912</v>
      </c>
      <c r="AA1481" s="13">
        <v>1416</v>
      </c>
      <c r="AB1481" s="39">
        <v>2944601.3484377763</v>
      </c>
    </row>
    <row r="1482" spans="3:28">
      <c r="C1482" s="13">
        <v>1417</v>
      </c>
      <c r="D1482" s="13">
        <v>65</v>
      </c>
      <c r="E1482" s="14">
        <v>222336.1772863763</v>
      </c>
      <c r="F1482" s="14">
        <v>65788.609141686757</v>
      </c>
      <c r="G1482" s="14">
        <v>2551.6097</v>
      </c>
      <c r="H1482" s="14">
        <v>153995.95844468955</v>
      </c>
      <c r="I1482" s="14">
        <v>9239.7575066813715</v>
      </c>
      <c r="J1482" s="14">
        <v>3695.9030026725486</v>
      </c>
      <c r="K1482" s="15">
        <v>2.9837909313372615E-2</v>
      </c>
      <c r="L1482" s="14">
        <v>4107.4502838590715</v>
      </c>
      <c r="M1482" s="14">
        <v>143614.18480248313</v>
      </c>
      <c r="N1482" s="14">
        <v>2771.9272520044115</v>
      </c>
      <c r="O1482" s="15">
        <v>0.1909438603116633</v>
      </c>
      <c r="P1482" s="14">
        <v>35442.585757503861</v>
      </c>
      <c r="Q1482" s="14">
        <v>222446.38333560899</v>
      </c>
      <c r="R1482" s="14">
        <v>2771.9272520044115</v>
      </c>
      <c r="S1482" s="15">
        <v>0.20901233352503601</v>
      </c>
      <c r="T1482" s="38">
        <v>25937.507728173226</v>
      </c>
      <c r="U1482" s="38">
        <v>151419.05600572121</v>
      </c>
      <c r="V1482" s="38">
        <v>65487.543769536162</v>
      </c>
      <c r="W1482" s="38">
        <v>517479.62414381333</v>
      </c>
      <c r="AA1482" s="13">
        <v>1417</v>
      </c>
      <c r="AB1482" s="39">
        <v>2955518.8132050089</v>
      </c>
    </row>
    <row r="1483" spans="3:28">
      <c r="C1483" s="13">
        <v>1418</v>
      </c>
      <c r="D1483" s="13">
        <v>65</v>
      </c>
      <c r="E1483" s="14">
        <v>251089.10727701383</v>
      </c>
      <c r="F1483" s="14">
        <v>77002.251838035387</v>
      </c>
      <c r="G1483" s="14">
        <v>2551.6097</v>
      </c>
      <c r="H1483" s="14">
        <v>171535.24573897844</v>
      </c>
      <c r="I1483" s="14">
        <v>10292.114744338705</v>
      </c>
      <c r="J1483" s="14">
        <v>4116.8458977354821</v>
      </c>
      <c r="K1483" s="15">
        <v>3.9857491300231966E-2</v>
      </c>
      <c r="L1483" s="14">
        <v>7536.391468196899</v>
      </c>
      <c r="M1483" s="14">
        <v>198678.25199290217</v>
      </c>
      <c r="N1483" s="14">
        <v>3087.6344233016116</v>
      </c>
      <c r="O1483" s="15">
        <v>1.8951955324155632E-2</v>
      </c>
      <c r="P1483" s="14">
        <v>3064.8483506140424</v>
      </c>
      <c r="Q1483" s="14">
        <v>166325.40128650289</v>
      </c>
      <c r="R1483" s="14">
        <v>3087.6344233016116</v>
      </c>
      <c r="S1483" s="15">
        <v>-0.24361082755753821</v>
      </c>
      <c r="T1483" s="38">
        <v>-32317.926677861011</v>
      </c>
      <c r="U1483" s="38">
        <v>101888.00166359116</v>
      </c>
      <c r="V1483" s="38">
        <v>-21716.686859050067</v>
      </c>
      <c r="W1483" s="38">
        <v>466891.65494299622</v>
      </c>
      <c r="AA1483" s="13">
        <v>1418</v>
      </c>
      <c r="AB1483" s="39">
        <v>2842180.5665390231</v>
      </c>
    </row>
    <row r="1484" spans="3:28">
      <c r="C1484" s="13">
        <v>1419</v>
      </c>
      <c r="D1484" s="13">
        <v>65</v>
      </c>
      <c r="E1484" s="14">
        <v>238971.07165218022</v>
      </c>
      <c r="F1484" s="14">
        <v>72276.217944350283</v>
      </c>
      <c r="G1484" s="14">
        <v>2551.6097</v>
      </c>
      <c r="H1484" s="14">
        <v>164143.24400782996</v>
      </c>
      <c r="I1484" s="14">
        <v>9848.594640469797</v>
      </c>
      <c r="J1484" s="14">
        <v>3939.4378561879189</v>
      </c>
      <c r="K1484" s="15">
        <v>3.4293711594822203E-2</v>
      </c>
      <c r="L1484" s="14">
        <v>4146.8515851822112</v>
      </c>
      <c r="M1484" s="14">
        <v>127038.20285733306</v>
      </c>
      <c r="N1484" s="14">
        <v>2954.5783921409388</v>
      </c>
      <c r="O1484" s="15">
        <v>2.8548532083531794E-2</v>
      </c>
      <c r="P1484" s="14">
        <v>6036.8803488787335</v>
      </c>
      <c r="Q1484" s="14">
        <v>218974.44116995178</v>
      </c>
      <c r="R1484" s="14">
        <v>2954.5783921409388</v>
      </c>
      <c r="S1484" s="15">
        <v>-5.6542323326240665E-2</v>
      </c>
      <c r="T1484" s="38">
        <v>-49487.808940535157</v>
      </c>
      <c r="U1484" s="38">
        <v>827224.27835532278</v>
      </c>
      <c r="V1484" s="38">
        <v>-39304.07700647421</v>
      </c>
      <c r="W1484" s="38">
        <v>1173236.9223826076</v>
      </c>
      <c r="AA1484" s="13">
        <v>1419</v>
      </c>
      <c r="AB1484" s="39">
        <v>2973241.3178353645</v>
      </c>
    </row>
    <row r="1485" spans="3:28">
      <c r="C1485" s="13">
        <v>1420</v>
      </c>
      <c r="D1485" s="13">
        <v>65</v>
      </c>
      <c r="E1485" s="14">
        <v>226627.19084991069</v>
      </c>
      <c r="F1485" s="14">
        <v>67462.104431465166</v>
      </c>
      <c r="G1485" s="14">
        <v>2551.6097</v>
      </c>
      <c r="H1485" s="14">
        <v>156613.47671844551</v>
      </c>
      <c r="I1485" s="14">
        <v>9396.8086031067305</v>
      </c>
      <c r="J1485" s="14">
        <v>3758.7234412426924</v>
      </c>
      <c r="K1485" s="15">
        <v>2.7348491895292391E-2</v>
      </c>
      <c r="L1485" s="14">
        <v>4163.1164312520887</v>
      </c>
      <c r="M1485" s="14">
        <v>158267.19486353619</v>
      </c>
      <c r="N1485" s="14">
        <v>2819.0425809320191</v>
      </c>
      <c r="O1485" s="15">
        <v>-0.12804511590847556</v>
      </c>
      <c r="P1485" s="14">
        <v>-20040.69344260302</v>
      </c>
      <c r="Q1485" s="14">
        <v>137881.57962613279</v>
      </c>
      <c r="R1485" s="14">
        <v>2819.0425809320191</v>
      </c>
      <c r="S1485" s="15">
        <v>-2.6616224254870743E-2</v>
      </c>
      <c r="T1485" s="38">
        <v>-6855.7360436684357</v>
      </c>
      <c r="U1485" s="38">
        <v>252131.11770460638</v>
      </c>
      <c r="V1485" s="38">
        <v>-22733.313055019367</v>
      </c>
      <c r="W1485" s="38">
        <v>548279.8921942754</v>
      </c>
      <c r="AA1485" s="13">
        <v>1420</v>
      </c>
      <c r="AB1485" s="39">
        <v>2496700.17878759</v>
      </c>
    </row>
    <row r="1486" spans="3:28">
      <c r="C1486" s="13">
        <v>1421</v>
      </c>
      <c r="D1486" s="13">
        <v>65</v>
      </c>
      <c r="E1486" s="14">
        <v>244475.74723083255</v>
      </c>
      <c r="F1486" s="14">
        <v>74423.041420024703</v>
      </c>
      <c r="G1486" s="14">
        <v>2551.6097</v>
      </c>
      <c r="H1486" s="14">
        <v>167501.09611080785</v>
      </c>
      <c r="I1486" s="14">
        <v>10050.065766648471</v>
      </c>
      <c r="J1486" s="14">
        <v>4020.0263066593889</v>
      </c>
      <c r="K1486" s="15">
        <v>7.0439325555515658E-2</v>
      </c>
      <c r="L1486" s="14">
        <v>10925.335259373334</v>
      </c>
      <c r="M1486" s="14">
        <v>168038.12904285971</v>
      </c>
      <c r="N1486" s="14">
        <v>3015.0197299945412</v>
      </c>
      <c r="O1486" s="15">
        <v>0.10810235128590957</v>
      </c>
      <c r="P1486" s="14">
        <v>18810.270621087213</v>
      </c>
      <c r="Q1486" s="14">
        <v>194322.04956380074</v>
      </c>
      <c r="R1486" s="14">
        <v>3015.0197299945412</v>
      </c>
      <c r="S1486" s="15">
        <v>0.11423325176522436</v>
      </c>
      <c r="T1486" s="38">
        <v>25839.562101842042</v>
      </c>
      <c r="U1486" s="38">
        <v>253547.07680385726</v>
      </c>
      <c r="V1486" s="38">
        <v>55575.167982302592</v>
      </c>
      <c r="W1486" s="38">
        <v>615907.25541051768</v>
      </c>
      <c r="AA1486" s="13">
        <v>1421</v>
      </c>
      <c r="AB1486" s="39">
        <v>2666735.6015211712</v>
      </c>
    </row>
    <row r="1487" spans="3:28">
      <c r="C1487" s="13">
        <v>1422</v>
      </c>
      <c r="D1487" s="13">
        <v>65</v>
      </c>
      <c r="E1487" s="14">
        <v>240295.71261293383</v>
      </c>
      <c r="F1487" s="14">
        <v>72792.827919044197</v>
      </c>
      <c r="G1487" s="14">
        <v>2551.6097</v>
      </c>
      <c r="H1487" s="14">
        <v>164951.27499388964</v>
      </c>
      <c r="I1487" s="14">
        <v>9897.0764996333783</v>
      </c>
      <c r="J1487" s="14">
        <v>3958.8305998533515</v>
      </c>
      <c r="K1487" s="15">
        <v>5.3374625831851749E-3</v>
      </c>
      <c r="L1487" s="14">
        <v>669.55379759637879</v>
      </c>
      <c r="M1487" s="14">
        <v>128093.18292783659</v>
      </c>
      <c r="N1487" s="14">
        <v>2969.1229498900134</v>
      </c>
      <c r="O1487" s="15">
        <v>7.3394058476035196E-2</v>
      </c>
      <c r="P1487" s="14">
        <v>8118.6077837919975</v>
      </c>
      <c r="Q1487" s="14">
        <v>120219.85884326114</v>
      </c>
      <c r="R1487" s="14">
        <v>2969.1229498900134</v>
      </c>
      <c r="S1487" s="15">
        <v>0.14326039011880382</v>
      </c>
      <c r="T1487" s="38">
        <v>55231.464723436249</v>
      </c>
      <c r="U1487" s="38">
        <v>442248.02619945328</v>
      </c>
      <c r="V1487" s="38">
        <v>64019.626304824626</v>
      </c>
      <c r="W1487" s="38">
        <v>690561.06797055108</v>
      </c>
      <c r="AA1487" s="13">
        <v>1422</v>
      </c>
      <c r="AB1487" s="39">
        <v>3262639.2812162582</v>
      </c>
    </row>
    <row r="1488" spans="3:28">
      <c r="C1488" s="13">
        <v>1423</v>
      </c>
      <c r="D1488" s="13">
        <v>65</v>
      </c>
      <c r="E1488" s="14">
        <v>221125.84674188099</v>
      </c>
      <c r="F1488" s="14">
        <v>65316.580229333587</v>
      </c>
      <c r="G1488" s="14">
        <v>2551.6097</v>
      </c>
      <c r="H1488" s="14">
        <v>153257.65681254739</v>
      </c>
      <c r="I1488" s="14">
        <v>9195.4594087528421</v>
      </c>
      <c r="J1488" s="14">
        <v>3678.183763501137</v>
      </c>
      <c r="K1488" s="15">
        <v>8.4477310762166358E-2</v>
      </c>
      <c r="L1488" s="14">
        <v>14758.438201450996</v>
      </c>
      <c r="M1488" s="14">
        <v>191300.51326647599</v>
      </c>
      <c r="N1488" s="14">
        <v>2758.6378226258526</v>
      </c>
      <c r="O1488" s="15">
        <v>-0.17588950259137209</v>
      </c>
      <c r="P1488" s="14">
        <v>-20479.570844362526</v>
      </c>
      <c r="Q1488" s="14">
        <v>97334.046547746228</v>
      </c>
      <c r="R1488" s="14">
        <v>2758.6378226258526</v>
      </c>
      <c r="S1488" s="15">
        <v>0.14562298485416719</v>
      </c>
      <c r="T1488" s="38">
        <v>129584.26046039902</v>
      </c>
      <c r="U1488" s="38">
        <v>1020824.8920633176</v>
      </c>
      <c r="V1488" s="38">
        <v>123863.12781748749</v>
      </c>
      <c r="W1488" s="38">
        <v>1309459.4518775397</v>
      </c>
      <c r="AA1488" s="13">
        <v>1423</v>
      </c>
      <c r="AB1488" s="39">
        <v>2245956.8071786854</v>
      </c>
    </row>
    <row r="1489" spans="3:28">
      <c r="C1489" s="13">
        <v>1424</v>
      </c>
      <c r="D1489" s="13">
        <v>65</v>
      </c>
      <c r="E1489" s="14">
        <v>232200.37908683025</v>
      </c>
      <c r="F1489" s="14">
        <v>69635.647843863801</v>
      </c>
      <c r="G1489" s="14">
        <v>2551.6097</v>
      </c>
      <c r="H1489" s="14">
        <v>160013.12154296643</v>
      </c>
      <c r="I1489" s="14">
        <v>9600.7872925779848</v>
      </c>
      <c r="J1489" s="14">
        <v>3840.314917031194</v>
      </c>
      <c r="K1489" s="15">
        <v>1.9791165700442287E-2</v>
      </c>
      <c r="L1489" s="14">
        <v>3222.3065261699358</v>
      </c>
      <c r="M1489" s="14">
        <v>167957.86227615274</v>
      </c>
      <c r="N1489" s="14">
        <v>2880.2361877733952</v>
      </c>
      <c r="O1489" s="15">
        <v>0.17442853901701458</v>
      </c>
      <c r="P1489" s="14">
        <v>40795.246273814075</v>
      </c>
      <c r="Q1489" s="14">
        <v>276114.78859331278</v>
      </c>
      <c r="R1489" s="14">
        <v>2880.2361877733952</v>
      </c>
      <c r="S1489" s="15">
        <v>0.37682422165199192</v>
      </c>
      <c r="T1489" s="38">
        <v>106274.17039238496</v>
      </c>
      <c r="U1489" s="38">
        <v>389740.1357804836</v>
      </c>
      <c r="V1489" s="38">
        <v>150291.72319236898</v>
      </c>
      <c r="W1489" s="38">
        <v>833812.78664994915</v>
      </c>
      <c r="AA1489" s="13">
        <v>1424</v>
      </c>
      <c r="AB1489" s="39">
        <v>2913855.0471834713</v>
      </c>
    </row>
    <row r="1490" spans="3:28">
      <c r="C1490" s="13">
        <v>1425</v>
      </c>
      <c r="D1490" s="13">
        <v>65</v>
      </c>
      <c r="E1490" s="14">
        <v>229983.31981266383</v>
      </c>
      <c r="F1490" s="14">
        <v>68770.994726938894</v>
      </c>
      <c r="G1490" s="14">
        <v>2551.6097</v>
      </c>
      <c r="H1490" s="14">
        <v>158660.71538572494</v>
      </c>
      <c r="I1490" s="14">
        <v>9519.6429231434959</v>
      </c>
      <c r="J1490" s="14">
        <v>3807.8571692573987</v>
      </c>
      <c r="K1490" s="15">
        <v>4.4617561831586876E-2</v>
      </c>
      <c r="L1490" s="14">
        <v>5027.9825195458134</v>
      </c>
      <c r="M1490" s="14">
        <v>119622.57175758269</v>
      </c>
      <c r="N1490" s="14">
        <v>2855.8928769430486</v>
      </c>
      <c r="O1490" s="15">
        <v>3.9692498371207259E-2</v>
      </c>
      <c r="P1490" s="14">
        <v>4912.3907871781794</v>
      </c>
      <c r="Q1490" s="14">
        <v>130101.52608398579</v>
      </c>
      <c r="R1490" s="14">
        <v>2855.8928769430486</v>
      </c>
      <c r="S1490" s="15">
        <v>7.4431552968875325E-2</v>
      </c>
      <c r="T1490" s="38">
        <v>7635.5335726806488</v>
      </c>
      <c r="U1490" s="38">
        <v>111648.11338395796</v>
      </c>
      <c r="V1490" s="38">
        <v>17575.90687940464</v>
      </c>
      <c r="W1490" s="38">
        <v>361372.21122552641</v>
      </c>
      <c r="AA1490" s="13">
        <v>1425</v>
      </c>
      <c r="AB1490" s="39">
        <v>3101240.7692008251</v>
      </c>
    </row>
    <row r="1491" spans="3:28">
      <c r="C1491" s="13">
        <v>1426</v>
      </c>
      <c r="D1491" s="13">
        <v>65</v>
      </c>
      <c r="E1491" s="14">
        <v>240484.04660963989</v>
      </c>
      <c r="F1491" s="14">
        <v>72866.278177759552</v>
      </c>
      <c r="G1491" s="14">
        <v>2551.6097</v>
      </c>
      <c r="H1491" s="14">
        <v>165066.15873188034</v>
      </c>
      <c r="I1491" s="14">
        <v>9903.9695239128196</v>
      </c>
      <c r="J1491" s="14">
        <v>3961.5878095651278</v>
      </c>
      <c r="K1491" s="15">
        <v>-1.3648385838975569E-2</v>
      </c>
      <c r="L1491" s="14">
        <v>-1738.1732622745926</v>
      </c>
      <c r="M1491" s="14">
        <v>127596.38121036263</v>
      </c>
      <c r="N1491" s="14">
        <v>2971.1908571738459</v>
      </c>
      <c r="O1491" s="15">
        <v>-7.5606669990071068E-3</v>
      </c>
      <c r="P1491" s="14">
        <v>-1479.4257292594855</v>
      </c>
      <c r="Q1491" s="14">
        <v>195680.13992626229</v>
      </c>
      <c r="R1491" s="14">
        <v>2971.1908571738459</v>
      </c>
      <c r="S1491" s="15">
        <v>0.14113426320820155</v>
      </c>
      <c r="T1491" s="38">
        <v>68103.839106353829</v>
      </c>
      <c r="U1491" s="38">
        <v>552135.89460953593</v>
      </c>
      <c r="V1491" s="38">
        <v>64886.240114819753</v>
      </c>
      <c r="W1491" s="38">
        <v>875412.41574616078</v>
      </c>
      <c r="AA1491" s="13">
        <v>1426</v>
      </c>
      <c r="AB1491" s="39">
        <v>2809360.2883187262</v>
      </c>
    </row>
    <row r="1492" spans="3:28">
      <c r="C1492" s="13">
        <v>1427</v>
      </c>
      <c r="D1492" s="13">
        <v>65</v>
      </c>
      <c r="E1492" s="14">
        <v>214538.99946588645</v>
      </c>
      <c r="F1492" s="14">
        <v>62747.709791695714</v>
      </c>
      <c r="G1492" s="14">
        <v>2551.6097</v>
      </c>
      <c r="H1492" s="14">
        <v>149239.67997419075</v>
      </c>
      <c r="I1492" s="14">
        <v>8954.3807984514442</v>
      </c>
      <c r="J1492" s="14">
        <v>3581.7523193805778</v>
      </c>
      <c r="K1492" s="15">
        <v>2.1029109715510138E-2</v>
      </c>
      <c r="L1492" s="14">
        <v>2660.5193681782225</v>
      </c>
      <c r="M1492" s="14">
        <v>130967.42041768786</v>
      </c>
      <c r="N1492" s="14">
        <v>2686.314239535433</v>
      </c>
      <c r="O1492" s="15">
        <v>-0.18703767171899205</v>
      </c>
      <c r="P1492" s="14">
        <v>-23909.22743613306</v>
      </c>
      <c r="Q1492" s="14">
        <v>105265.00893303106</v>
      </c>
      <c r="R1492" s="14">
        <v>2686.314239535433</v>
      </c>
      <c r="S1492" s="15">
        <v>7.1650447295177222E-2</v>
      </c>
      <c r="T1492" s="38">
        <v>14922.359619835612</v>
      </c>
      <c r="U1492" s="38">
        <v>224531.62230011995</v>
      </c>
      <c r="V1492" s="38">
        <v>-6326.3484481192263</v>
      </c>
      <c r="W1492" s="38">
        <v>460764.05165083887</v>
      </c>
      <c r="AA1492" s="13">
        <v>1427</v>
      </c>
      <c r="AB1492" s="39">
        <v>2132505.3599841874</v>
      </c>
    </row>
    <row r="1493" spans="3:28">
      <c r="C1493" s="13">
        <v>1428</v>
      </c>
      <c r="D1493" s="13">
        <v>65</v>
      </c>
      <c r="E1493" s="14">
        <v>241153.05349192632</v>
      </c>
      <c r="F1493" s="14">
        <v>73127.190861851268</v>
      </c>
      <c r="G1493" s="14">
        <v>2551.6097</v>
      </c>
      <c r="H1493" s="14">
        <v>165474.25293007505</v>
      </c>
      <c r="I1493" s="14">
        <v>9928.4551758045018</v>
      </c>
      <c r="J1493" s="14">
        <v>3971.3820703218007</v>
      </c>
      <c r="K1493" s="15">
        <v>6.9895428148608524E-2</v>
      </c>
      <c r="L1493" s="14">
        <v>10393.805754436058</v>
      </c>
      <c r="M1493" s="14">
        <v>161084.5842287527</v>
      </c>
      <c r="N1493" s="14">
        <v>2978.5365527413505</v>
      </c>
      <c r="O1493" s="15">
        <v>6.7347687668014508E-2</v>
      </c>
      <c r="P1493" s="14">
        <v>13300.751476752672</v>
      </c>
      <c r="Q1493" s="14">
        <v>212283.83041396967</v>
      </c>
      <c r="R1493" s="14">
        <v>2978.5365527413505</v>
      </c>
      <c r="S1493" s="15">
        <v>0.32075320338730767</v>
      </c>
      <c r="T1493" s="38">
        <v>121304.5659622369</v>
      </c>
      <c r="U1493" s="38">
        <v>500980.44213901978</v>
      </c>
      <c r="V1493" s="38">
        <v>144999.12319342562</v>
      </c>
      <c r="W1493" s="38">
        <v>874348.85678174207</v>
      </c>
      <c r="AA1493" s="13">
        <v>1428</v>
      </c>
      <c r="AB1493" s="39">
        <v>2705742.5834844951</v>
      </c>
    </row>
    <row r="1494" spans="3:28">
      <c r="C1494" s="13">
        <v>1429</v>
      </c>
      <c r="D1494" s="13">
        <v>65</v>
      </c>
      <c r="E1494" s="14">
        <v>241091.89653418091</v>
      </c>
      <c r="F1494" s="14">
        <v>73103.339648330555</v>
      </c>
      <c r="G1494" s="14">
        <v>2551.6097</v>
      </c>
      <c r="H1494" s="14">
        <v>165436.94718585035</v>
      </c>
      <c r="I1494" s="14">
        <v>9926.2168311510213</v>
      </c>
      <c r="J1494" s="14">
        <v>3970.4867324604088</v>
      </c>
      <c r="K1494" s="15">
        <v>8.6786351914383483E-2</v>
      </c>
      <c r="L1494" s="14">
        <v>10557.756465109534</v>
      </c>
      <c r="M1494" s="14">
        <v>134195.26694731414</v>
      </c>
      <c r="N1494" s="14">
        <v>2977.8650493453065</v>
      </c>
      <c r="O1494" s="15">
        <v>0.23388284573108212</v>
      </c>
      <c r="P1494" s="14">
        <v>49729.57871948598</v>
      </c>
      <c r="Q1494" s="14">
        <v>263844.53160935</v>
      </c>
      <c r="R1494" s="14">
        <v>2977.8650493453065</v>
      </c>
      <c r="S1494" s="15">
        <v>5.573186727629427E-2</v>
      </c>
      <c r="T1494" s="38">
        <v>29876.718617827202</v>
      </c>
      <c r="U1494" s="38">
        <v>567445.27807678992</v>
      </c>
      <c r="V1494" s="38">
        <v>90164.053802422713</v>
      </c>
      <c r="W1494" s="38">
        <v>965485.07663345407</v>
      </c>
      <c r="AA1494" s="13">
        <v>1429</v>
      </c>
      <c r="AB1494" s="39">
        <v>2453225.0931254416</v>
      </c>
    </row>
    <row r="1495" spans="3:28">
      <c r="C1495" s="13">
        <v>1430</v>
      </c>
      <c r="D1495" s="13">
        <v>65</v>
      </c>
      <c r="E1495" s="14">
        <v>232914.53871715453</v>
      </c>
      <c r="F1495" s="14">
        <v>69914.170099690265</v>
      </c>
      <c r="G1495" s="14">
        <v>2551.6097</v>
      </c>
      <c r="H1495" s="14">
        <v>160448.75891746426</v>
      </c>
      <c r="I1495" s="14">
        <v>9626.9255350478561</v>
      </c>
      <c r="J1495" s="14">
        <v>3850.7702140191427</v>
      </c>
      <c r="K1495" s="15">
        <v>-2.7446843433449962E-2</v>
      </c>
      <c r="L1495" s="14">
        <v>-3866.8042801628653</v>
      </c>
      <c r="M1495" s="14">
        <v>138941.96836606081</v>
      </c>
      <c r="N1495" s="14">
        <v>2888.0776605143569</v>
      </c>
      <c r="O1495" s="15">
        <v>0.14623903168870261</v>
      </c>
      <c r="P1495" s="14">
        <v>17373.787137742966</v>
      </c>
      <c r="Q1495" s="14">
        <v>137621.86164245915</v>
      </c>
      <c r="R1495" s="14">
        <v>2888.0776605143569</v>
      </c>
      <c r="S1495" s="15">
        <v>-0.35994574595065393</v>
      </c>
      <c r="T1495" s="38">
        <v>-82728.648387907815</v>
      </c>
      <c r="U1495" s="38">
        <v>148551.8291795621</v>
      </c>
      <c r="V1495" s="38">
        <v>-69221.665530327708</v>
      </c>
      <c r="W1495" s="38">
        <v>425115.65918808203</v>
      </c>
      <c r="AA1495" s="13">
        <v>1430</v>
      </c>
      <c r="AB1495" s="39">
        <v>3128239.5334928581</v>
      </c>
    </row>
    <row r="1496" spans="3:28">
      <c r="C1496" s="13">
        <v>1431</v>
      </c>
      <c r="D1496" s="13">
        <v>65</v>
      </c>
      <c r="E1496" s="14">
        <v>234929.74759395985</v>
      </c>
      <c r="F1496" s="14">
        <v>70700.101561644347</v>
      </c>
      <c r="G1496" s="14">
        <v>2551.6097</v>
      </c>
      <c r="H1496" s="14">
        <v>161678.0363323155</v>
      </c>
      <c r="I1496" s="14">
        <v>9700.682179938929</v>
      </c>
      <c r="J1496" s="14">
        <v>3880.2728719755719</v>
      </c>
      <c r="K1496" s="15">
        <v>0.11706649736343575</v>
      </c>
      <c r="L1496" s="14">
        <v>22972.113627472838</v>
      </c>
      <c r="M1496" s="14">
        <v>221143.57281462624</v>
      </c>
      <c r="N1496" s="14">
        <v>2910.2046539816788</v>
      </c>
      <c r="O1496" s="15">
        <v>-6.5278081743735422E-2</v>
      </c>
      <c r="P1496" s="14">
        <v>-5487.1072849721777</v>
      </c>
      <c r="Q1496" s="14">
        <v>80025.417355883794</v>
      </c>
      <c r="R1496" s="14">
        <v>2910.2046539816788</v>
      </c>
      <c r="S1496" s="15">
        <v>9.8088178090021294E-2</v>
      </c>
      <c r="T1496" s="38">
        <v>44948.995971627119</v>
      </c>
      <c r="U1496" s="38">
        <v>504654.99913984654</v>
      </c>
      <c r="V1496" s="38">
        <v>62434.002314127778</v>
      </c>
      <c r="W1496" s="38">
        <v>805823.98931035656</v>
      </c>
      <c r="AA1496" s="13">
        <v>1431</v>
      </c>
      <c r="AB1496" s="39">
        <v>2829677.5032110591</v>
      </c>
    </row>
    <row r="1497" spans="3:28">
      <c r="C1497" s="13">
        <v>1432</v>
      </c>
      <c r="D1497" s="13">
        <v>65</v>
      </c>
      <c r="E1497" s="14">
        <v>233848.02386837811</v>
      </c>
      <c r="F1497" s="14">
        <v>70278.229308667462</v>
      </c>
      <c r="G1497" s="14">
        <v>2551.6097</v>
      </c>
      <c r="H1497" s="14">
        <v>161018.18485971066</v>
      </c>
      <c r="I1497" s="14">
        <v>9661.0910915826389</v>
      </c>
      <c r="J1497" s="14">
        <v>3864.4364366330556</v>
      </c>
      <c r="K1497" s="15">
        <v>6.6331446042716513E-2</v>
      </c>
      <c r="L1497" s="14">
        <v>8977.2043846720862</v>
      </c>
      <c r="M1497" s="14">
        <v>146248.01267218281</v>
      </c>
      <c r="N1497" s="14">
        <v>2898.3273274747917</v>
      </c>
      <c r="O1497" s="15">
        <v>0.27942727393789546</v>
      </c>
      <c r="P1497" s="14">
        <v>61528.032448178092</v>
      </c>
      <c r="Q1497" s="14">
        <v>283170.56371372339</v>
      </c>
      <c r="R1497" s="14">
        <v>2898.3273274747917</v>
      </c>
      <c r="S1497" s="15">
        <v>0.16803297593233971</v>
      </c>
      <c r="T1497" s="38">
        <v>98951.444048206962</v>
      </c>
      <c r="U1497" s="38">
        <v>689281.7097645012</v>
      </c>
      <c r="V1497" s="38">
        <v>169456.68088105714</v>
      </c>
      <c r="W1497" s="38">
        <v>1118700.2861504075</v>
      </c>
      <c r="AA1497" s="13">
        <v>1432</v>
      </c>
      <c r="AB1497" s="39">
        <v>3063992.5227298648</v>
      </c>
    </row>
    <row r="1498" spans="3:28">
      <c r="C1498" s="13">
        <v>1433</v>
      </c>
      <c r="D1498" s="13">
        <v>65</v>
      </c>
      <c r="E1498" s="14">
        <v>227676.36431282331</v>
      </c>
      <c r="F1498" s="14">
        <v>67871.282082001097</v>
      </c>
      <c r="G1498" s="14">
        <v>2551.6097</v>
      </c>
      <c r="H1498" s="14">
        <v>157253.47253082221</v>
      </c>
      <c r="I1498" s="14">
        <v>9435.2083518493328</v>
      </c>
      <c r="J1498" s="14">
        <v>3774.0833407397331</v>
      </c>
      <c r="K1498" s="15">
        <v>5.0727582703870608E-2</v>
      </c>
      <c r="L1498" s="14">
        <v>8018.6906241996294</v>
      </c>
      <c r="M1498" s="14">
        <v>167979.31271747005</v>
      </c>
      <c r="N1498" s="14">
        <v>2830.5625055547998</v>
      </c>
      <c r="O1498" s="15">
        <v>0.16353254493607244</v>
      </c>
      <c r="P1498" s="14">
        <v>28117.905570689945</v>
      </c>
      <c r="Q1498" s="14">
        <v>201473.91936500333</v>
      </c>
      <c r="R1498" s="14">
        <v>2830.5625055547998</v>
      </c>
      <c r="S1498" s="15">
        <v>-0.11606786044909724</v>
      </c>
      <c r="T1498" s="38">
        <v>-72772.892466557736</v>
      </c>
      <c r="U1498" s="38">
        <v>555628.12096892879</v>
      </c>
      <c r="V1498" s="38">
        <v>-36636.296271668165</v>
      </c>
      <c r="W1498" s="38">
        <v>925081.35305140214</v>
      </c>
      <c r="AA1498" s="13">
        <v>1433</v>
      </c>
      <c r="AB1498" s="39">
        <v>2931313.1498531392</v>
      </c>
    </row>
    <row r="1499" spans="3:28">
      <c r="C1499" s="13">
        <v>1434</v>
      </c>
      <c r="D1499" s="13">
        <v>65</v>
      </c>
      <c r="E1499" s="14">
        <v>234947.01037981908</v>
      </c>
      <c r="F1499" s="14">
        <v>70706.834048129444</v>
      </c>
      <c r="G1499" s="14">
        <v>2551.6097</v>
      </c>
      <c r="H1499" s="14">
        <v>161688.56663168964</v>
      </c>
      <c r="I1499" s="14">
        <v>9701.3139979013777</v>
      </c>
      <c r="J1499" s="14">
        <v>3880.5255991605513</v>
      </c>
      <c r="K1499" s="15">
        <v>0.1078613953822479</v>
      </c>
      <c r="L1499" s="14">
        <v>18381.042138774246</v>
      </c>
      <c r="M1499" s="14">
        <v>190734.84421840953</v>
      </c>
      <c r="N1499" s="14">
        <v>2910.3941993704134</v>
      </c>
      <c r="O1499" s="15">
        <v>-4.4209904405812475E-2</v>
      </c>
      <c r="P1499" s="14">
        <v>-6464.7595439811375</v>
      </c>
      <c r="Q1499" s="14">
        <v>141219.19852835132</v>
      </c>
      <c r="R1499" s="14">
        <v>2910.3941993704134</v>
      </c>
      <c r="S1499" s="15">
        <v>-0.10649965007952371</v>
      </c>
      <c r="T1499" s="38">
        <v>-66467.17147517456</v>
      </c>
      <c r="U1499" s="38">
        <v>559094.97269469593</v>
      </c>
      <c r="V1499" s="38">
        <v>-54550.888880381448</v>
      </c>
      <c r="W1499" s="38">
        <v>891049.01544145681</v>
      </c>
      <c r="AA1499" s="13">
        <v>1434</v>
      </c>
      <c r="AB1499" s="39">
        <v>2551238.6543562151</v>
      </c>
    </row>
    <row r="1500" spans="3:28">
      <c r="C1500" s="13">
        <v>1435</v>
      </c>
      <c r="D1500" s="13">
        <v>65</v>
      </c>
      <c r="E1500" s="14">
        <v>220416.32768901478</v>
      </c>
      <c r="F1500" s="14">
        <v>65039.867798715764</v>
      </c>
      <c r="G1500" s="14">
        <v>2551.6097</v>
      </c>
      <c r="H1500" s="14">
        <v>152824.85019029901</v>
      </c>
      <c r="I1500" s="14">
        <v>9169.4910114179402</v>
      </c>
      <c r="J1500" s="14">
        <v>3667.7964045671761</v>
      </c>
      <c r="K1500" s="15">
        <v>5.5265978891874935E-2</v>
      </c>
      <c r="L1500" s="14">
        <v>9121.3732798934689</v>
      </c>
      <c r="M1500" s="14">
        <v>176000.26774902994</v>
      </c>
      <c r="N1500" s="14">
        <v>2750.8473034253821</v>
      </c>
      <c r="O1500" s="15">
        <v>3.6056760924234391E-2</v>
      </c>
      <c r="P1500" s="14">
        <v>6644.9384489565655</v>
      </c>
      <c r="Q1500" s="14">
        <v>192311.41539077176</v>
      </c>
      <c r="R1500" s="14">
        <v>2750.8473034253821</v>
      </c>
      <c r="S1500" s="15">
        <v>0.22189027428634187</v>
      </c>
      <c r="T1500" s="38">
        <v>66180.185874330797</v>
      </c>
      <c r="U1500" s="38">
        <v>365811.97108665662</v>
      </c>
      <c r="V1500" s="38">
        <v>81946.497603180833</v>
      </c>
      <c r="W1500" s="38">
        <v>734123.6542264584</v>
      </c>
      <c r="AA1500" s="13">
        <v>1435</v>
      </c>
      <c r="AB1500" s="39">
        <v>2976622.2473349692</v>
      </c>
    </row>
    <row r="1501" spans="3:28">
      <c r="C1501" s="13">
        <v>1436</v>
      </c>
      <c r="D1501" s="13">
        <v>65</v>
      </c>
      <c r="E1501" s="14">
        <v>225018.73498818633</v>
      </c>
      <c r="F1501" s="14">
        <v>66834.806645392673</v>
      </c>
      <c r="G1501" s="14">
        <v>2551.6097</v>
      </c>
      <c r="H1501" s="14">
        <v>155632.31864279366</v>
      </c>
      <c r="I1501" s="14">
        <v>9337.9391185676195</v>
      </c>
      <c r="J1501" s="14">
        <v>3735.1756474270478</v>
      </c>
      <c r="K1501" s="15">
        <v>8.1696161396152017E-2</v>
      </c>
      <c r="L1501" s="14">
        <v>11087.72789129505</v>
      </c>
      <c r="M1501" s="14">
        <v>148674.39604645353</v>
      </c>
      <c r="N1501" s="14">
        <v>2801.3817355702859</v>
      </c>
      <c r="O1501" s="15">
        <v>5.0191195417605812E-2</v>
      </c>
      <c r="P1501" s="14">
        <v>11153.940738725156</v>
      </c>
      <c r="Q1501" s="14">
        <v>234783.66293204503</v>
      </c>
      <c r="R1501" s="14">
        <v>2801.3817355702859</v>
      </c>
      <c r="S1501" s="15">
        <v>0.13486472268031965</v>
      </c>
      <c r="T1501" s="38">
        <v>85564.387405478061</v>
      </c>
      <c r="U1501" s="38">
        <v>721411.10466889804</v>
      </c>
      <c r="V1501" s="38">
        <v>107806.05603549827</v>
      </c>
      <c r="W1501" s="38">
        <v>1104869.1636473965</v>
      </c>
      <c r="AA1501" s="13">
        <v>1436</v>
      </c>
      <c r="AB1501" s="39">
        <v>2582532.0856617633</v>
      </c>
    </row>
    <row r="1502" spans="3:28">
      <c r="C1502" s="13">
        <v>1437</v>
      </c>
      <c r="D1502" s="13">
        <v>65</v>
      </c>
      <c r="E1502" s="14">
        <v>231605.96560479802</v>
      </c>
      <c r="F1502" s="14">
        <v>69403.826585871226</v>
      </c>
      <c r="G1502" s="14">
        <v>2551.6097</v>
      </c>
      <c r="H1502" s="14">
        <v>159650.5293189268</v>
      </c>
      <c r="I1502" s="14">
        <v>9579.031759135607</v>
      </c>
      <c r="J1502" s="14">
        <v>3831.612703654243</v>
      </c>
      <c r="K1502" s="15">
        <v>1.2127300847945312E-2</v>
      </c>
      <c r="L1502" s="14">
        <v>1764.5850088554369</v>
      </c>
      <c r="M1502" s="14">
        <v>149185.56443919201</v>
      </c>
      <c r="N1502" s="14">
        <v>2873.709527740682</v>
      </c>
      <c r="O1502" s="15">
        <v>9.373258290218206E-3</v>
      </c>
      <c r="P1502" s="14">
        <v>2347.6033036202898</v>
      </c>
      <c r="Q1502" s="14">
        <v>254242.00771916445</v>
      </c>
      <c r="R1502" s="14">
        <v>2873.709527740682</v>
      </c>
      <c r="S1502" s="15">
        <v>-2.4930561271741578E-2</v>
      </c>
      <c r="T1502" s="38">
        <v>-26716.202352644596</v>
      </c>
      <c r="U1502" s="38">
        <v>1046345.2364484498</v>
      </c>
      <c r="V1502" s="38">
        <v>-22604.01404016887</v>
      </c>
      <c r="W1502" s="38">
        <v>1449772.8086068062</v>
      </c>
      <c r="AA1502" s="13">
        <v>1437</v>
      </c>
      <c r="AB1502" s="39">
        <v>2695119.3912122692</v>
      </c>
    </row>
    <row r="1503" spans="3:28">
      <c r="C1503" s="13">
        <v>1438</v>
      </c>
      <c r="D1503" s="13">
        <v>65</v>
      </c>
      <c r="E1503" s="14">
        <v>250937.15264140491</v>
      </c>
      <c r="F1503" s="14">
        <v>76942.989530147926</v>
      </c>
      <c r="G1503" s="14">
        <v>2551.6097</v>
      </c>
      <c r="H1503" s="14">
        <v>171442.55341125699</v>
      </c>
      <c r="I1503" s="14">
        <v>10286.55320467542</v>
      </c>
      <c r="J1503" s="14">
        <v>4114.6212818701679</v>
      </c>
      <c r="K1503" s="15">
        <v>0.13585362839623619</v>
      </c>
      <c r="L1503" s="14">
        <v>20393.651289251236</v>
      </c>
      <c r="M1503" s="14">
        <v>172565.84314462313</v>
      </c>
      <c r="N1503" s="14">
        <v>3085.9659614026259</v>
      </c>
      <c r="O1503" s="15">
        <v>0.10692687490033828</v>
      </c>
      <c r="P1503" s="14">
        <v>13528.579578722565</v>
      </c>
      <c r="Q1503" s="14">
        <v>141593.35225291247</v>
      </c>
      <c r="R1503" s="14">
        <v>3085.9659614026259</v>
      </c>
      <c r="S1503" s="15">
        <v>-3.5287701376980909E-2</v>
      </c>
      <c r="T1503" s="38">
        <v>-19479.369852480555</v>
      </c>
      <c r="U1503" s="38">
        <v>534079.44562411285</v>
      </c>
      <c r="V1503" s="38">
        <v>14442.86101549325</v>
      </c>
      <c r="W1503" s="38">
        <v>848238.64102164842</v>
      </c>
      <c r="AA1503" s="13">
        <v>1438</v>
      </c>
      <c r="AB1503" s="39">
        <v>2613000.655802215</v>
      </c>
    </row>
    <row r="1504" spans="3:28">
      <c r="C1504" s="13">
        <v>1439</v>
      </c>
      <c r="D1504" s="13">
        <v>65</v>
      </c>
      <c r="E1504" s="14">
        <v>231827.91991220295</v>
      </c>
      <c r="F1504" s="14">
        <v>69490.388765759155</v>
      </c>
      <c r="G1504" s="14">
        <v>2551.6097</v>
      </c>
      <c r="H1504" s="14">
        <v>159785.9214464438</v>
      </c>
      <c r="I1504" s="14">
        <v>9587.1552867866267</v>
      </c>
      <c r="J1504" s="14">
        <v>3834.8621147146509</v>
      </c>
      <c r="K1504" s="15">
        <v>-4.7973524033885197E-2</v>
      </c>
      <c r="L1504" s="14">
        <v>-6208.6694601619065</v>
      </c>
      <c r="M1504" s="14">
        <v>125127.42710478936</v>
      </c>
      <c r="N1504" s="14">
        <v>2876.1465860359881</v>
      </c>
      <c r="O1504" s="15">
        <v>7.6719967525402957E-2</v>
      </c>
      <c r="P1504" s="14">
        <v>27689.125654025935</v>
      </c>
      <c r="Q1504" s="14">
        <v>390038.79141946917</v>
      </c>
      <c r="R1504" s="14">
        <v>2876.1465860359881</v>
      </c>
      <c r="S1504" s="15">
        <v>-7.8294343522258045E-2</v>
      </c>
      <c r="T1504" s="38">
        <v>-6138.6867140494724</v>
      </c>
      <c r="U1504" s="38">
        <v>73704.625551364079</v>
      </c>
      <c r="V1504" s="38">
        <v>15341.769479814557</v>
      </c>
      <c r="W1504" s="38">
        <v>588870.84407562262</v>
      </c>
      <c r="AA1504" s="13">
        <v>1439</v>
      </c>
      <c r="AB1504" s="39">
        <v>3153010.3001496466</v>
      </c>
    </row>
    <row r="1505" spans="3:28">
      <c r="C1505" s="13">
        <v>1440</v>
      </c>
      <c r="D1505" s="13">
        <v>65</v>
      </c>
      <c r="E1505" s="14">
        <v>227685.46170124249</v>
      </c>
      <c r="F1505" s="14">
        <v>67874.830063484565</v>
      </c>
      <c r="G1505" s="14">
        <v>2551.6097</v>
      </c>
      <c r="H1505" s="14">
        <v>157259.02193775793</v>
      </c>
      <c r="I1505" s="14">
        <v>9435.541316265475</v>
      </c>
      <c r="J1505" s="14">
        <v>3774.2165265061903</v>
      </c>
      <c r="K1505" s="15">
        <v>3.8385522823831411E-2</v>
      </c>
      <c r="L1505" s="14">
        <v>5205.7933265513275</v>
      </c>
      <c r="M1505" s="14">
        <v>142711.56570030973</v>
      </c>
      <c r="N1505" s="14">
        <v>2830.6623948796423</v>
      </c>
      <c r="O1505" s="15">
        <v>0.20035910562790654</v>
      </c>
      <c r="P1505" s="14">
        <v>26360.954852051749</v>
      </c>
      <c r="Q1505" s="14">
        <v>159344.82529525732</v>
      </c>
      <c r="R1505" s="14">
        <v>2830.6623948796423</v>
      </c>
      <c r="S1505" s="15">
        <v>0.1102576297073921</v>
      </c>
      <c r="T1505" s="38">
        <v>21790.702935855286</v>
      </c>
      <c r="U1505" s="38">
        <v>220840.4562924208</v>
      </c>
      <c r="V1505" s="38">
        <v>53357.451114458367</v>
      </c>
      <c r="W1505" s="38">
        <v>522896.84728798788</v>
      </c>
      <c r="AA1505" s="13">
        <v>1440</v>
      </c>
      <c r="AB1505" s="39">
        <v>2797618.3057043091</v>
      </c>
    </row>
    <row r="1506" spans="3:28">
      <c r="C1506" s="13">
        <v>1441</v>
      </c>
      <c r="D1506" s="13">
        <v>65</v>
      </c>
      <c r="E1506" s="14">
        <v>226259.45496849579</v>
      </c>
      <c r="F1506" s="14">
        <v>67318.68743771335</v>
      </c>
      <c r="G1506" s="14">
        <v>2551.6097</v>
      </c>
      <c r="H1506" s="14">
        <v>156389.15783078244</v>
      </c>
      <c r="I1506" s="14">
        <v>9383.3494698469458</v>
      </c>
      <c r="J1506" s="14">
        <v>3753.3397879387785</v>
      </c>
      <c r="K1506" s="15">
        <v>4.5246331720327708E-2</v>
      </c>
      <c r="L1506" s="14">
        <v>6598.4020570406556</v>
      </c>
      <c r="M1506" s="14">
        <v>154307.93411155086</v>
      </c>
      <c r="N1506" s="14">
        <v>2815.0048409540836</v>
      </c>
      <c r="O1506" s="15">
        <v>3.2963095929861332E-2</v>
      </c>
      <c r="P1506" s="14">
        <v>9879.0446831210211</v>
      </c>
      <c r="Q1506" s="14">
        <v>310986.69372033549</v>
      </c>
      <c r="R1506" s="14">
        <v>2815.0048409540836</v>
      </c>
      <c r="S1506" s="15">
        <v>-7.2986615868874533E-3</v>
      </c>
      <c r="T1506" s="38">
        <v>-452.84323784629311</v>
      </c>
      <c r="U1506" s="38">
        <v>62999.354974508133</v>
      </c>
      <c r="V1506" s="38">
        <v>16024.603502315385</v>
      </c>
      <c r="W1506" s="38">
        <v>528293.98280639446</v>
      </c>
      <c r="AA1506" s="13">
        <v>1441</v>
      </c>
      <c r="AB1506" s="39">
        <v>2854724.7648449466</v>
      </c>
    </row>
    <row r="1507" spans="3:28">
      <c r="C1507" s="13">
        <v>1442</v>
      </c>
      <c r="D1507" s="13">
        <v>65</v>
      </c>
      <c r="E1507" s="14">
        <v>232785.51037166314</v>
      </c>
      <c r="F1507" s="14">
        <v>69863.849044948627</v>
      </c>
      <c r="G1507" s="14">
        <v>2551.6097</v>
      </c>
      <c r="H1507" s="14">
        <v>160370.0516267145</v>
      </c>
      <c r="I1507" s="14">
        <v>9622.2030976028691</v>
      </c>
      <c r="J1507" s="14">
        <v>3848.8812390411476</v>
      </c>
      <c r="K1507" s="15">
        <v>6.1346494375879516E-2</v>
      </c>
      <c r="L1507" s="14">
        <v>8495.4937787776562</v>
      </c>
      <c r="M1507" s="14">
        <v>148903.70376781502</v>
      </c>
      <c r="N1507" s="14">
        <v>2886.6609292808607</v>
      </c>
      <c r="O1507" s="15">
        <v>-0.14680689603961955</v>
      </c>
      <c r="P1507" s="14">
        <v>-34699.96645297794</v>
      </c>
      <c r="Q1507" s="14">
        <v>203108.05388027249</v>
      </c>
      <c r="R1507" s="14">
        <v>2886.6609292808607</v>
      </c>
      <c r="S1507" s="15">
        <v>4.2094905218031012E-2</v>
      </c>
      <c r="T1507" s="38">
        <v>63254.981261508299</v>
      </c>
      <c r="U1507" s="38">
        <v>1567373.7764618085</v>
      </c>
      <c r="V1507" s="38">
        <v>37050.508587308017</v>
      </c>
      <c r="W1507" s="38">
        <v>1919385.534109896</v>
      </c>
      <c r="AA1507" s="13">
        <v>1442</v>
      </c>
      <c r="AB1507" s="39">
        <v>2881890.1770957867</v>
      </c>
    </row>
    <row r="1508" spans="3:28">
      <c r="C1508" s="13">
        <v>1443</v>
      </c>
      <c r="D1508" s="13">
        <v>65</v>
      </c>
      <c r="E1508" s="14">
        <v>225585.37095343389</v>
      </c>
      <c r="F1508" s="14">
        <v>67055.79467183922</v>
      </c>
      <c r="G1508" s="14">
        <v>2551.6097</v>
      </c>
      <c r="H1508" s="14">
        <v>155977.96658159466</v>
      </c>
      <c r="I1508" s="14">
        <v>9358.6779948956791</v>
      </c>
      <c r="J1508" s="14">
        <v>3743.4711979582717</v>
      </c>
      <c r="K1508" s="15">
        <v>1.3535545216571226E-2</v>
      </c>
      <c r="L1508" s="14">
        <v>1761.6554154473197</v>
      </c>
      <c r="M1508" s="14">
        <v>133783.70171565845</v>
      </c>
      <c r="N1508" s="14">
        <v>2807.6033984687037</v>
      </c>
      <c r="O1508" s="15">
        <v>0.19504500884865369</v>
      </c>
      <c r="P1508" s="14">
        <v>41293.491595537766</v>
      </c>
      <c r="Q1508" s="14">
        <v>254409.9222889326</v>
      </c>
      <c r="R1508" s="14">
        <v>2807.6033984687037</v>
      </c>
      <c r="S1508" s="15">
        <v>-1.7453147004976521E-2</v>
      </c>
      <c r="T1508" s="38">
        <v>-8984.1362683545776</v>
      </c>
      <c r="U1508" s="38">
        <v>507177.04791284003</v>
      </c>
      <c r="V1508" s="38">
        <v>34071.010742630504</v>
      </c>
      <c r="W1508" s="38">
        <v>895370.67191743106</v>
      </c>
      <c r="AA1508" s="13">
        <v>1443</v>
      </c>
      <c r="AB1508" s="39">
        <v>2940456.6580634494</v>
      </c>
    </row>
    <row r="1509" spans="3:28">
      <c r="C1509" s="13">
        <v>1444</v>
      </c>
      <c r="D1509" s="13">
        <v>65</v>
      </c>
      <c r="E1509" s="14">
        <v>224140.86530859573</v>
      </c>
      <c r="F1509" s="14">
        <v>66492.437470352335</v>
      </c>
      <c r="G1509" s="14">
        <v>2551.6097</v>
      </c>
      <c r="H1509" s="14">
        <v>155096.8181382434</v>
      </c>
      <c r="I1509" s="14">
        <v>9305.8090882946035</v>
      </c>
      <c r="J1509" s="14">
        <v>3722.3236353178418</v>
      </c>
      <c r="K1509" s="15">
        <v>3.3387965206909676E-2</v>
      </c>
      <c r="L1509" s="14">
        <v>4512.3985613159866</v>
      </c>
      <c r="M1509" s="14">
        <v>141524.01154759363</v>
      </c>
      <c r="N1509" s="14">
        <v>2791.7427264883809</v>
      </c>
      <c r="O1509" s="15">
        <v>-3.3179885448628432E-3</v>
      </c>
      <c r="P1509" s="14">
        <v>-1154.8434203489498</v>
      </c>
      <c r="Q1509" s="14">
        <v>348296.30442568008</v>
      </c>
      <c r="R1509" s="14">
        <v>2791.7427264883809</v>
      </c>
      <c r="S1509" s="15">
        <v>-0.167992990529646</v>
      </c>
      <c r="T1509" s="38">
        <v>-61108.648498659277</v>
      </c>
      <c r="U1509" s="38">
        <v>304044.35526634031</v>
      </c>
      <c r="V1509" s="38">
        <v>-57751.09335769224</v>
      </c>
      <c r="W1509" s="38">
        <v>793864.67123961402</v>
      </c>
      <c r="AA1509" s="13">
        <v>1444</v>
      </c>
      <c r="AB1509" s="39">
        <v>2184812.2981150234</v>
      </c>
    </row>
    <row r="1510" spans="3:28">
      <c r="C1510" s="13">
        <v>1445</v>
      </c>
      <c r="D1510" s="13">
        <v>65</v>
      </c>
      <c r="E1510" s="14">
        <v>226776.52892141606</v>
      </c>
      <c r="F1510" s="14">
        <v>67520.346279352263</v>
      </c>
      <c r="G1510" s="14">
        <v>2551.6097</v>
      </c>
      <c r="H1510" s="14">
        <v>156704.57294206379</v>
      </c>
      <c r="I1510" s="14">
        <v>9402.2743765238265</v>
      </c>
      <c r="J1510" s="14">
        <v>3760.9097506095309</v>
      </c>
      <c r="K1510" s="15">
        <v>4.5683814626304151E-2</v>
      </c>
      <c r="L1510" s="14">
        <v>6130.4992353030666</v>
      </c>
      <c r="M1510" s="14">
        <v>142205.07265020115</v>
      </c>
      <c r="N1510" s="14">
        <v>2820.682312957148</v>
      </c>
      <c r="O1510" s="15">
        <v>-1.5235694398829353E-2</v>
      </c>
      <c r="P1510" s="14">
        <v>-2214.9797892346796</v>
      </c>
      <c r="Q1510" s="14">
        <v>144576.31554317364</v>
      </c>
      <c r="R1510" s="14">
        <v>2820.682312957148</v>
      </c>
      <c r="S1510" s="15">
        <v>0.17753074862353066</v>
      </c>
      <c r="T1510" s="38">
        <v>135896.13122209939</v>
      </c>
      <c r="U1510" s="38">
        <v>902785.87397947419</v>
      </c>
      <c r="V1510" s="38">
        <v>139811.65066816777</v>
      </c>
      <c r="W1510" s="38">
        <v>1189567.2621728489</v>
      </c>
      <c r="AA1510" s="13">
        <v>1445</v>
      </c>
      <c r="AB1510" s="39">
        <v>2980613.9298528424</v>
      </c>
    </row>
    <row r="1511" spans="3:28">
      <c r="C1511" s="13">
        <v>1446</v>
      </c>
      <c r="D1511" s="13">
        <v>65</v>
      </c>
      <c r="E1511" s="14">
        <v>245709.98917634311</v>
      </c>
      <c r="F1511" s="14">
        <v>74904.395778773818</v>
      </c>
      <c r="G1511" s="14">
        <v>2551.6097</v>
      </c>
      <c r="H1511" s="14">
        <v>168253.98369756929</v>
      </c>
      <c r="I1511" s="14">
        <v>10095.239021854157</v>
      </c>
      <c r="J1511" s="14">
        <v>4038.095608741663</v>
      </c>
      <c r="K1511" s="15">
        <v>6.065400656690751E-2</v>
      </c>
      <c r="L1511" s="14">
        <v>6394.6676674651098</v>
      </c>
      <c r="M1511" s="14">
        <v>113842.32653005423</v>
      </c>
      <c r="N1511" s="14">
        <v>3028.5717065562471</v>
      </c>
      <c r="O1511" s="15">
        <v>6.1286018972665848E-3</v>
      </c>
      <c r="P1511" s="14">
        <v>1104.2610156773057</v>
      </c>
      <c r="Q1511" s="14">
        <v>182800.10119210646</v>
      </c>
      <c r="R1511" s="14">
        <v>3028.5717065562471</v>
      </c>
      <c r="S1511" s="15">
        <v>0.22251791136224069</v>
      </c>
      <c r="T1511" s="38">
        <v>39853.327304593389</v>
      </c>
      <c r="U1511" s="38">
        <v>220469.2731573467</v>
      </c>
      <c r="V1511" s="38">
        <v>47352.255987735807</v>
      </c>
      <c r="W1511" s="38">
        <v>517111.70087950741</v>
      </c>
      <c r="AA1511" s="13">
        <v>1446</v>
      </c>
      <c r="AB1511" s="39">
        <v>2702617.4309227071</v>
      </c>
    </row>
    <row r="1512" spans="3:28">
      <c r="C1512" s="13">
        <v>1447</v>
      </c>
      <c r="D1512" s="13">
        <v>65</v>
      </c>
      <c r="E1512" s="14">
        <v>241807.99859989301</v>
      </c>
      <c r="F1512" s="14">
        <v>73382.619453958265</v>
      </c>
      <c r="G1512" s="14">
        <v>2551.6097</v>
      </c>
      <c r="H1512" s="14">
        <v>165873.76944593474</v>
      </c>
      <c r="I1512" s="14">
        <v>9952.4261667560841</v>
      </c>
      <c r="J1512" s="14">
        <v>3980.9704667024339</v>
      </c>
      <c r="K1512" s="15">
        <v>1.7921933298725913E-2</v>
      </c>
      <c r="L1512" s="14">
        <v>2644.5531782060616</v>
      </c>
      <c r="M1512" s="14">
        <v>152194.63112547866</v>
      </c>
      <c r="N1512" s="14">
        <v>2985.7278500268253</v>
      </c>
      <c r="O1512" s="15">
        <v>0.13742052103724767</v>
      </c>
      <c r="P1512" s="14">
        <v>32913.686343896698</v>
      </c>
      <c r="Q1512" s="14">
        <v>273917.25868032326</v>
      </c>
      <c r="R1512" s="14">
        <v>2985.7278500268253</v>
      </c>
      <c r="S1512" s="15">
        <v>6.1174852204468624E-2</v>
      </c>
      <c r="T1512" s="38">
        <v>31084.25891587303</v>
      </c>
      <c r="U1512" s="38">
        <v>540698.64329798729</v>
      </c>
      <c r="V1512" s="38">
        <v>66642.498437975795</v>
      </c>
      <c r="W1512" s="38">
        <v>966810.5331037892</v>
      </c>
      <c r="AA1512" s="13">
        <v>1447</v>
      </c>
      <c r="AB1512" s="39">
        <v>2515436.6522758002</v>
      </c>
    </row>
    <row r="1513" spans="3:28">
      <c r="C1513" s="13">
        <v>1448</v>
      </c>
      <c r="D1513" s="13">
        <v>65</v>
      </c>
      <c r="E1513" s="14">
        <v>234457.95293259877</v>
      </c>
      <c r="F1513" s="14">
        <v>70516.101643713511</v>
      </c>
      <c r="G1513" s="14">
        <v>2551.6097</v>
      </c>
      <c r="H1513" s="14">
        <v>161390.24158888526</v>
      </c>
      <c r="I1513" s="14">
        <v>9683.4144953331142</v>
      </c>
      <c r="J1513" s="14">
        <v>3873.3657981332458</v>
      </c>
      <c r="K1513" s="15">
        <v>6.15932046108085E-2</v>
      </c>
      <c r="L1513" s="14">
        <v>8371.0955502534562</v>
      </c>
      <c r="M1513" s="14">
        <v>146217.17954556504</v>
      </c>
      <c r="N1513" s="14">
        <v>2905.024348599934</v>
      </c>
      <c r="O1513" s="15">
        <v>0.14750331233029984</v>
      </c>
      <c r="P1513" s="14">
        <v>43837.887709955263</v>
      </c>
      <c r="Q1513" s="14">
        <v>342489.74420670926</v>
      </c>
      <c r="R1513" s="14">
        <v>2905.024348599934</v>
      </c>
      <c r="S1513" s="15">
        <v>2.0786451475743414E-2</v>
      </c>
      <c r="T1513" s="38">
        <v>4517.7119631076566</v>
      </c>
      <c r="U1513" s="38">
        <v>223309.48323988431</v>
      </c>
      <c r="V1513" s="38">
        <v>56726.695223316376</v>
      </c>
      <c r="W1513" s="38">
        <v>712016.40699215862</v>
      </c>
      <c r="AA1513" s="13">
        <v>1448</v>
      </c>
      <c r="AB1513" s="39">
        <v>2938767.8669369612</v>
      </c>
    </row>
    <row r="1514" spans="3:28">
      <c r="C1514" s="13">
        <v>1449</v>
      </c>
      <c r="D1514" s="13">
        <v>65</v>
      </c>
      <c r="E1514" s="14">
        <v>233744.04573898629</v>
      </c>
      <c r="F1514" s="14">
        <v>70237.677838204647</v>
      </c>
      <c r="G1514" s="14">
        <v>2551.6097</v>
      </c>
      <c r="H1514" s="14">
        <v>160954.75820078162</v>
      </c>
      <c r="I1514" s="14">
        <v>9657.2854920468963</v>
      </c>
      <c r="J1514" s="14">
        <v>3862.9141968187587</v>
      </c>
      <c r="K1514" s="15">
        <v>7.2020524957481624E-2</v>
      </c>
      <c r="L1514" s="14">
        <v>7911.753406126255</v>
      </c>
      <c r="M1514" s="14">
        <v>119697.35848244991</v>
      </c>
      <c r="N1514" s="14">
        <v>2897.1856476140688</v>
      </c>
      <c r="O1514" s="15">
        <v>6.6320952656527682E-2</v>
      </c>
      <c r="P1514" s="14">
        <v>6465.8971250953164</v>
      </c>
      <c r="Q1514" s="14">
        <v>105408.52262032397</v>
      </c>
      <c r="R1514" s="14">
        <v>2897.1856476140688</v>
      </c>
      <c r="S1514" s="15">
        <v>0.16004358976952099</v>
      </c>
      <c r="T1514" s="38">
        <v>87052.391274768743</v>
      </c>
      <c r="U1514" s="38">
        <v>632430.24362176575</v>
      </c>
      <c r="V1514" s="38">
        <v>101430.04180599032</v>
      </c>
      <c r="W1514" s="38">
        <v>857536.1247245397</v>
      </c>
      <c r="AA1514" s="13">
        <v>1449</v>
      </c>
      <c r="AB1514" s="39">
        <v>2860110.3274024767</v>
      </c>
    </row>
    <row r="1515" spans="3:28">
      <c r="C1515" s="13">
        <v>1450</v>
      </c>
      <c r="D1515" s="13">
        <v>65</v>
      </c>
      <c r="E1515" s="14">
        <v>235019.28173760104</v>
      </c>
      <c r="F1515" s="14">
        <v>70735.019877664396</v>
      </c>
      <c r="G1515" s="14">
        <v>2551.6097</v>
      </c>
      <c r="H1515" s="14">
        <v>161732.65215993664</v>
      </c>
      <c r="I1515" s="14">
        <v>9703.9591295961982</v>
      </c>
      <c r="J1515" s="14">
        <v>3881.5836518384795</v>
      </c>
      <c r="K1515" s="15">
        <v>6.2169876028367016E-2</v>
      </c>
      <c r="L1515" s="14">
        <v>10534.767018677114</v>
      </c>
      <c r="M1515" s="14">
        <v>181926.87018178299</v>
      </c>
      <c r="N1515" s="14">
        <v>2911.1877388788594</v>
      </c>
      <c r="O1515" s="15">
        <v>0.22607715701730413</v>
      </c>
      <c r="P1515" s="14">
        <v>62781.609542900034</v>
      </c>
      <c r="Q1515" s="14">
        <v>341937.12839014106</v>
      </c>
      <c r="R1515" s="14">
        <v>2911.1877388788594</v>
      </c>
      <c r="S1515" s="15">
        <v>0.10941236271883215</v>
      </c>
      <c r="T1515" s="38">
        <v>39246.227260272208</v>
      </c>
      <c r="U1515" s="38">
        <v>399401.93768899987</v>
      </c>
      <c r="V1515" s="38">
        <v>112562.60382184935</v>
      </c>
      <c r="W1515" s="38">
        <v>923265.93626092398</v>
      </c>
      <c r="AA1515" s="13">
        <v>1450</v>
      </c>
      <c r="AB1515" s="39">
        <v>2238559.4656846728</v>
      </c>
    </row>
    <row r="1516" spans="3:28">
      <c r="C1516" s="13">
        <v>1451</v>
      </c>
      <c r="D1516" s="13">
        <v>65</v>
      </c>
      <c r="E1516" s="14">
        <v>227094.46189323842</v>
      </c>
      <c r="F1516" s="14">
        <v>67644.340138362983</v>
      </c>
      <c r="G1516" s="14">
        <v>2551.6097</v>
      </c>
      <c r="H1516" s="14">
        <v>156898.51205487543</v>
      </c>
      <c r="I1516" s="14">
        <v>9413.9107232925253</v>
      </c>
      <c r="J1516" s="14">
        <v>3765.5642893170102</v>
      </c>
      <c r="K1516" s="15">
        <v>-1.8978362471317317E-2</v>
      </c>
      <c r="L1516" s="14">
        <v>-3071.7445910602519</v>
      </c>
      <c r="M1516" s="14">
        <v>160666.12888208826</v>
      </c>
      <c r="N1516" s="14">
        <v>2824.1732169877573</v>
      </c>
      <c r="O1516" s="15">
        <v>1.920387184594869E-2</v>
      </c>
      <c r="P1516" s="14">
        <v>3654.2733638963346</v>
      </c>
      <c r="Q1516" s="14">
        <v>195354.72438194818</v>
      </c>
      <c r="R1516" s="14">
        <v>2824.1732169877573</v>
      </c>
      <c r="S1516" s="15">
        <v>0.25949686959080576</v>
      </c>
      <c r="T1516" s="38">
        <v>16315.111860401958</v>
      </c>
      <c r="U1516" s="38">
        <v>80599.29355863182</v>
      </c>
      <c r="V1516" s="38">
        <v>16897.640633238039</v>
      </c>
      <c r="W1516" s="38">
        <v>436620.14682266826</v>
      </c>
      <c r="AA1516" s="13">
        <v>1451</v>
      </c>
      <c r="AB1516" s="39">
        <v>2361420.6484187702</v>
      </c>
    </row>
    <row r="1517" spans="3:28">
      <c r="C1517" s="13">
        <v>1452</v>
      </c>
      <c r="D1517" s="13">
        <v>65</v>
      </c>
      <c r="E1517" s="14">
        <v>236441.54180172228</v>
      </c>
      <c r="F1517" s="14">
        <v>71289.701302671689</v>
      </c>
      <c r="G1517" s="14">
        <v>2551.6097</v>
      </c>
      <c r="H1517" s="14">
        <v>162600.23079905059</v>
      </c>
      <c r="I1517" s="14">
        <v>9756.0138479430352</v>
      </c>
      <c r="J1517" s="14">
        <v>3902.4055391772145</v>
      </c>
      <c r="K1517" s="15">
        <v>-4.7442824313628486E-2</v>
      </c>
      <c r="L1517" s="14">
        <v>-6924.304242117244</v>
      </c>
      <c r="M1517" s="14">
        <v>140977.40510656976</v>
      </c>
      <c r="N1517" s="14">
        <v>2926.8041543829104</v>
      </c>
      <c r="O1517" s="15">
        <v>-6.0616127194882657E-2</v>
      </c>
      <c r="P1517" s="14">
        <v>-3366.8260517955732</v>
      </c>
      <c r="Q1517" s="14">
        <v>53639.980191932736</v>
      </c>
      <c r="R1517" s="14">
        <v>2926.8041543829104</v>
      </c>
      <c r="S1517" s="15">
        <v>0.16446525970297654</v>
      </c>
      <c r="T1517" s="38">
        <v>138573.8014890847</v>
      </c>
      <c r="U1517" s="38">
        <v>982609.07399865997</v>
      </c>
      <c r="V1517" s="38">
        <v>128282.67119517188</v>
      </c>
      <c r="W1517" s="38">
        <v>1177226.4592971625</v>
      </c>
      <c r="AA1517" s="13">
        <v>1452</v>
      </c>
      <c r="AB1517" s="39">
        <v>2473131.9088192894</v>
      </c>
    </row>
    <row r="1518" spans="3:28">
      <c r="C1518" s="13">
        <v>1453</v>
      </c>
      <c r="D1518" s="13">
        <v>65</v>
      </c>
      <c r="E1518" s="14">
        <v>243078.48070965958</v>
      </c>
      <c r="F1518" s="14">
        <v>73878.10747676724</v>
      </c>
      <c r="G1518" s="14">
        <v>2551.6097</v>
      </c>
      <c r="H1518" s="14">
        <v>166648.76353289234</v>
      </c>
      <c r="I1518" s="14">
        <v>9998.9258119735405</v>
      </c>
      <c r="J1518" s="14">
        <v>3999.5703247894162</v>
      </c>
      <c r="K1518" s="15">
        <v>9.3474357652162735E-2</v>
      </c>
      <c r="L1518" s="14">
        <v>12201.347179542367</v>
      </c>
      <c r="M1518" s="14">
        <v>144732.62232495553</v>
      </c>
      <c r="N1518" s="14">
        <v>2999.6777435920621</v>
      </c>
      <c r="O1518" s="15">
        <v>5.8210196625106542E-2</v>
      </c>
      <c r="P1518" s="14">
        <v>15535.271407772374</v>
      </c>
      <c r="Q1518" s="14">
        <v>283917.41455737053</v>
      </c>
      <c r="R1518" s="14">
        <v>2999.6777435920621</v>
      </c>
      <c r="S1518" s="15">
        <v>0.28092887358192958</v>
      </c>
      <c r="T1518" s="38">
        <v>20440.926376643572</v>
      </c>
      <c r="U1518" s="38">
        <v>94702.692906552751</v>
      </c>
      <c r="V1518" s="38">
        <v>48177.544963958309</v>
      </c>
      <c r="W1518" s="38">
        <v>523352.72978887882</v>
      </c>
      <c r="AA1518" s="13">
        <v>1453</v>
      </c>
      <c r="AB1518" s="39">
        <v>2649530.0399378892</v>
      </c>
    </row>
    <row r="1519" spans="3:28">
      <c r="C1519" s="13">
        <v>1454</v>
      </c>
      <c r="D1519" s="13">
        <v>65</v>
      </c>
      <c r="E1519" s="14">
        <v>232347.15189420478</v>
      </c>
      <c r="F1519" s="14">
        <v>69692.889238739866</v>
      </c>
      <c r="G1519" s="14">
        <v>2551.6097</v>
      </c>
      <c r="H1519" s="14">
        <v>160102.65295546493</v>
      </c>
      <c r="I1519" s="14">
        <v>9606.159177327896</v>
      </c>
      <c r="J1519" s="14">
        <v>3842.4636709311585</v>
      </c>
      <c r="K1519" s="15">
        <v>-3.9376044463832784E-2</v>
      </c>
      <c r="L1519" s="14">
        <v>-7201.1510937428075</v>
      </c>
      <c r="M1519" s="14">
        <v>177601.6065983162</v>
      </c>
      <c r="N1519" s="14">
        <v>2881.8477531983685</v>
      </c>
      <c r="O1519" s="15">
        <v>0.22038495213249679</v>
      </c>
      <c r="P1519" s="14">
        <v>32518.456211824861</v>
      </c>
      <c r="Q1519" s="14">
        <v>181512.35907890685</v>
      </c>
      <c r="R1519" s="14">
        <v>2881.8477531983685</v>
      </c>
      <c r="S1519" s="15">
        <v>-0.13963042589169078</v>
      </c>
      <c r="T1519" s="38">
        <v>-26888.855911435479</v>
      </c>
      <c r="U1519" s="38">
        <v>167123.67791135664</v>
      </c>
      <c r="V1519" s="38">
        <v>-1571.5507933534245</v>
      </c>
      <c r="W1519" s="38">
        <v>526237.64358857973</v>
      </c>
      <c r="AA1519" s="13">
        <v>1454</v>
      </c>
      <c r="AB1519" s="39">
        <v>2643195.6893434674</v>
      </c>
    </row>
    <row r="1520" spans="3:28">
      <c r="C1520" s="13">
        <v>1455</v>
      </c>
      <c r="D1520" s="13">
        <v>65</v>
      </c>
      <c r="E1520" s="14">
        <v>221729.39714091146</v>
      </c>
      <c r="F1520" s="14">
        <v>65551.964884955465</v>
      </c>
      <c r="G1520" s="14">
        <v>2551.6097</v>
      </c>
      <c r="H1520" s="14">
        <v>153625.82255595599</v>
      </c>
      <c r="I1520" s="14">
        <v>9217.549353357359</v>
      </c>
      <c r="J1520" s="14">
        <v>3687.0197413429437</v>
      </c>
      <c r="K1520" s="15">
        <v>0.11558522326852144</v>
      </c>
      <c r="L1520" s="14">
        <v>12983.805359854701</v>
      </c>
      <c r="M1520" s="14">
        <v>127158.32946139731</v>
      </c>
      <c r="N1520" s="14">
        <v>2765.2648060072074</v>
      </c>
      <c r="O1520" s="15">
        <v>0.20577707696062802</v>
      </c>
      <c r="P1520" s="14">
        <v>22030.934066320679</v>
      </c>
      <c r="Q1520" s="14">
        <v>130475.70571108212</v>
      </c>
      <c r="R1520" s="14">
        <v>2765.2648060072074</v>
      </c>
      <c r="S1520" s="15">
        <v>3.2353699021029692E-2</v>
      </c>
      <c r="T1520" s="38">
        <v>9466.6441959411786</v>
      </c>
      <c r="U1520" s="38">
        <v>303447.78874396789</v>
      </c>
      <c r="V1520" s="38">
        <v>44481.383622116555</v>
      </c>
      <c r="W1520" s="38">
        <v>561081.82391644735</v>
      </c>
      <c r="AA1520" s="13">
        <v>1455</v>
      </c>
      <c r="AB1520" s="39">
        <v>2369571.6058009923</v>
      </c>
    </row>
    <row r="1521" spans="3:28">
      <c r="C1521" s="13">
        <v>1456</v>
      </c>
      <c r="D1521" s="13">
        <v>65</v>
      </c>
      <c r="E1521" s="14">
        <v>239604.4538066219</v>
      </c>
      <c r="F1521" s="14">
        <v>72523.236984582545</v>
      </c>
      <c r="G1521" s="14">
        <v>2551.6097</v>
      </c>
      <c r="H1521" s="14">
        <v>164529.60712203934</v>
      </c>
      <c r="I1521" s="14">
        <v>9871.7764273223602</v>
      </c>
      <c r="J1521" s="14">
        <v>3948.7105709289444</v>
      </c>
      <c r="K1521" s="15">
        <v>7.79507787759052E-2</v>
      </c>
      <c r="L1521" s="14">
        <v>12285.025229492388</v>
      </c>
      <c r="M1521" s="14">
        <v>171859.15594259792</v>
      </c>
      <c r="N1521" s="14">
        <v>2961.5329281967079</v>
      </c>
      <c r="O1521" s="15">
        <v>2.892515925821626E-3</v>
      </c>
      <c r="P1521" s="14">
        <v>634.67683471762246</v>
      </c>
      <c r="Q1521" s="14">
        <v>221535.78565608096</v>
      </c>
      <c r="R1521" s="14">
        <v>2961.5329281967079</v>
      </c>
      <c r="S1521" s="15">
        <v>-3.6273382261570383E-2</v>
      </c>
      <c r="T1521" s="38">
        <v>-5764.4626005848731</v>
      </c>
      <c r="U1521" s="38">
        <v>154633.4558130299</v>
      </c>
      <c r="V1521" s="38">
        <v>7155.2394636251374</v>
      </c>
      <c r="W1521" s="38">
        <v>548028.39741170872</v>
      </c>
      <c r="AA1521" s="13">
        <v>1456</v>
      </c>
      <c r="AB1521" s="39">
        <v>2615083.2079961603</v>
      </c>
    </row>
    <row r="1522" spans="3:28">
      <c r="C1522" s="13">
        <v>1457</v>
      </c>
      <c r="D1522" s="13">
        <v>65</v>
      </c>
      <c r="E1522" s="14">
        <v>234330.12997957514</v>
      </c>
      <c r="F1522" s="14">
        <v>70466.2506920343</v>
      </c>
      <c r="G1522" s="14">
        <v>2551.6097</v>
      </c>
      <c r="H1522" s="14">
        <v>161312.26958754085</v>
      </c>
      <c r="I1522" s="14">
        <v>9678.7361752524503</v>
      </c>
      <c r="J1522" s="14">
        <v>3871.4944701009804</v>
      </c>
      <c r="K1522" s="15">
        <v>5.255393980934632E-2</v>
      </c>
      <c r="L1522" s="14">
        <v>8059.1176741789313</v>
      </c>
      <c r="M1522" s="14">
        <v>163344.31317924624</v>
      </c>
      <c r="N1522" s="14">
        <v>2903.6208525757352</v>
      </c>
      <c r="O1522" s="15">
        <v>0.11985089428273393</v>
      </c>
      <c r="P1522" s="14">
        <v>43133.236925617464</v>
      </c>
      <c r="Q1522" s="14">
        <v>404475.8698923206</v>
      </c>
      <c r="R1522" s="14">
        <v>2903.6208525757352</v>
      </c>
      <c r="S1522" s="15">
        <v>-5.5248135195988049E-2</v>
      </c>
      <c r="T1522" s="38">
        <v>-9709.4841557438413</v>
      </c>
      <c r="U1522" s="38">
        <v>167485.52776142285</v>
      </c>
      <c r="V1522" s="38">
        <v>41482.870444052554</v>
      </c>
      <c r="W1522" s="38">
        <v>735305.71083298977</v>
      </c>
      <c r="AA1522" s="13">
        <v>1457</v>
      </c>
      <c r="AB1522" s="39">
        <v>2597835.8425605632</v>
      </c>
    </row>
    <row r="1523" spans="3:28">
      <c r="C1523" s="13">
        <v>1458</v>
      </c>
      <c r="D1523" s="13">
        <v>65</v>
      </c>
      <c r="E1523" s="14">
        <v>255568.73731501881</v>
      </c>
      <c r="F1523" s="14">
        <v>78749.307552857339</v>
      </c>
      <c r="G1523" s="14">
        <v>2551.6097</v>
      </c>
      <c r="H1523" s="14">
        <v>174267.82006216145</v>
      </c>
      <c r="I1523" s="14">
        <v>10456.069203729687</v>
      </c>
      <c r="J1523" s="14">
        <v>4182.4276814918749</v>
      </c>
      <c r="K1523" s="15">
        <v>-8.2987760512115372E-2</v>
      </c>
      <c r="L1523" s="14">
        <v>-14346.533409396623</v>
      </c>
      <c r="M1523" s="14">
        <v>160619.97337653217</v>
      </c>
      <c r="N1523" s="14">
        <v>3136.8207611189059</v>
      </c>
      <c r="O1523" s="15">
        <v>2.4060661784995996E-2</v>
      </c>
      <c r="P1523" s="14">
        <v>4078.9561111517833</v>
      </c>
      <c r="Q1523" s="14">
        <v>175175.37646919995</v>
      </c>
      <c r="R1523" s="14">
        <v>3136.8207611189059</v>
      </c>
      <c r="S1523" s="15">
        <v>0.12979923280458169</v>
      </c>
      <c r="T1523" s="38">
        <v>26889.382601059369</v>
      </c>
      <c r="U1523" s="38">
        <v>235619.12991758122</v>
      </c>
      <c r="V1523" s="38">
        <v>16621.80530281453</v>
      </c>
      <c r="W1523" s="38">
        <v>571414.47976331331</v>
      </c>
      <c r="AA1523" s="13">
        <v>1458</v>
      </c>
      <c r="AB1523" s="39">
        <v>2319719.2631095909</v>
      </c>
    </row>
    <row r="1524" spans="3:28">
      <c r="C1524" s="13">
        <v>1459</v>
      </c>
      <c r="D1524" s="13">
        <v>65</v>
      </c>
      <c r="E1524" s="14">
        <v>254625.83539576409</v>
      </c>
      <c r="F1524" s="14">
        <v>78381.575804348002</v>
      </c>
      <c r="G1524" s="14">
        <v>2551.6097</v>
      </c>
      <c r="H1524" s="14">
        <v>173692.64989141611</v>
      </c>
      <c r="I1524" s="14">
        <v>10421.558993484967</v>
      </c>
      <c r="J1524" s="14">
        <v>4168.6235973939865</v>
      </c>
      <c r="K1524" s="15">
        <v>7.8450931767526183E-2</v>
      </c>
      <c r="L1524" s="14">
        <v>15583.138000589595</v>
      </c>
      <c r="M1524" s="14">
        <v>216302.92358520848</v>
      </c>
      <c r="N1524" s="14">
        <v>3126.4676980454901</v>
      </c>
      <c r="O1524" s="15">
        <v>2.6337934293962313E-2</v>
      </c>
      <c r="P1524" s="14">
        <v>6375.0257506407816</v>
      </c>
      <c r="Q1524" s="14">
        <v>249985.55455787849</v>
      </c>
      <c r="R1524" s="14">
        <v>3126.4676980454901</v>
      </c>
      <c r="S1524" s="15">
        <v>-2.1401657567596585E-2</v>
      </c>
      <c r="T1524" s="38">
        <v>-14760.025907953453</v>
      </c>
      <c r="U1524" s="38">
        <v>676470.62558544055</v>
      </c>
      <c r="V1524" s="38">
        <v>7198.1378432769252</v>
      </c>
      <c r="W1524" s="38">
        <v>1142759.1037285277</v>
      </c>
      <c r="AA1524" s="13">
        <v>1459</v>
      </c>
      <c r="AB1524" s="39">
        <v>2775562.0306939688</v>
      </c>
    </row>
    <row r="1525" spans="3:28">
      <c r="C1525" s="13">
        <v>1460</v>
      </c>
      <c r="D1525" s="13">
        <v>65</v>
      </c>
      <c r="E1525" s="14">
        <v>237491.61354140411</v>
      </c>
      <c r="F1525" s="14">
        <v>71699.229281147607</v>
      </c>
      <c r="G1525" s="14">
        <v>2551.6097</v>
      </c>
      <c r="H1525" s="14">
        <v>163240.77456025648</v>
      </c>
      <c r="I1525" s="14">
        <v>9794.4464736153877</v>
      </c>
      <c r="J1525" s="14">
        <v>3917.7785894461554</v>
      </c>
      <c r="K1525" s="15">
        <v>6.8807198364559979E-2</v>
      </c>
      <c r="L1525" s="14">
        <v>12333.06084211196</v>
      </c>
      <c r="M1525" s="14">
        <v>193532.80189725579</v>
      </c>
      <c r="N1525" s="14">
        <v>2938.3339420846164</v>
      </c>
      <c r="O1525" s="15">
        <v>0.16158715512316396</v>
      </c>
      <c r="P1525" s="14">
        <v>34169.646203474658</v>
      </c>
      <c r="Q1525" s="14">
        <v>247101.45188135028</v>
      </c>
      <c r="R1525" s="14">
        <v>2938.3339420846164</v>
      </c>
      <c r="S1525" s="15">
        <v>0.28986148758252511</v>
      </c>
      <c r="T1525" s="38">
        <v>202418.91372118407</v>
      </c>
      <c r="U1525" s="38">
        <v>902217.87748371752</v>
      </c>
      <c r="V1525" s="38">
        <v>248921.62076677068</v>
      </c>
      <c r="W1525" s="38">
        <v>1342852.1312623236</v>
      </c>
      <c r="AA1525" s="13">
        <v>1460</v>
      </c>
      <c r="AB1525" s="39">
        <v>2183133.4273325386</v>
      </c>
    </row>
    <row r="1526" spans="3:28">
      <c r="C1526" s="13">
        <v>1461</v>
      </c>
      <c r="D1526" s="13">
        <v>65</v>
      </c>
      <c r="E1526" s="14">
        <v>219166.44109207258</v>
      </c>
      <c r="F1526" s="14">
        <v>64552.412025908307</v>
      </c>
      <c r="G1526" s="14">
        <v>2551.6097</v>
      </c>
      <c r="H1526" s="14">
        <v>152062.41936616428</v>
      </c>
      <c r="I1526" s="14">
        <v>9123.7451619698568</v>
      </c>
      <c r="J1526" s="14">
        <v>3649.4980647879429</v>
      </c>
      <c r="K1526" s="15">
        <v>1.1774486393877518E-2</v>
      </c>
      <c r="L1526" s="14">
        <v>1621.0287584322862</v>
      </c>
      <c r="M1526" s="14">
        <v>141118.76871425088</v>
      </c>
      <c r="N1526" s="14">
        <v>2737.1235485909569</v>
      </c>
      <c r="O1526" s="15">
        <v>-6.2452214837929787E-2</v>
      </c>
      <c r="P1526" s="14">
        <v>-22253.195849042335</v>
      </c>
      <c r="Q1526" s="14">
        <v>335438.93117897183</v>
      </c>
      <c r="R1526" s="14">
        <v>2737.1235485909569</v>
      </c>
      <c r="S1526" s="15">
        <v>0.15814176345733758</v>
      </c>
      <c r="T1526" s="38">
        <v>41340.807119440949</v>
      </c>
      <c r="U1526" s="38">
        <v>304125.49462571985</v>
      </c>
      <c r="V1526" s="38">
        <v>20708.640028830901</v>
      </c>
      <c r="W1526" s="38">
        <v>780683.19451894262</v>
      </c>
      <c r="AA1526" s="13">
        <v>1461</v>
      </c>
      <c r="AB1526" s="39">
        <v>2929675.7791702542</v>
      </c>
    </row>
    <row r="1527" spans="3:28">
      <c r="C1527" s="13">
        <v>1462</v>
      </c>
      <c r="D1527" s="13">
        <v>65</v>
      </c>
      <c r="E1527" s="14">
        <v>230524.34689901257</v>
      </c>
      <c r="F1527" s="14">
        <v>68981.995290614897</v>
      </c>
      <c r="G1527" s="14">
        <v>2551.6097</v>
      </c>
      <c r="H1527" s="14">
        <v>158990.74190839767</v>
      </c>
      <c r="I1527" s="14">
        <v>9539.4445145038608</v>
      </c>
      <c r="J1527" s="14">
        <v>3815.7778058015447</v>
      </c>
      <c r="K1527" s="15">
        <v>4.276157616866598E-2</v>
      </c>
      <c r="L1527" s="14">
        <v>5897.1519996496727</v>
      </c>
      <c r="M1527" s="14">
        <v>145712.77321787318</v>
      </c>
      <c r="N1527" s="14">
        <v>2861.8333543511581</v>
      </c>
      <c r="O1527" s="15">
        <v>2.9768765020528457E-2</v>
      </c>
      <c r="P1527" s="14">
        <v>5017.7000226368727</v>
      </c>
      <c r="Q1527" s="14">
        <v>175004.48454238774</v>
      </c>
      <c r="R1527" s="14">
        <v>2861.8333543511581</v>
      </c>
      <c r="S1527" s="15">
        <v>0.27278400172076134</v>
      </c>
      <c r="T1527" s="38">
        <v>125351.4387585823</v>
      </c>
      <c r="U1527" s="38">
        <v>586308.71316878882</v>
      </c>
      <c r="V1527" s="38">
        <v>136266.29078086885</v>
      </c>
      <c r="W1527" s="38">
        <v>907025.97092904977</v>
      </c>
      <c r="AA1527" s="13">
        <v>1462</v>
      </c>
      <c r="AB1527" s="39">
        <v>2301594.5644496228</v>
      </c>
    </row>
    <row r="1528" spans="3:28">
      <c r="C1528" s="13">
        <v>1463</v>
      </c>
      <c r="D1528" s="13">
        <v>65</v>
      </c>
      <c r="E1528" s="14">
        <v>227219.25353181106</v>
      </c>
      <c r="F1528" s="14">
        <v>67693.008877406319</v>
      </c>
      <c r="G1528" s="14">
        <v>2551.6097</v>
      </c>
      <c r="H1528" s="14">
        <v>156974.63495440476</v>
      </c>
      <c r="I1528" s="14">
        <v>9418.4780972642857</v>
      </c>
      <c r="J1528" s="14">
        <v>3767.3912389057145</v>
      </c>
      <c r="K1528" s="15">
        <v>-1.6999437454488481E-2</v>
      </c>
      <c r="L1528" s="14">
        <v>-1996.2183785686859</v>
      </c>
      <c r="M1528" s="14">
        <v>117315.97356101449</v>
      </c>
      <c r="N1528" s="14">
        <v>2825.5434291792858</v>
      </c>
      <c r="O1528" s="15">
        <v>0.12565191138709444</v>
      </c>
      <c r="P1528" s="14">
        <v>22364.878660522638</v>
      </c>
      <c r="Q1528" s="14">
        <v>201768.40605588665</v>
      </c>
      <c r="R1528" s="14">
        <v>2825.5434291792858</v>
      </c>
      <c r="S1528" s="15">
        <v>0.39763866863106007</v>
      </c>
      <c r="T1528" s="38">
        <v>169735.63134531907</v>
      </c>
      <c r="U1528" s="38">
        <v>598007.37009564333</v>
      </c>
      <c r="V1528" s="38">
        <v>190104.29162727302</v>
      </c>
      <c r="W1528" s="38">
        <v>917091.74971254449</v>
      </c>
      <c r="AA1528" s="13">
        <v>1463</v>
      </c>
      <c r="AB1528" s="39">
        <v>2995135.5934864748</v>
      </c>
    </row>
    <row r="1529" spans="3:28">
      <c r="C1529" s="13">
        <v>1464</v>
      </c>
      <c r="D1529" s="13">
        <v>65</v>
      </c>
      <c r="E1529" s="14">
        <v>230270.02359548485</v>
      </c>
      <c r="F1529" s="14">
        <v>68882.809202239092</v>
      </c>
      <c r="G1529" s="14">
        <v>2551.6097</v>
      </c>
      <c r="H1529" s="14">
        <v>158835.60469324575</v>
      </c>
      <c r="I1529" s="14">
        <v>9530.136281594745</v>
      </c>
      <c r="J1529" s="14">
        <v>3812.0545126378984</v>
      </c>
      <c r="K1529" s="15">
        <v>2.1411446142204228E-2</v>
      </c>
      <c r="L1529" s="14">
        <v>4479.6999648305728</v>
      </c>
      <c r="M1529" s="14">
        <v>215605.59658815176</v>
      </c>
      <c r="N1529" s="14">
        <v>2859.0408844784233</v>
      </c>
      <c r="O1529" s="15">
        <v>8.5086300677383972E-2</v>
      </c>
      <c r="P1529" s="14">
        <v>7610.8401209155463</v>
      </c>
      <c r="Q1529" s="14">
        <v>98488.838876638605</v>
      </c>
      <c r="R1529" s="14">
        <v>2859.0408844784233</v>
      </c>
      <c r="S1529" s="15">
        <v>0.16011501954440249</v>
      </c>
      <c r="T1529" s="38">
        <v>50949.141871849613</v>
      </c>
      <c r="U1529" s="38">
        <v>370582.05145785736</v>
      </c>
      <c r="V1529" s="38">
        <v>63039.681957595734</v>
      </c>
      <c r="W1529" s="38">
        <v>684676.4869226478</v>
      </c>
      <c r="AA1529" s="13">
        <v>1464</v>
      </c>
      <c r="AB1529" s="39">
        <v>3116091.2022141325</v>
      </c>
    </row>
    <row r="1530" spans="3:28">
      <c r="C1530" s="13">
        <v>1465</v>
      </c>
      <c r="D1530" s="13">
        <v>65</v>
      </c>
      <c r="E1530" s="14">
        <v>242134.92937758344</v>
      </c>
      <c r="F1530" s="14">
        <v>73510.122457257545</v>
      </c>
      <c r="G1530" s="14">
        <v>2551.6097</v>
      </c>
      <c r="H1530" s="14">
        <v>166073.19722032591</v>
      </c>
      <c r="I1530" s="14">
        <v>9964.3918332195535</v>
      </c>
      <c r="J1530" s="14">
        <v>3985.7567332878216</v>
      </c>
      <c r="K1530" s="15">
        <v>4.3207635767515892E-2</v>
      </c>
      <c r="L1530" s="14">
        <v>6853.5152709505155</v>
      </c>
      <c r="M1530" s="14">
        <v>167464.54409198897</v>
      </c>
      <c r="N1530" s="14">
        <v>2989.317549965866</v>
      </c>
      <c r="O1530" s="15">
        <v>4.5435345488867698E-2</v>
      </c>
      <c r="P1530" s="14">
        <v>9798.8710250738568</v>
      </c>
      <c r="Q1530" s="14">
        <v>226959.78961698106</v>
      </c>
      <c r="R1530" s="14">
        <v>2989.317549965866</v>
      </c>
      <c r="S1530" s="15">
        <v>0.15596681783517685</v>
      </c>
      <c r="T1530" s="38">
        <v>46153.260635127685</v>
      </c>
      <c r="U1530" s="38">
        <v>343565.09766466526</v>
      </c>
      <c r="V1530" s="38">
        <v>62805.646931152056</v>
      </c>
      <c r="W1530" s="38">
        <v>737989.43137363531</v>
      </c>
      <c r="AA1530" s="13">
        <v>1465</v>
      </c>
      <c r="AB1530" s="39">
        <v>3000601.7432613662</v>
      </c>
    </row>
    <row r="1531" spans="3:28">
      <c r="C1531" s="13">
        <v>1466</v>
      </c>
      <c r="D1531" s="13">
        <v>65</v>
      </c>
      <c r="E1531" s="14">
        <v>225789.84179458063</v>
      </c>
      <c r="F1531" s="14">
        <v>67135.538299886452</v>
      </c>
      <c r="G1531" s="14">
        <v>2551.6097</v>
      </c>
      <c r="H1531" s="14">
        <v>156102.69379469418</v>
      </c>
      <c r="I1531" s="14">
        <v>9366.1616276816494</v>
      </c>
      <c r="J1531" s="14">
        <v>3746.4646510726598</v>
      </c>
      <c r="K1531" s="15">
        <v>3.8393360573190691E-2</v>
      </c>
      <c r="L1531" s="14">
        <v>5390.7138341023974</v>
      </c>
      <c r="M1531" s="14">
        <v>147671.39561501733</v>
      </c>
      <c r="N1531" s="14">
        <v>2809.8484883044948</v>
      </c>
      <c r="O1531" s="15">
        <v>0.1791713416407367</v>
      </c>
      <c r="P1531" s="14">
        <v>46205.043767087918</v>
      </c>
      <c r="Q1531" s="14">
        <v>305491.85550491879</v>
      </c>
      <c r="R1531" s="14">
        <v>2809.8484883044948</v>
      </c>
      <c r="S1531" s="15">
        <v>-5.002172580905663E-2</v>
      </c>
      <c r="T1531" s="38">
        <v>-10834.559136161382</v>
      </c>
      <c r="U1531" s="38">
        <v>207167.43290047682</v>
      </c>
      <c r="V1531" s="38">
        <v>40761.198465028931</v>
      </c>
      <c r="W1531" s="38">
        <v>660330.68402041297</v>
      </c>
      <c r="AA1531" s="13">
        <v>1466</v>
      </c>
      <c r="AB1531" s="39">
        <v>2613647.1622327436</v>
      </c>
    </row>
    <row r="1532" spans="3:28">
      <c r="C1532" s="13">
        <v>1467</v>
      </c>
      <c r="D1532" s="13">
        <v>65</v>
      </c>
      <c r="E1532" s="14">
        <v>231852.45003781788</v>
      </c>
      <c r="F1532" s="14">
        <v>69499.955514748974</v>
      </c>
      <c r="G1532" s="14">
        <v>2551.6097</v>
      </c>
      <c r="H1532" s="14">
        <v>159800.88482306889</v>
      </c>
      <c r="I1532" s="14">
        <v>9588.0530893841333</v>
      </c>
      <c r="J1532" s="14">
        <v>3835.2212357536537</v>
      </c>
      <c r="K1532" s="15">
        <v>7.3829081456865286E-2</v>
      </c>
      <c r="L1532" s="14">
        <v>11534.134351486775</v>
      </c>
      <c r="M1532" s="14">
        <v>169679.26566831209</v>
      </c>
      <c r="N1532" s="14">
        <v>2876.4159268152398</v>
      </c>
      <c r="O1532" s="15">
        <v>0.21058834125174494</v>
      </c>
      <c r="P1532" s="14">
        <v>34061.862934811528</v>
      </c>
      <c r="Q1532" s="14">
        <v>197246.26602158893</v>
      </c>
      <c r="R1532" s="14">
        <v>2876.4159268152398</v>
      </c>
      <c r="S1532" s="15">
        <v>4.4950815162069224E-3</v>
      </c>
      <c r="T1532" s="38">
        <v>2430.7373688753896</v>
      </c>
      <c r="U1532" s="38">
        <v>544623.84824370232</v>
      </c>
      <c r="V1532" s="38">
        <v>48026.734655173692</v>
      </c>
      <c r="W1532" s="38">
        <v>911549.37993360334</v>
      </c>
      <c r="AA1532" s="13">
        <v>1467</v>
      </c>
      <c r="AB1532" s="39">
        <v>2939952.1969676642</v>
      </c>
    </row>
    <row r="1533" spans="3:28">
      <c r="C1533" s="13">
        <v>1468</v>
      </c>
      <c r="D1533" s="13">
        <v>65</v>
      </c>
      <c r="E1533" s="14">
        <v>254818.26810638548</v>
      </c>
      <c r="F1533" s="14">
        <v>78456.624561490346</v>
      </c>
      <c r="G1533" s="14">
        <v>2551.6097</v>
      </c>
      <c r="H1533" s="14">
        <v>173810.03384489514</v>
      </c>
      <c r="I1533" s="14">
        <v>10428.602030693708</v>
      </c>
      <c r="J1533" s="14">
        <v>4171.440812277483</v>
      </c>
      <c r="K1533" s="15">
        <v>1.0871708522053478E-2</v>
      </c>
      <c r="L1533" s="14">
        <v>1945.7698137201376</v>
      </c>
      <c r="M1533" s="14">
        <v>183007.02196568382</v>
      </c>
      <c r="N1533" s="14">
        <v>3128.5806092081125</v>
      </c>
      <c r="O1533" s="15">
        <v>5.2722904029220197E-2</v>
      </c>
      <c r="P1533" s="14">
        <v>10908.450081687437</v>
      </c>
      <c r="Q1533" s="14">
        <v>219374.28123543994</v>
      </c>
      <c r="R1533" s="14">
        <v>3128.5806092081125</v>
      </c>
      <c r="S1533" s="15">
        <v>-1.3015407237957424E-2</v>
      </c>
      <c r="T1533" s="38">
        <v>-15654.506521040319</v>
      </c>
      <c r="U1533" s="38">
        <v>1188677.1067595496</v>
      </c>
      <c r="V1533" s="38">
        <v>-2800.2866256327452</v>
      </c>
      <c r="W1533" s="38">
        <v>1591058.4099606732</v>
      </c>
      <c r="AA1533" s="13">
        <v>1468</v>
      </c>
      <c r="AB1533" s="39">
        <v>2463477.8939452018</v>
      </c>
    </row>
    <row r="1534" spans="3:28">
      <c r="C1534" s="13">
        <v>1469</v>
      </c>
      <c r="D1534" s="13">
        <v>65</v>
      </c>
      <c r="E1534" s="14">
        <v>233360.58781878749</v>
      </c>
      <c r="F1534" s="14">
        <v>70088.129249327118</v>
      </c>
      <c r="G1534" s="14">
        <v>2551.6097</v>
      </c>
      <c r="H1534" s="14">
        <v>160720.84886946037</v>
      </c>
      <c r="I1534" s="14">
        <v>9643.2509321676225</v>
      </c>
      <c r="J1534" s="14">
        <v>3857.3003728670492</v>
      </c>
      <c r="K1534" s="15">
        <v>7.8699467081690927E-2</v>
      </c>
      <c r="L1534" s="14">
        <v>11117.627171750277</v>
      </c>
      <c r="M1534" s="14">
        <v>154313.144644719</v>
      </c>
      <c r="N1534" s="14">
        <v>2892.9752796502867</v>
      </c>
      <c r="O1534" s="15">
        <v>0.14236787852688268</v>
      </c>
      <c r="P1534" s="14">
        <v>13865.756343582341</v>
      </c>
      <c r="Q1534" s="14">
        <v>112706.09775895654</v>
      </c>
      <c r="R1534" s="14">
        <v>2892.9752796502867</v>
      </c>
      <c r="S1534" s="15">
        <v>-0.34416901155099078</v>
      </c>
      <c r="T1534" s="38">
        <v>-163492.13345567984</v>
      </c>
      <c r="U1534" s="38">
        <v>312988.7935687541</v>
      </c>
      <c r="V1534" s="38">
        <v>-138508.74994034722</v>
      </c>
      <c r="W1534" s="38">
        <v>580008.03597242967</v>
      </c>
      <c r="AA1534" s="13">
        <v>1469</v>
      </c>
      <c r="AB1534" s="39">
        <v>2622158.908853672</v>
      </c>
    </row>
    <row r="1535" spans="3:28">
      <c r="C1535" s="13">
        <v>1470</v>
      </c>
      <c r="D1535" s="13">
        <v>65</v>
      </c>
      <c r="E1535" s="14">
        <v>241110.46314507711</v>
      </c>
      <c r="F1535" s="14">
        <v>73110.580626580078</v>
      </c>
      <c r="G1535" s="14">
        <v>2551.6097</v>
      </c>
      <c r="H1535" s="14">
        <v>165448.27281849703</v>
      </c>
      <c r="I1535" s="14">
        <v>9926.8963691098215</v>
      </c>
      <c r="J1535" s="14">
        <v>3970.758547643929</v>
      </c>
      <c r="K1535" s="15">
        <v>6.3198718952305305E-2</v>
      </c>
      <c r="L1535" s="14">
        <v>10020.415219895069</v>
      </c>
      <c r="M1535" s="14">
        <v>170559.88207668302</v>
      </c>
      <c r="N1535" s="14">
        <v>2978.0689107329463</v>
      </c>
      <c r="O1535" s="15">
        <v>9.6628935566385465E-2</v>
      </c>
      <c r="P1535" s="14">
        <v>16322.472093625747</v>
      </c>
      <c r="Q1535" s="14">
        <v>186730.59893009349</v>
      </c>
      <c r="R1535" s="14">
        <v>2978.0689107329463</v>
      </c>
      <c r="S1535" s="15">
        <v>0.52300231157924004</v>
      </c>
      <c r="T1535" s="38">
        <v>355992.35484927439</v>
      </c>
      <c r="U1535" s="38">
        <v>1038152.0994862688</v>
      </c>
      <c r="V1535" s="38">
        <v>382335.24216279521</v>
      </c>
      <c r="W1535" s="38">
        <v>1395442.5804930453</v>
      </c>
      <c r="AA1535" s="13">
        <v>1470</v>
      </c>
      <c r="AB1535" s="39">
        <v>3200973.5732857129</v>
      </c>
    </row>
    <row r="1536" spans="3:28">
      <c r="C1536" s="13">
        <v>1471</v>
      </c>
      <c r="D1536" s="13">
        <v>65</v>
      </c>
      <c r="E1536" s="14">
        <v>224017.64806310952</v>
      </c>
      <c r="F1536" s="14">
        <v>66444.382744612711</v>
      </c>
      <c r="G1536" s="14">
        <v>2551.6097</v>
      </c>
      <c r="H1536" s="14">
        <v>155021.65561849679</v>
      </c>
      <c r="I1536" s="14">
        <v>9301.2993371098073</v>
      </c>
      <c r="J1536" s="14">
        <v>3720.5197348439233</v>
      </c>
      <c r="K1536" s="15">
        <v>1.155221027695142E-2</v>
      </c>
      <c r="L1536" s="14">
        <v>1854.9051209446154</v>
      </c>
      <c r="M1536" s="14">
        <v>164282.28387517037</v>
      </c>
      <c r="N1536" s="14">
        <v>2790.389801132942</v>
      </c>
      <c r="O1536" s="15">
        <v>8.8441569200178413E-2</v>
      </c>
      <c r="P1536" s="14">
        <v>11017.587684191261</v>
      </c>
      <c r="Q1536" s="14">
        <v>136987.54741343329</v>
      </c>
      <c r="R1536" s="14">
        <v>2790.389801132942</v>
      </c>
      <c r="S1536" s="15">
        <v>0.11860356744119792</v>
      </c>
      <c r="T1536" s="38">
        <v>36331.888274067634</v>
      </c>
      <c r="U1536" s="38">
        <v>344057.56764408736</v>
      </c>
      <c r="V1536" s="38">
        <v>49204.381079203507</v>
      </c>
      <c r="W1536" s="38">
        <v>645327.39893269097</v>
      </c>
      <c r="AA1536" s="13">
        <v>1471</v>
      </c>
      <c r="AB1536" s="39">
        <v>2917374.8079007068</v>
      </c>
    </row>
    <row r="1537" spans="3:28">
      <c r="C1537" s="13">
        <v>1472</v>
      </c>
      <c r="D1537" s="13">
        <v>65</v>
      </c>
      <c r="E1537" s="14">
        <v>226700.7937723599</v>
      </c>
      <c r="F1537" s="14">
        <v>67490.809571220365</v>
      </c>
      <c r="G1537" s="14">
        <v>2551.6097</v>
      </c>
      <c r="H1537" s="14">
        <v>156658.37450113954</v>
      </c>
      <c r="I1537" s="14">
        <v>9399.5024700683716</v>
      </c>
      <c r="J1537" s="14">
        <v>3759.8009880273489</v>
      </c>
      <c r="K1537" s="15">
        <v>5.5631887613883754E-2</v>
      </c>
      <c r="L1537" s="14">
        <v>9358.3461441687887</v>
      </c>
      <c r="M1537" s="14">
        <v>179457.34804852679</v>
      </c>
      <c r="N1537" s="14">
        <v>2819.8507410205116</v>
      </c>
      <c r="O1537" s="15">
        <v>-3.9422698742388823E-2</v>
      </c>
      <c r="P1537" s="14">
        <v>-7595.0172779385384</v>
      </c>
      <c r="Q1537" s="14">
        <v>186470.85302340621</v>
      </c>
      <c r="R1537" s="14">
        <v>2819.8507410205116</v>
      </c>
      <c r="S1537" s="15">
        <v>0.42376467860587391</v>
      </c>
      <c r="T1537" s="38">
        <v>183298.14732692402</v>
      </c>
      <c r="U1537" s="38">
        <v>617255.0889564323</v>
      </c>
      <c r="V1537" s="38">
        <v>185061.47619315426</v>
      </c>
      <c r="W1537" s="38">
        <v>983183.29002836533</v>
      </c>
      <c r="AA1537" s="13">
        <v>1472</v>
      </c>
      <c r="AB1537" s="39">
        <v>2459755.9842041535</v>
      </c>
    </row>
    <row r="1538" spans="3:28">
      <c r="C1538" s="13">
        <v>1473</v>
      </c>
      <c r="D1538" s="13">
        <v>65</v>
      </c>
      <c r="E1538" s="14">
        <v>240769.1808678073</v>
      </c>
      <c r="F1538" s="14">
        <v>72977.480538444855</v>
      </c>
      <c r="G1538" s="14">
        <v>2551.6097</v>
      </c>
      <c r="H1538" s="14">
        <v>165240.09062936244</v>
      </c>
      <c r="I1538" s="14">
        <v>9914.4054377617467</v>
      </c>
      <c r="J1538" s="14">
        <v>3965.7621751046991</v>
      </c>
      <c r="K1538" s="15">
        <v>4.5412518735255668E-2</v>
      </c>
      <c r="L1538" s="14">
        <v>5089.8400991181734</v>
      </c>
      <c r="M1538" s="14">
        <v>119152.83127241026</v>
      </c>
      <c r="N1538" s="14">
        <v>2974.3216313285238</v>
      </c>
      <c r="O1538" s="15">
        <v>8.2478248846190885E-2</v>
      </c>
      <c r="P1538" s="14">
        <v>10679.104323020376</v>
      </c>
      <c r="Q1538" s="14">
        <v>141644.09077651124</v>
      </c>
      <c r="R1538" s="14">
        <v>2974.3216313285238</v>
      </c>
      <c r="S1538" s="15">
        <v>0.13366286949498696</v>
      </c>
      <c r="T1538" s="38">
        <v>19580.669409625865</v>
      </c>
      <c r="U1538" s="38">
        <v>167560.79033909529</v>
      </c>
      <c r="V1538" s="38">
        <v>35349.613831764414</v>
      </c>
      <c r="W1538" s="38">
        <v>428357.71238801675</v>
      </c>
      <c r="AA1538" s="13">
        <v>1473</v>
      </c>
      <c r="AB1538" s="39">
        <v>2897928.9648054857</v>
      </c>
    </row>
    <row r="1539" spans="3:28">
      <c r="C1539" s="13">
        <v>1474</v>
      </c>
      <c r="D1539" s="13">
        <v>65</v>
      </c>
      <c r="E1539" s="14">
        <v>237041.50007950165</v>
      </c>
      <c r="F1539" s="14">
        <v>71523.685031005647</v>
      </c>
      <c r="G1539" s="14">
        <v>2551.6097</v>
      </c>
      <c r="H1539" s="14">
        <v>162966.20534849601</v>
      </c>
      <c r="I1539" s="14">
        <v>9777.9723209097592</v>
      </c>
      <c r="J1539" s="14">
        <v>3911.1889283639039</v>
      </c>
      <c r="K1539" s="15">
        <v>5.5599401925914699E-2</v>
      </c>
      <c r="L1539" s="14">
        <v>8306.0427745747293</v>
      </c>
      <c r="M1539" s="14">
        <v>159652.502731202</v>
      </c>
      <c r="N1539" s="14">
        <v>2933.3916962729277</v>
      </c>
      <c r="O1539" s="15">
        <v>0.26490771294370274</v>
      </c>
      <c r="P1539" s="14">
        <v>79556.472225908263</v>
      </c>
      <c r="Q1539" s="14">
        <v>381340.85736237181</v>
      </c>
      <c r="R1539" s="14">
        <v>2933.3916962729277</v>
      </c>
      <c r="S1539" s="15">
        <v>3.9224329187004872E-2</v>
      </c>
      <c r="T1539" s="38">
        <v>14358.357504282829</v>
      </c>
      <c r="U1539" s="38">
        <v>381882.49275000091</v>
      </c>
      <c r="V1539" s="38">
        <v>102220.87250476582</v>
      </c>
      <c r="W1539" s="38">
        <v>922875.85284357471</v>
      </c>
      <c r="AA1539" s="13">
        <v>1474</v>
      </c>
      <c r="AB1539" s="39">
        <v>2444254.2511245515</v>
      </c>
    </row>
    <row r="1540" spans="3:28">
      <c r="C1540" s="13">
        <v>1475</v>
      </c>
      <c r="D1540" s="13">
        <v>65</v>
      </c>
      <c r="E1540" s="14">
        <v>226380.56906781381</v>
      </c>
      <c r="F1540" s="14">
        <v>67365.921936447383</v>
      </c>
      <c r="G1540" s="14">
        <v>2551.6097</v>
      </c>
      <c r="H1540" s="14">
        <v>156463.03743136642</v>
      </c>
      <c r="I1540" s="14">
        <v>9387.7822458819846</v>
      </c>
      <c r="J1540" s="14">
        <v>3755.1128983527942</v>
      </c>
      <c r="K1540" s="15">
        <v>4.1398645433821601E-2</v>
      </c>
      <c r="L1540" s="14">
        <v>7087.2247344862999</v>
      </c>
      <c r="M1540" s="14">
        <v>180159.38574664737</v>
      </c>
      <c r="N1540" s="14">
        <v>2816.3346737645952</v>
      </c>
      <c r="O1540" s="15">
        <v>0.15821579267128272</v>
      </c>
      <c r="P1540" s="14">
        <v>68028.779175047297</v>
      </c>
      <c r="Q1540" s="14">
        <v>499411.59080289106</v>
      </c>
      <c r="R1540" s="14">
        <v>2816.3346737645952</v>
      </c>
      <c r="S1540" s="15">
        <v>5.2434949079262577E-2</v>
      </c>
      <c r="T1540" s="38">
        <v>22564.162455238988</v>
      </c>
      <c r="U1540" s="38">
        <v>454299.10327921243</v>
      </c>
      <c r="V1540" s="38">
        <v>97680.16636477258</v>
      </c>
      <c r="W1540" s="38">
        <v>1133870.0798287508</v>
      </c>
      <c r="AA1540" s="13">
        <v>1475</v>
      </c>
      <c r="AB1540" s="39">
        <v>2478948.9414419001</v>
      </c>
    </row>
    <row r="1541" spans="3:28">
      <c r="C1541" s="13">
        <v>1476</v>
      </c>
      <c r="D1541" s="13">
        <v>65</v>
      </c>
      <c r="E1541" s="14">
        <v>249670.53702090587</v>
      </c>
      <c r="F1541" s="14">
        <v>76449.009438153298</v>
      </c>
      <c r="G1541" s="14">
        <v>2551.6097</v>
      </c>
      <c r="H1541" s="14">
        <v>170669.91788275258</v>
      </c>
      <c r="I1541" s="14">
        <v>10240.195072965154</v>
      </c>
      <c r="J1541" s="14">
        <v>4096.0780291860619</v>
      </c>
      <c r="K1541" s="15">
        <v>5.0316604278818677E-2</v>
      </c>
      <c r="L1541" s="14">
        <v>7245.6341314043029</v>
      </c>
      <c r="M1541" s="14">
        <v>153294.53002525284</v>
      </c>
      <c r="N1541" s="14">
        <v>3072.0585218895462</v>
      </c>
      <c r="O1541" s="15">
        <v>0.24391685909340013</v>
      </c>
      <c r="P1541" s="14">
        <v>43265.907648716857</v>
      </c>
      <c r="Q1541" s="14">
        <v>222181.67117456364</v>
      </c>
      <c r="R1541" s="14">
        <v>3072.0585218895462</v>
      </c>
      <c r="S1541" s="15">
        <v>0.1731802827312896</v>
      </c>
      <c r="T1541" s="38">
        <v>236106.47578671164</v>
      </c>
      <c r="U1541" s="38">
        <v>1600999.0723368998</v>
      </c>
      <c r="V1541" s="38">
        <v>286618.01756683283</v>
      </c>
      <c r="W1541" s="38">
        <v>1976475.2735367164</v>
      </c>
      <c r="AA1541" s="13">
        <v>1476</v>
      </c>
      <c r="AB1541" s="39">
        <v>2614936.5558804185</v>
      </c>
    </row>
    <row r="1542" spans="3:28">
      <c r="C1542" s="13">
        <v>1477</v>
      </c>
      <c r="D1542" s="13">
        <v>65</v>
      </c>
      <c r="E1542" s="14">
        <v>236462.71249709517</v>
      </c>
      <c r="F1542" s="14">
        <v>71297.957873867112</v>
      </c>
      <c r="G1542" s="14">
        <v>2551.6097</v>
      </c>
      <c r="H1542" s="14">
        <v>162613.14492322804</v>
      </c>
      <c r="I1542" s="14">
        <v>9756.7886953936813</v>
      </c>
      <c r="J1542" s="14">
        <v>3902.7154781574727</v>
      </c>
      <c r="K1542" s="15">
        <v>2.2380275754109204E-2</v>
      </c>
      <c r="L1542" s="14">
        <v>3509.0579223543</v>
      </c>
      <c r="M1542" s="14">
        <v>162252.8502546488</v>
      </c>
      <c r="N1542" s="14">
        <v>2927.0366086181043</v>
      </c>
      <c r="O1542" s="15">
        <v>1.5569879287044931E-2</v>
      </c>
      <c r="P1542" s="14">
        <v>3240.1665701923257</v>
      </c>
      <c r="Q1542" s="14">
        <v>212808.48199314941</v>
      </c>
      <c r="R1542" s="14">
        <v>2927.0366086181043</v>
      </c>
      <c r="S1542" s="15">
        <v>7.3501723261140656E-2</v>
      </c>
      <c r="T1542" s="38">
        <v>33134.004995198025</v>
      </c>
      <c r="U1542" s="38">
        <v>485389.74319723458</v>
      </c>
      <c r="V1542" s="38">
        <v>39883.229487744655</v>
      </c>
      <c r="W1542" s="38">
        <v>860451.07544503279</v>
      </c>
      <c r="AA1542" s="13">
        <v>1477</v>
      </c>
      <c r="AB1542" s="39">
        <v>2359860.5756911486</v>
      </c>
    </row>
    <row r="1543" spans="3:28">
      <c r="C1543" s="13">
        <v>1478</v>
      </c>
      <c r="D1543" s="13">
        <v>65</v>
      </c>
      <c r="E1543" s="14">
        <v>231704.09280233466</v>
      </c>
      <c r="F1543" s="14">
        <v>69442.096192910525</v>
      </c>
      <c r="G1543" s="14">
        <v>2551.6097</v>
      </c>
      <c r="H1543" s="14">
        <v>159710.38690942412</v>
      </c>
      <c r="I1543" s="14">
        <v>9582.6232145654467</v>
      </c>
      <c r="J1543" s="14">
        <v>3833.0492858261787</v>
      </c>
      <c r="K1543" s="15">
        <v>6.163597372694362E-2</v>
      </c>
      <c r="L1543" s="14">
        <v>9389.0980571097862</v>
      </c>
      <c r="M1543" s="14">
        <v>163637.08579501451</v>
      </c>
      <c r="N1543" s="14">
        <v>2874.786964369634</v>
      </c>
      <c r="O1543" s="15">
        <v>1.1932213153682272E-2</v>
      </c>
      <c r="P1543" s="14">
        <v>5298.1988335592496</v>
      </c>
      <c r="Q1543" s="14">
        <v>450760.41531551001</v>
      </c>
      <c r="R1543" s="14">
        <v>2874.786964369634</v>
      </c>
      <c r="S1543" s="15">
        <v>0.13303541374703651</v>
      </c>
      <c r="T1543" s="38">
        <v>22906.116219442996</v>
      </c>
      <c r="U1543" s="38">
        <v>196524.10112669301</v>
      </c>
      <c r="V1543" s="38">
        <v>37593.413110112029</v>
      </c>
      <c r="W1543" s="38">
        <v>810921.60223721759</v>
      </c>
      <c r="AA1543" s="13">
        <v>1478</v>
      </c>
      <c r="AB1543" s="39">
        <v>2753431.3357320572</v>
      </c>
    </row>
    <row r="1544" spans="3:28">
      <c r="C1544" s="13">
        <v>1479</v>
      </c>
      <c r="D1544" s="13">
        <v>65</v>
      </c>
      <c r="E1544" s="14">
        <v>226900.16880509927</v>
      </c>
      <c r="F1544" s="14">
        <v>67568.565833988716</v>
      </c>
      <c r="G1544" s="14">
        <v>2551.6097</v>
      </c>
      <c r="H1544" s="14">
        <v>156779.99327111055</v>
      </c>
      <c r="I1544" s="14">
        <v>9406.7995962666319</v>
      </c>
      <c r="J1544" s="14">
        <v>3762.7198385066531</v>
      </c>
      <c r="K1544" s="15">
        <v>2.8771225114021387E-2</v>
      </c>
      <c r="L1544" s="14">
        <v>4397.0239654402594</v>
      </c>
      <c r="M1544" s="14">
        <v>159105.52099876147</v>
      </c>
      <c r="N1544" s="14">
        <v>2822.0398788799894</v>
      </c>
      <c r="O1544" s="15">
        <v>0.1674235533449836</v>
      </c>
      <c r="P1544" s="14">
        <v>22167.205544070537</v>
      </c>
      <c r="Q1544" s="14">
        <v>155980.17909868699</v>
      </c>
      <c r="R1544" s="14">
        <v>2822.0398788799894</v>
      </c>
      <c r="S1544" s="15">
        <v>8.1237310395975176E-2</v>
      </c>
      <c r="T1544" s="38">
        <v>29171.456295199016</v>
      </c>
      <c r="U1544" s="38">
        <v>389671.86697158648</v>
      </c>
      <c r="V1544" s="38">
        <v>55735.685804709814</v>
      </c>
      <c r="W1544" s="38">
        <v>704757.56706903491</v>
      </c>
      <c r="AA1544" s="13">
        <v>1479</v>
      </c>
      <c r="AB1544" s="39">
        <v>2646160.4611245045</v>
      </c>
    </row>
    <row r="1545" spans="3:28">
      <c r="C1545" s="13">
        <v>1480</v>
      </c>
      <c r="D1545" s="13">
        <v>65</v>
      </c>
      <c r="E1545" s="14">
        <v>237413.51951148888</v>
      </c>
      <c r="F1545" s="14">
        <v>71668.772609480657</v>
      </c>
      <c r="G1545" s="14">
        <v>2551.6097</v>
      </c>
      <c r="H1545" s="14">
        <v>163193.13720200822</v>
      </c>
      <c r="I1545" s="14">
        <v>9791.5882321204936</v>
      </c>
      <c r="J1545" s="14">
        <v>3916.6352928481974</v>
      </c>
      <c r="K1545" s="15">
        <v>8.2206469830378284E-2</v>
      </c>
      <c r="L1545" s="14">
        <v>10341.916640871579</v>
      </c>
      <c r="M1545" s="14">
        <v>138104.40349941119</v>
      </c>
      <c r="N1545" s="14">
        <v>2937.4764696361481</v>
      </c>
      <c r="O1545" s="15">
        <v>7.9602090224621225E-2</v>
      </c>
      <c r="P1545" s="14">
        <v>9372.9543721690461</v>
      </c>
      <c r="Q1545" s="14">
        <v>128589.28372828102</v>
      </c>
      <c r="R1545" s="14">
        <v>2937.4764696361481</v>
      </c>
      <c r="S1545" s="15">
        <v>-2.8260800457703725E-2</v>
      </c>
      <c r="T1545" s="38">
        <v>-24279.344816103014</v>
      </c>
      <c r="U1545" s="38">
        <v>836306.77236346505</v>
      </c>
      <c r="V1545" s="38">
        <v>-4564.4738030623885</v>
      </c>
      <c r="W1545" s="38">
        <v>1103000.4595911573</v>
      </c>
      <c r="AA1545" s="13">
        <v>1480</v>
      </c>
      <c r="AB1545" s="39">
        <v>2580195.7670777109</v>
      </c>
    </row>
    <row r="1546" spans="3:28">
      <c r="C1546" s="13">
        <v>1481</v>
      </c>
      <c r="D1546" s="13">
        <v>65</v>
      </c>
      <c r="E1546" s="14">
        <v>241518.36961921328</v>
      </c>
      <c r="F1546" s="14">
        <v>73269.664151493183</v>
      </c>
      <c r="G1546" s="14">
        <v>2551.6097</v>
      </c>
      <c r="H1546" s="14">
        <v>165697.09576772011</v>
      </c>
      <c r="I1546" s="14">
        <v>9941.8257460632067</v>
      </c>
      <c r="J1546" s="14">
        <v>3976.7302984252829</v>
      </c>
      <c r="K1546" s="15">
        <v>0.10639401426506995</v>
      </c>
      <c r="L1546" s="14">
        <v>14533.360330472098</v>
      </c>
      <c r="M1546" s="14">
        <v>153121.14256966967</v>
      </c>
      <c r="N1546" s="14">
        <v>2982.5477238189619</v>
      </c>
      <c r="O1546" s="15">
        <v>0.18977914759959427</v>
      </c>
      <c r="P1546" s="14">
        <v>36319.487789292776</v>
      </c>
      <c r="Q1546" s="14">
        <v>229188.41429996156</v>
      </c>
      <c r="R1546" s="14">
        <v>2982.5477238189619</v>
      </c>
      <c r="S1546" s="15">
        <v>0.28177153985307585</v>
      </c>
      <c r="T1546" s="38">
        <v>14510.049935128989</v>
      </c>
      <c r="U1546" s="38">
        <v>67497.120507717496</v>
      </c>
      <c r="V1546" s="38">
        <v>65362.898054893863</v>
      </c>
      <c r="W1546" s="38">
        <v>449806.67737734871</v>
      </c>
      <c r="AA1546" s="13">
        <v>1481</v>
      </c>
      <c r="AB1546" s="39">
        <v>2930511.2452721917</v>
      </c>
    </row>
    <row r="1547" spans="3:28">
      <c r="C1547" s="13">
        <v>1482</v>
      </c>
      <c r="D1547" s="13">
        <v>65</v>
      </c>
      <c r="E1547" s="14">
        <v>231109.12985397907</v>
      </c>
      <c r="F1547" s="14">
        <v>69210.060643051838</v>
      </c>
      <c r="G1547" s="14">
        <v>2551.6097</v>
      </c>
      <c r="H1547" s="14">
        <v>159347.45951092723</v>
      </c>
      <c r="I1547" s="14">
        <v>9560.8475706556328</v>
      </c>
      <c r="J1547" s="14">
        <v>3824.3390282622531</v>
      </c>
      <c r="K1547" s="15">
        <v>4.9920131967037464E-2</v>
      </c>
      <c r="L1547" s="14">
        <v>10502.453954177725</v>
      </c>
      <c r="M1547" s="14">
        <v>222799.76349783747</v>
      </c>
      <c r="N1547" s="14">
        <v>2868.2542711966898</v>
      </c>
      <c r="O1547" s="15">
        <v>0.12483857520269745</v>
      </c>
      <c r="P1547" s="14">
        <v>21909.744619208093</v>
      </c>
      <c r="Q1547" s="14">
        <v>198848.47506859593</v>
      </c>
      <c r="R1547" s="14">
        <v>2868.2542711966898</v>
      </c>
      <c r="S1547" s="15">
        <v>-9.1884745268196025E-2</v>
      </c>
      <c r="T1547" s="38">
        <v>-13908.135160582509</v>
      </c>
      <c r="U1547" s="38">
        <v>138890.99951774793</v>
      </c>
      <c r="V1547" s="38">
        <v>18504.063412803305</v>
      </c>
      <c r="W1547" s="38">
        <v>560539.23808418133</v>
      </c>
      <c r="AA1547" s="13">
        <v>1482</v>
      </c>
      <c r="AB1547" s="39">
        <v>2687221.4437989858</v>
      </c>
    </row>
    <row r="1548" spans="3:28">
      <c r="C1548" s="13">
        <v>1483</v>
      </c>
      <c r="D1548" s="13">
        <v>65</v>
      </c>
      <c r="E1548" s="14">
        <v>227395.41203621699</v>
      </c>
      <c r="F1548" s="14">
        <v>67761.710694124631</v>
      </c>
      <c r="G1548" s="14">
        <v>2551.6097</v>
      </c>
      <c r="H1548" s="14">
        <v>157082.09164209236</v>
      </c>
      <c r="I1548" s="14">
        <v>9424.9254985255411</v>
      </c>
      <c r="J1548" s="14">
        <v>3769.9701994102165</v>
      </c>
      <c r="K1548" s="15">
        <v>7.4361431926509444E-2</v>
      </c>
      <c r="L1548" s="14">
        <v>14765.521385267446</v>
      </c>
      <c r="M1548" s="14">
        <v>215214.74876395453</v>
      </c>
      <c r="N1548" s="14">
        <v>2827.4776495576621</v>
      </c>
      <c r="O1548" s="15">
        <v>-0.11027112204685241</v>
      </c>
      <c r="P1548" s="14">
        <v>-14127.025368056637</v>
      </c>
      <c r="Q1548" s="14">
        <v>115398.45391814865</v>
      </c>
      <c r="R1548" s="14">
        <v>2827.4776495576621</v>
      </c>
      <c r="S1548" s="15">
        <v>0.20948447222886835</v>
      </c>
      <c r="T1548" s="38">
        <v>127007.62482133217</v>
      </c>
      <c r="U1548" s="38">
        <v>734707.94646534906</v>
      </c>
      <c r="V1548" s="38">
        <v>127646.12083854298</v>
      </c>
      <c r="W1548" s="38">
        <v>1065321.1491474523</v>
      </c>
      <c r="AA1548" s="13">
        <v>1483</v>
      </c>
      <c r="AB1548" s="39">
        <v>2355429.2000598242</v>
      </c>
    </row>
    <row r="1549" spans="3:28">
      <c r="C1549" s="13">
        <v>1484</v>
      </c>
      <c r="D1549" s="13">
        <v>65</v>
      </c>
      <c r="E1549" s="14">
        <v>236718.25900097453</v>
      </c>
      <c r="F1549" s="14">
        <v>71397.621010380069</v>
      </c>
      <c r="G1549" s="14">
        <v>2551.6097</v>
      </c>
      <c r="H1549" s="14">
        <v>162769.02829059446</v>
      </c>
      <c r="I1549" s="14">
        <v>9766.1416974356671</v>
      </c>
      <c r="J1549" s="14">
        <v>3906.4566789742671</v>
      </c>
      <c r="K1549" s="15">
        <v>4.5112802516944939E-2</v>
      </c>
      <c r="L1549" s="14">
        <v>6981.0913379276299</v>
      </c>
      <c r="M1549" s="14">
        <v>163681.7738021157</v>
      </c>
      <c r="N1549" s="14">
        <v>2929.8425092307002</v>
      </c>
      <c r="O1549" s="15">
        <v>5.7735577461558586E-2</v>
      </c>
      <c r="P1549" s="14">
        <v>12790.961849388228</v>
      </c>
      <c r="Q1549" s="14">
        <v>235799.72854150154</v>
      </c>
      <c r="R1549" s="14">
        <v>2929.8425092307002</v>
      </c>
      <c r="S1549" s="15">
        <v>-3.8234327336119825E-2</v>
      </c>
      <c r="T1549" s="38">
        <v>-10471.802489722832</v>
      </c>
      <c r="U1549" s="38">
        <v>264877.95522780996</v>
      </c>
      <c r="V1549" s="38">
        <v>9300.2506975930264</v>
      </c>
      <c r="W1549" s="38">
        <v>664359.45757142722</v>
      </c>
      <c r="AA1549" s="13">
        <v>1484</v>
      </c>
      <c r="AB1549" s="39">
        <v>2711980.087233677</v>
      </c>
    </row>
    <row r="1550" spans="3:28">
      <c r="C1550" s="13">
        <v>1485</v>
      </c>
      <c r="D1550" s="13">
        <v>65</v>
      </c>
      <c r="E1550" s="14">
        <v>239117.643469773</v>
      </c>
      <c r="F1550" s="14">
        <v>72333.380953211468</v>
      </c>
      <c r="G1550" s="14">
        <v>2551.6097</v>
      </c>
      <c r="H1550" s="14">
        <v>164232.65281656155</v>
      </c>
      <c r="I1550" s="14">
        <v>9853.9591689936915</v>
      </c>
      <c r="J1550" s="14">
        <v>3941.583667597477</v>
      </c>
      <c r="K1550" s="15">
        <v>6.7657752816913538E-2</v>
      </c>
      <c r="L1550" s="14">
        <v>8403.6765386090519</v>
      </c>
      <c r="M1550" s="14">
        <v>134583.09471194891</v>
      </c>
      <c r="N1550" s="14">
        <v>2956.1877506981073</v>
      </c>
      <c r="O1550" s="15">
        <v>0.16994681896917438</v>
      </c>
      <c r="P1550" s="14">
        <v>36312.580363247027</v>
      </c>
      <c r="Q1550" s="14">
        <v>251460.93051937735</v>
      </c>
      <c r="R1550" s="14">
        <v>2956.1877506981073</v>
      </c>
      <c r="S1550" s="15">
        <v>0.26591815714568057</v>
      </c>
      <c r="T1550" s="38">
        <v>21507.954115535467</v>
      </c>
      <c r="U1550" s="38">
        <v>103867.90407171074</v>
      </c>
      <c r="V1550" s="38">
        <v>66224.211017391543</v>
      </c>
      <c r="W1550" s="38">
        <v>489911.929303037</v>
      </c>
      <c r="AA1550" s="13">
        <v>1485</v>
      </c>
      <c r="AB1550" s="39">
        <v>2422934.4891670351</v>
      </c>
    </row>
    <row r="1551" spans="3:28">
      <c r="C1551" s="13">
        <v>1486</v>
      </c>
      <c r="D1551" s="13">
        <v>65</v>
      </c>
      <c r="E1551" s="14">
        <v>227741.5801913827</v>
      </c>
      <c r="F1551" s="14">
        <v>67896.716274639257</v>
      </c>
      <c r="G1551" s="14">
        <v>2551.6097</v>
      </c>
      <c r="H1551" s="14">
        <v>157293.25421674343</v>
      </c>
      <c r="I1551" s="14">
        <v>9437.5952530046052</v>
      </c>
      <c r="J1551" s="14">
        <v>3775.0381012018424</v>
      </c>
      <c r="K1551" s="15">
        <v>-4.0380871870322389E-2</v>
      </c>
      <c r="L1551" s="14">
        <v>-4897.3215945293732</v>
      </c>
      <c r="M1551" s="14">
        <v>118268.45044318998</v>
      </c>
      <c r="N1551" s="14">
        <v>2831.2785759013814</v>
      </c>
      <c r="O1551" s="15">
        <v>9.354626237573653E-3</v>
      </c>
      <c r="P1551" s="14">
        <v>1230.7657274092057</v>
      </c>
      <c r="Q1551" s="14">
        <v>134214.00548941523</v>
      </c>
      <c r="R1551" s="14">
        <v>2831.2785759013814</v>
      </c>
      <c r="S1551" s="15">
        <v>-9.4871167074072574E-2</v>
      </c>
      <c r="T1551" s="38">
        <v>-26497.170376878399</v>
      </c>
      <c r="U1551" s="38">
        <v>254214.81567352117</v>
      </c>
      <c r="V1551" s="38">
        <v>-30163.726243998568</v>
      </c>
      <c r="W1551" s="38">
        <v>506697.27160612633</v>
      </c>
      <c r="AA1551" s="13">
        <v>1486</v>
      </c>
      <c r="AB1551" s="39">
        <v>2475279.0447239238</v>
      </c>
    </row>
    <row r="1552" spans="3:28">
      <c r="C1552" s="13">
        <v>1487</v>
      </c>
      <c r="D1552" s="13">
        <v>65</v>
      </c>
      <c r="E1552" s="14">
        <v>232703.5643907105</v>
      </c>
      <c r="F1552" s="14">
        <v>69831.890112377092</v>
      </c>
      <c r="G1552" s="14">
        <v>2551.6097</v>
      </c>
      <c r="H1552" s="14">
        <v>160320.0645783334</v>
      </c>
      <c r="I1552" s="14">
        <v>9619.2038747000042</v>
      </c>
      <c r="J1552" s="14">
        <v>3847.681549880002</v>
      </c>
      <c r="K1552" s="15">
        <v>-1.413404732378807E-2</v>
      </c>
      <c r="L1552" s="14">
        <v>-2371.0170125330278</v>
      </c>
      <c r="M1552" s="14">
        <v>167304.98690555195</v>
      </c>
      <c r="N1552" s="14">
        <v>2885.7611624100014</v>
      </c>
      <c r="O1552" s="15">
        <v>9.7088733129034904E-2</v>
      </c>
      <c r="P1552" s="14">
        <v>19307.19186522167</v>
      </c>
      <c r="Q1552" s="14">
        <v>219611.37429863666</v>
      </c>
      <c r="R1552" s="14">
        <v>2885.7611624100014</v>
      </c>
      <c r="S1552" s="15">
        <v>0.36022202813693327</v>
      </c>
      <c r="T1552" s="38">
        <v>73647.163491076673</v>
      </c>
      <c r="U1552" s="38">
        <v>279539.40512879309</v>
      </c>
      <c r="V1552" s="38">
        <v>90583.338343765325</v>
      </c>
      <c r="W1552" s="38">
        <v>666455.76633298164</v>
      </c>
      <c r="AA1552" s="13">
        <v>1487</v>
      </c>
      <c r="AB1552" s="39">
        <v>2594747.6107713273</v>
      </c>
    </row>
    <row r="1553" spans="3:28">
      <c r="C1553" s="13">
        <v>1488</v>
      </c>
      <c r="D1553" s="13">
        <v>65</v>
      </c>
      <c r="E1553" s="14">
        <v>230351.52629955419</v>
      </c>
      <c r="F1553" s="14">
        <v>68914.595256826142</v>
      </c>
      <c r="G1553" s="14">
        <v>2551.6097</v>
      </c>
      <c r="H1553" s="14">
        <v>158885.32134272804</v>
      </c>
      <c r="I1553" s="14">
        <v>9533.119280563682</v>
      </c>
      <c r="J1553" s="14">
        <v>3813.2477122254732</v>
      </c>
      <c r="K1553" s="15">
        <v>8.605616188263332E-4</v>
      </c>
      <c r="L1553" s="14">
        <v>128.67859076126624</v>
      </c>
      <c r="M1553" s="14">
        <v>151563.92183471401</v>
      </c>
      <c r="N1553" s="14">
        <v>2859.9357841691044</v>
      </c>
      <c r="O1553" s="15">
        <v>0.14468215312222607</v>
      </c>
      <c r="P1553" s="14">
        <v>35534.78421097972</v>
      </c>
      <c r="Q1553" s="14">
        <v>282570.60910852562</v>
      </c>
      <c r="R1553" s="14">
        <v>2859.9357841691044</v>
      </c>
      <c r="S1553" s="15">
        <v>0.41888182944837854</v>
      </c>
      <c r="T1553" s="38">
        <v>129374.82183599802</v>
      </c>
      <c r="U1553" s="38">
        <v>439662.35465604917</v>
      </c>
      <c r="V1553" s="38">
        <v>165038.28463773901</v>
      </c>
      <c r="W1553" s="38">
        <v>873796.88559928886</v>
      </c>
      <c r="AA1553" s="13">
        <v>1488</v>
      </c>
      <c r="AB1553" s="39">
        <v>2842028.9064106052</v>
      </c>
    </row>
    <row r="1554" spans="3:28">
      <c r="C1554" s="13">
        <v>1489</v>
      </c>
      <c r="D1554" s="13">
        <v>65</v>
      </c>
      <c r="E1554" s="14">
        <v>239261.27384123451</v>
      </c>
      <c r="F1554" s="14">
        <v>72389.396798081463</v>
      </c>
      <c r="G1554" s="14">
        <v>2551.6097</v>
      </c>
      <c r="H1554" s="14">
        <v>164320.26734315304</v>
      </c>
      <c r="I1554" s="14">
        <v>9859.2160405891827</v>
      </c>
      <c r="J1554" s="14">
        <v>3943.6864162356733</v>
      </c>
      <c r="K1554" s="15">
        <v>3.6255505011402553E-2</v>
      </c>
      <c r="L1554" s="14">
        <v>4712.0843831875427</v>
      </c>
      <c r="M1554" s="14">
        <v>136652.72492858057</v>
      </c>
      <c r="N1554" s="14">
        <v>2957.7648121767547</v>
      </c>
      <c r="O1554" s="15">
        <v>-6.0282769351503562E-2</v>
      </c>
      <c r="P1554" s="14">
        <v>-9476.9639868376344</v>
      </c>
      <c r="Q1554" s="14">
        <v>149210.42242108725</v>
      </c>
      <c r="R1554" s="14">
        <v>2957.7648121767547</v>
      </c>
      <c r="S1554" s="15">
        <v>0.21363498956355509</v>
      </c>
      <c r="T1554" s="38">
        <v>68908.95199820862</v>
      </c>
      <c r="U1554" s="38">
        <v>392942.45028901671</v>
      </c>
      <c r="V1554" s="38">
        <v>64144.072394558527</v>
      </c>
      <c r="W1554" s="38">
        <v>678805.59763868456</v>
      </c>
      <c r="AA1554" s="13">
        <v>1489</v>
      </c>
      <c r="AB1554" s="39">
        <v>3045485.9642823846</v>
      </c>
    </row>
    <row r="1555" spans="3:28">
      <c r="C1555" s="13">
        <v>1490</v>
      </c>
      <c r="D1555" s="13">
        <v>65</v>
      </c>
      <c r="E1555" s="14">
        <v>218458.4946935511</v>
      </c>
      <c r="F1555" s="14">
        <v>64276.312930484928</v>
      </c>
      <c r="G1555" s="14">
        <v>2551.6097</v>
      </c>
      <c r="H1555" s="14">
        <v>151630.57206306615</v>
      </c>
      <c r="I1555" s="14">
        <v>9097.834323783969</v>
      </c>
      <c r="J1555" s="14">
        <v>3639.1337295135877</v>
      </c>
      <c r="K1555" s="15">
        <v>2.508711509946554E-3</v>
      </c>
      <c r="L1555" s="14">
        <v>370.62942757297645</v>
      </c>
      <c r="M1555" s="14">
        <v>149927.16250127915</v>
      </c>
      <c r="N1555" s="14">
        <v>2729.3502971351904</v>
      </c>
      <c r="O1555" s="15">
        <v>0.13488204840843221</v>
      </c>
      <c r="P1555" s="14">
        <v>15805.403129689927</v>
      </c>
      <c r="Q1555" s="14">
        <v>134349.51999188028</v>
      </c>
      <c r="R1555" s="14">
        <v>2729.3502971351904</v>
      </c>
      <c r="S1555" s="15">
        <v>3.9087289559275665E-2</v>
      </c>
      <c r="T1555" s="38">
        <v>4256.1074964242307</v>
      </c>
      <c r="U1555" s="38">
        <v>114508.03331940522</v>
      </c>
      <c r="V1555" s="38">
        <v>20432.140053687133</v>
      </c>
      <c r="W1555" s="38">
        <v>398784.71581256465</v>
      </c>
      <c r="AA1555" s="13">
        <v>1490</v>
      </c>
      <c r="AB1555" s="39">
        <v>2527780.6813795385</v>
      </c>
    </row>
    <row r="1556" spans="3:28">
      <c r="C1556" s="13">
        <v>1491</v>
      </c>
      <c r="D1556" s="13">
        <v>65</v>
      </c>
      <c r="E1556" s="14">
        <v>217500.50819716058</v>
      </c>
      <c r="F1556" s="14">
        <v>63902.698196892627</v>
      </c>
      <c r="G1556" s="14">
        <v>2551.6097</v>
      </c>
      <c r="H1556" s="14">
        <v>151046.20030026796</v>
      </c>
      <c r="I1556" s="14">
        <v>9062.7720180160777</v>
      </c>
      <c r="J1556" s="14">
        <v>3625.1088072064313</v>
      </c>
      <c r="K1556" s="15">
        <v>0.13296532936152844</v>
      </c>
      <c r="L1556" s="14">
        <v>20568.29374633222</v>
      </c>
      <c r="M1556" s="14">
        <v>177069.99790872479</v>
      </c>
      <c r="N1556" s="14">
        <v>2718.8316054048232</v>
      </c>
      <c r="O1556" s="15">
        <v>0.13110338414548633</v>
      </c>
      <c r="P1556" s="14">
        <v>24430.606122835259</v>
      </c>
      <c r="Q1556" s="14">
        <v>212136.13558286667</v>
      </c>
      <c r="R1556" s="14">
        <v>2718.8316054048232</v>
      </c>
      <c r="S1556" s="15">
        <v>-0.28989515490326861</v>
      </c>
      <c r="T1556" s="38">
        <v>-57201.982697128144</v>
      </c>
      <c r="U1556" s="38">
        <v>141476.98719130963</v>
      </c>
      <c r="V1556" s="38">
        <v>-12203.082827960665</v>
      </c>
      <c r="W1556" s="38">
        <v>530683.120682901</v>
      </c>
      <c r="AA1556" s="13">
        <v>1491</v>
      </c>
      <c r="AB1556" s="39">
        <v>2333698.7806799947</v>
      </c>
    </row>
    <row r="1557" spans="3:28">
      <c r="C1557" s="13">
        <v>1492</v>
      </c>
      <c r="D1557" s="13">
        <v>65</v>
      </c>
      <c r="E1557" s="14">
        <v>229613.16055098112</v>
      </c>
      <c r="F1557" s="14">
        <v>68626.632614882634</v>
      </c>
      <c r="G1557" s="14">
        <v>2551.6097</v>
      </c>
      <c r="H1557" s="14">
        <v>158434.91823609849</v>
      </c>
      <c r="I1557" s="14">
        <v>9506.0950941659084</v>
      </c>
      <c r="J1557" s="14">
        <v>3802.4380376663635</v>
      </c>
      <c r="K1557" s="15">
        <v>4.441705826028524E-2</v>
      </c>
      <c r="L1557" s="14">
        <v>5787.3918023100832</v>
      </c>
      <c r="M1557" s="14">
        <v>137985.2137252753</v>
      </c>
      <c r="N1557" s="14">
        <v>2851.8285282497723</v>
      </c>
      <c r="O1557" s="15">
        <v>-2.8656061138310568E-2</v>
      </c>
      <c r="P1557" s="14">
        <v>-3566.4595697621307</v>
      </c>
      <c r="Q1557" s="14">
        <v>122316.87934000243</v>
      </c>
      <c r="R1557" s="14">
        <v>2851.8285282497723</v>
      </c>
      <c r="S1557" s="15">
        <v>-0.24794193381952473</v>
      </c>
      <c r="T1557" s="38">
        <v>-177911.87348472656</v>
      </c>
      <c r="U1557" s="38">
        <v>541068.63408279419</v>
      </c>
      <c r="V1557" s="38">
        <v>-175690.9412521786</v>
      </c>
      <c r="W1557" s="38">
        <v>801370.72714807186</v>
      </c>
      <c r="AA1557" s="13">
        <v>1492</v>
      </c>
      <c r="AB1557" s="39">
        <v>2804815.3676790753</v>
      </c>
    </row>
    <row r="1558" spans="3:28">
      <c r="C1558" s="13">
        <v>1493</v>
      </c>
      <c r="D1558" s="13">
        <v>65</v>
      </c>
      <c r="E1558" s="14">
        <v>238763.57058607601</v>
      </c>
      <c r="F1558" s="14">
        <v>72195.29252856964</v>
      </c>
      <c r="G1558" s="14">
        <v>2551.6097</v>
      </c>
      <c r="H1558" s="14">
        <v>164016.66835750637</v>
      </c>
      <c r="I1558" s="14">
        <v>9841.0001014503814</v>
      </c>
      <c r="J1558" s="14">
        <v>3936.4000405801526</v>
      </c>
      <c r="K1558" s="15">
        <v>-2.770377749602148E-2</v>
      </c>
      <c r="L1558" s="14">
        <v>-4386.1607370948741</v>
      </c>
      <c r="M1558" s="14">
        <v>155905.60139398559</v>
      </c>
      <c r="N1558" s="14">
        <v>2952.3000304351144</v>
      </c>
      <c r="O1558" s="15">
        <v>2.8310843527941748E-2</v>
      </c>
      <c r="P1558" s="14">
        <v>3177.84250456876</v>
      </c>
      <c r="Q1558" s="14">
        <v>116902.23766417234</v>
      </c>
      <c r="R1558" s="14">
        <v>2952.3000304351144</v>
      </c>
      <c r="S1558" s="15">
        <v>0.10986669799204661</v>
      </c>
      <c r="T1558" s="38">
        <v>36925.873391899222</v>
      </c>
      <c r="U1558" s="38">
        <v>374499.07616984134</v>
      </c>
      <c r="V1558" s="38">
        <v>35717.555159373107</v>
      </c>
      <c r="W1558" s="38">
        <v>647306.91522799921</v>
      </c>
      <c r="AA1558" s="13">
        <v>1493</v>
      </c>
      <c r="AB1558" s="39">
        <v>2625303.8402084331</v>
      </c>
    </row>
    <row r="1559" spans="3:28">
      <c r="C1559" s="13">
        <v>1494</v>
      </c>
      <c r="D1559" s="13">
        <v>65</v>
      </c>
      <c r="E1559" s="14">
        <v>252192.5363279692</v>
      </c>
      <c r="F1559" s="14">
        <v>77432.58916790798</v>
      </c>
      <c r="G1559" s="14">
        <v>2551.6097</v>
      </c>
      <c r="H1559" s="14">
        <v>172208.33746006122</v>
      </c>
      <c r="I1559" s="14">
        <v>10332.500247603673</v>
      </c>
      <c r="J1559" s="14">
        <v>4133.0000990414692</v>
      </c>
      <c r="K1559" s="15">
        <v>6.9534684832545435E-2</v>
      </c>
      <c r="L1559" s="14">
        <v>11499.087802477527</v>
      </c>
      <c r="M1559" s="14">
        <v>178937.55768503653</v>
      </c>
      <c r="N1559" s="14">
        <v>3099.7500742811021</v>
      </c>
      <c r="O1559" s="15">
        <v>-7.4215206384796839E-2</v>
      </c>
      <c r="P1559" s="14">
        <v>-12719.824980960348</v>
      </c>
      <c r="Q1559" s="14">
        <v>160221.13822495248</v>
      </c>
      <c r="R1559" s="14">
        <v>3099.7500742811021</v>
      </c>
      <c r="S1559" s="15">
        <v>-0.23344199439722546</v>
      </c>
      <c r="T1559" s="38">
        <v>-75060.579472109079</v>
      </c>
      <c r="U1559" s="38">
        <v>248027.75596897153</v>
      </c>
      <c r="V1559" s="38">
        <v>-76281.316650591907</v>
      </c>
      <c r="W1559" s="38">
        <v>587186.45187896048</v>
      </c>
      <c r="AA1559" s="13">
        <v>1494</v>
      </c>
      <c r="AB1559" s="39">
        <v>2817028.9754476887</v>
      </c>
    </row>
    <row r="1560" spans="3:28">
      <c r="C1560" s="13">
        <v>1495</v>
      </c>
      <c r="D1560" s="13">
        <v>65</v>
      </c>
      <c r="E1560" s="14">
        <v>248393.85611111263</v>
      </c>
      <c r="F1560" s="14">
        <v>75951.103883333926</v>
      </c>
      <c r="G1560" s="14">
        <v>2551.6097</v>
      </c>
      <c r="H1560" s="14">
        <v>169891.14252777872</v>
      </c>
      <c r="I1560" s="14">
        <v>10193.468551666723</v>
      </c>
      <c r="J1560" s="14">
        <v>4077.3874206666896</v>
      </c>
      <c r="K1560" s="15">
        <v>1.7485250575701154E-2</v>
      </c>
      <c r="L1560" s="14">
        <v>2310.2458173482273</v>
      </c>
      <c r="M1560" s="14">
        <v>136474.34472826371</v>
      </c>
      <c r="N1560" s="14">
        <v>3058.0405655000168</v>
      </c>
      <c r="O1560" s="15">
        <v>0.16869341063184512</v>
      </c>
      <c r="P1560" s="14">
        <v>26178.008763673381</v>
      </c>
      <c r="Q1560" s="14">
        <v>182888.00894138808</v>
      </c>
      <c r="R1560" s="14">
        <v>3058.0405655000168</v>
      </c>
      <c r="S1560" s="15">
        <v>-1.9656580170948276E-2</v>
      </c>
      <c r="T1560" s="38">
        <v>-9832.1645569591401</v>
      </c>
      <c r="U1560" s="38">
        <v>491893.96384181641</v>
      </c>
      <c r="V1560" s="38">
        <v>18656.090024062469</v>
      </c>
      <c r="W1560" s="38">
        <v>811256.31751146819</v>
      </c>
      <c r="AA1560" s="13">
        <v>1495</v>
      </c>
      <c r="AB1560" s="39">
        <v>2809809.4356555482</v>
      </c>
    </row>
    <row r="1561" spans="3:28">
      <c r="C1561" s="13">
        <v>1496</v>
      </c>
      <c r="D1561" s="13">
        <v>65</v>
      </c>
      <c r="E1561" s="14">
        <v>245075.04160168298</v>
      </c>
      <c r="F1561" s="14">
        <v>74656.76622465637</v>
      </c>
      <c r="G1561" s="14">
        <v>2551.6097</v>
      </c>
      <c r="H1561" s="14">
        <v>167866.66567702661</v>
      </c>
      <c r="I1561" s="14">
        <v>10071.999940621596</v>
      </c>
      <c r="J1561" s="14">
        <v>4028.7999762486384</v>
      </c>
      <c r="K1561" s="15">
        <v>5.3680891157517105E-2</v>
      </c>
      <c r="L1561" s="14">
        <v>7949.4710620338656</v>
      </c>
      <c r="M1561" s="14">
        <v>158051.41003507454</v>
      </c>
      <c r="N1561" s="14">
        <v>3021.5999821864784</v>
      </c>
      <c r="O1561" s="15">
        <v>5.9022688642821543E-2</v>
      </c>
      <c r="P1561" s="14">
        <v>5605.8804090351532</v>
      </c>
      <c r="Q1561" s="14">
        <v>102095.07833383471</v>
      </c>
      <c r="R1561" s="14">
        <v>3021.5999821864784</v>
      </c>
      <c r="S1561" s="15">
        <v>0.18090105679766039</v>
      </c>
      <c r="T1561" s="38">
        <v>96923.408649553938</v>
      </c>
      <c r="U1561" s="38">
        <v>634215.53775672708</v>
      </c>
      <c r="V1561" s="38">
        <v>110478.76012062296</v>
      </c>
      <c r="W1561" s="38">
        <v>894362.0261256363</v>
      </c>
      <c r="AA1561" s="13">
        <v>1496</v>
      </c>
      <c r="AB1561" s="39">
        <v>2842762.8722665301</v>
      </c>
    </row>
    <row r="1562" spans="3:28">
      <c r="C1562" s="13">
        <v>1497</v>
      </c>
      <c r="D1562" s="13">
        <v>65</v>
      </c>
      <c r="E1562" s="14">
        <v>230580.78528851591</v>
      </c>
      <c r="F1562" s="14">
        <v>69004.006262521201</v>
      </c>
      <c r="G1562" s="14">
        <v>2551.6097</v>
      </c>
      <c r="H1562" s="14">
        <v>159025.16932599471</v>
      </c>
      <c r="I1562" s="14">
        <v>9541.5101595596825</v>
      </c>
      <c r="J1562" s="14">
        <v>3816.6040638238733</v>
      </c>
      <c r="K1562" s="15">
        <v>-1.4193663933093674E-2</v>
      </c>
      <c r="L1562" s="14">
        <v>-1704.6671840805334</v>
      </c>
      <c r="M1562" s="14">
        <v>120304.20874587644</v>
      </c>
      <c r="N1562" s="14">
        <v>2862.4530478679048</v>
      </c>
      <c r="O1562" s="15">
        <v>7.6198821622793081E-2</v>
      </c>
      <c r="P1562" s="14">
        <v>17025.209546910886</v>
      </c>
      <c r="Q1562" s="14">
        <v>241887.83808373631</v>
      </c>
      <c r="R1562" s="14">
        <v>2862.4530478679048</v>
      </c>
      <c r="S1562" s="15">
        <v>-6.207963865695075E-2</v>
      </c>
      <c r="T1562" s="38">
        <v>-12424.543345246226</v>
      </c>
      <c r="U1562" s="38">
        <v>189145.4664261819</v>
      </c>
      <c r="V1562" s="38">
        <v>2895.9990175841267</v>
      </c>
      <c r="W1562" s="38">
        <v>551337.51325579465</v>
      </c>
      <c r="AA1562" s="13">
        <v>1497</v>
      </c>
      <c r="AB1562" s="39">
        <v>2836917.0018991684</v>
      </c>
    </row>
    <row r="1563" spans="3:28">
      <c r="C1563" s="13">
        <v>1498</v>
      </c>
      <c r="D1563" s="13">
        <v>65</v>
      </c>
      <c r="E1563" s="14">
        <v>228384.04759967886</v>
      </c>
      <c r="F1563" s="14">
        <v>68147.278563874759</v>
      </c>
      <c r="G1563" s="14">
        <v>2551.6097</v>
      </c>
      <c r="H1563" s="14">
        <v>157685.15933580408</v>
      </c>
      <c r="I1563" s="14">
        <v>9461.1095601482448</v>
      </c>
      <c r="J1563" s="14">
        <v>3784.4438240592981</v>
      </c>
      <c r="K1563" s="15">
        <v>9.8298227484132542E-2</v>
      </c>
      <c r="L1563" s="14">
        <v>14913.668406534829</v>
      </c>
      <c r="M1563" s="14">
        <v>168524.4796384199</v>
      </c>
      <c r="N1563" s="14">
        <v>2838.3328680444733</v>
      </c>
      <c r="O1563" s="15">
        <v>0.10476642536113059</v>
      </c>
      <c r="P1563" s="14">
        <v>11561.945462710451</v>
      </c>
      <c r="Q1563" s="14">
        <v>123340.37463626347</v>
      </c>
      <c r="R1563" s="14">
        <v>2838.3328680444733</v>
      </c>
      <c r="S1563" s="15">
        <v>-0.10245196064833319</v>
      </c>
      <c r="T1563" s="38">
        <v>-22650.958304642718</v>
      </c>
      <c r="U1563" s="38">
        <v>199856.78624251328</v>
      </c>
      <c r="V1563" s="38">
        <v>3824.6555646025627</v>
      </c>
      <c r="W1563" s="38">
        <v>491721.64051719668</v>
      </c>
      <c r="AA1563" s="13">
        <v>1498</v>
      </c>
      <c r="AB1563" s="39">
        <v>2588619.9321886962</v>
      </c>
    </row>
    <row r="1564" spans="3:28">
      <c r="C1564" s="13">
        <v>1499</v>
      </c>
      <c r="D1564" s="13">
        <v>65</v>
      </c>
      <c r="E1564" s="14">
        <v>235203.51483704592</v>
      </c>
      <c r="F1564" s="14">
        <v>70806.870786447907</v>
      </c>
      <c r="G1564" s="14">
        <v>2551.6097</v>
      </c>
      <c r="H1564" s="14">
        <v>161845.03435059803</v>
      </c>
      <c r="I1564" s="14">
        <v>9710.7020610358813</v>
      </c>
      <c r="J1564" s="14">
        <v>3884.2808244143525</v>
      </c>
      <c r="K1564" s="15">
        <v>0.13909478412284579</v>
      </c>
      <c r="L1564" s="14">
        <v>24958.084490029745</v>
      </c>
      <c r="M1564" s="14">
        <v>206332.43472534037</v>
      </c>
      <c r="N1564" s="14">
        <v>2913.2106183107644</v>
      </c>
      <c r="O1564" s="15">
        <v>9.1334204056128757E-2</v>
      </c>
      <c r="P1564" s="14">
        <v>11563.148162589758</v>
      </c>
      <c r="Q1564" s="14">
        <v>139622.35850987205</v>
      </c>
      <c r="R1564" s="14">
        <v>2913.2106183107644</v>
      </c>
      <c r="S1564" s="15">
        <v>0.14570503743060342</v>
      </c>
      <c r="T1564" s="38">
        <v>17625.050360385656</v>
      </c>
      <c r="U1564" s="38">
        <v>140045.56104433042</v>
      </c>
      <c r="V1564" s="38">
        <v>54146.283013005159</v>
      </c>
      <c r="W1564" s="38">
        <v>486000.35427954287</v>
      </c>
      <c r="AA1564" s="13">
        <v>1499</v>
      </c>
      <c r="AB1564" s="39">
        <v>3211755.2319653998</v>
      </c>
    </row>
    <row r="1565" spans="3:28">
      <c r="C1565" s="13">
        <v>1500</v>
      </c>
      <c r="D1565" s="13">
        <v>65</v>
      </c>
      <c r="E1565" s="14">
        <v>227420.78725812832</v>
      </c>
      <c r="F1565" s="14">
        <v>67771.607030670042</v>
      </c>
      <c r="G1565" s="14">
        <v>2551.6097</v>
      </c>
      <c r="H1565" s="14">
        <v>157097.57052745827</v>
      </c>
      <c r="I1565" s="14">
        <v>9425.8542316474959</v>
      </c>
      <c r="J1565" s="14">
        <v>3770.3416926589985</v>
      </c>
      <c r="K1565" s="15">
        <v>3.0055995349074036E-2</v>
      </c>
      <c r="L1565" s="14">
        <v>4924.9451459023539</v>
      </c>
      <c r="M1565" s="14">
        <v>170669.10947101811</v>
      </c>
      <c r="N1565" s="14">
        <v>2827.7562694942485</v>
      </c>
      <c r="O1565" s="15">
        <v>2.9036124414909062E-3</v>
      </c>
      <c r="P1565" s="14">
        <v>361.97581003804515</v>
      </c>
      <c r="Q1565" s="14">
        <v>126439.80870184043</v>
      </c>
      <c r="R1565" s="14">
        <v>2827.7562694942485</v>
      </c>
      <c r="S1565" s="15">
        <v>0.24262686963471619</v>
      </c>
      <c r="T1565" s="38">
        <v>154406.75850899599</v>
      </c>
      <c r="U1565" s="38">
        <v>792216.59205239639</v>
      </c>
      <c r="V1565" s="38">
        <v>159693.6794649364</v>
      </c>
      <c r="W1565" s="38">
        <v>1089325.510225255</v>
      </c>
      <c r="AA1565" s="13">
        <v>1500</v>
      </c>
      <c r="AB1565" s="39">
        <v>2653302.9902572832</v>
      </c>
    </row>
    <row r="1566" spans="3:28">
      <c r="C1566" s="13">
        <v>1501</v>
      </c>
      <c r="D1566" s="13">
        <v>65</v>
      </c>
      <c r="E1566" s="14">
        <v>250560.38931299269</v>
      </c>
      <c r="F1566" s="14">
        <v>76796.05183206714</v>
      </c>
      <c r="G1566" s="14">
        <v>2551.6097</v>
      </c>
      <c r="H1566" s="14">
        <v>171212.72778092555</v>
      </c>
      <c r="I1566" s="14">
        <v>10272.763666855533</v>
      </c>
      <c r="J1566" s="14">
        <v>4109.1054667422131</v>
      </c>
      <c r="K1566" s="15">
        <v>9.7526243549502567E-2</v>
      </c>
      <c r="L1566" s="14">
        <v>13634.159742658381</v>
      </c>
      <c r="M1566" s="14">
        <v>155488.61911077981</v>
      </c>
      <c r="N1566" s="14">
        <v>3081.8291000566601</v>
      </c>
      <c r="O1566" s="15">
        <v>-1.4541092440237935E-2</v>
      </c>
      <c r="P1566" s="14">
        <v>-3580.9612348390415</v>
      </c>
      <c r="Q1566" s="14">
        <v>244224.89176849622</v>
      </c>
      <c r="R1566" s="14">
        <v>3081.8291000566601</v>
      </c>
      <c r="S1566" s="15">
        <v>8.0586890537755584E-2</v>
      </c>
      <c r="T1566" s="38">
        <v>22051.974153359759</v>
      </c>
      <c r="U1566" s="38">
        <v>297235.09038417187</v>
      </c>
      <c r="V1566" s="38">
        <v>32105.172661179098</v>
      </c>
      <c r="W1566" s="38">
        <v>696948.6012634479</v>
      </c>
      <c r="AA1566" s="13">
        <v>1501</v>
      </c>
      <c r="AB1566" s="39">
        <v>2761720.4833105374</v>
      </c>
    </row>
    <row r="1567" spans="3:28">
      <c r="C1567" s="13">
        <v>1502</v>
      </c>
      <c r="D1567" s="13">
        <v>65</v>
      </c>
      <c r="E1567" s="14">
        <v>240050.61362696582</v>
      </c>
      <c r="F1567" s="14">
        <v>72697.239314516672</v>
      </c>
      <c r="G1567" s="14">
        <v>2551.6097</v>
      </c>
      <c r="H1567" s="14">
        <v>164801.76461244913</v>
      </c>
      <c r="I1567" s="14">
        <v>9888.1058767469476</v>
      </c>
      <c r="J1567" s="14">
        <v>3955.2423506987793</v>
      </c>
      <c r="K1567" s="15">
        <v>3.2938148592264953E-2</v>
      </c>
      <c r="L1567" s="14">
        <v>5784.5107815363308</v>
      </c>
      <c r="M1567" s="14">
        <v>183379.49446082255</v>
      </c>
      <c r="N1567" s="14">
        <v>2966.4317630240844</v>
      </c>
      <c r="O1567" s="15">
        <v>-0.12209812051870048</v>
      </c>
      <c r="P1567" s="14">
        <v>-21485.389753117495</v>
      </c>
      <c r="Q1567" s="14">
        <v>155966.05284509331</v>
      </c>
      <c r="R1567" s="14">
        <v>2966.4317630240844</v>
      </c>
      <c r="S1567" s="15">
        <v>0.1589458220387559</v>
      </c>
      <c r="T1567" s="38">
        <v>161415.20420266857</v>
      </c>
      <c r="U1567" s="38">
        <v>1178434.4192833954</v>
      </c>
      <c r="V1567" s="38">
        <v>145714.32523108739</v>
      </c>
      <c r="W1567" s="38">
        <v>1517779.9665893111</v>
      </c>
      <c r="AA1567" s="13">
        <v>1502</v>
      </c>
      <c r="AB1567" s="39">
        <v>2681992.1594206505</v>
      </c>
    </row>
    <row r="1568" spans="3:28">
      <c r="C1568" s="13">
        <v>1503</v>
      </c>
      <c r="D1568" s="13">
        <v>65</v>
      </c>
      <c r="E1568" s="14">
        <v>214683.46329552057</v>
      </c>
      <c r="F1568" s="14">
        <v>62804.050685253023</v>
      </c>
      <c r="G1568" s="14">
        <v>2551.6097</v>
      </c>
      <c r="H1568" s="14">
        <v>149327.80291026755</v>
      </c>
      <c r="I1568" s="14">
        <v>8959.6681746160521</v>
      </c>
      <c r="J1568" s="14">
        <v>3583.8672698464211</v>
      </c>
      <c r="K1568" s="15">
        <v>-1.68373904148887E-2</v>
      </c>
      <c r="L1568" s="14">
        <v>-1988.5487997182647</v>
      </c>
      <c r="M1568" s="14">
        <v>117906.53209963272</v>
      </c>
      <c r="N1568" s="14">
        <v>2687.9004523848157</v>
      </c>
      <c r="O1568" s="15">
        <v>0.10820772180195737</v>
      </c>
      <c r="P1568" s="14">
        <v>9930.290222579144</v>
      </c>
      <c r="Q1568" s="14">
        <v>103044.8651067201</v>
      </c>
      <c r="R1568" s="14">
        <v>2687.9004523848157</v>
      </c>
      <c r="S1568" s="15">
        <v>0.32249454506090419</v>
      </c>
      <c r="T1568" s="38">
        <v>203889.81012518838</v>
      </c>
      <c r="U1568" s="38">
        <v>837460.91968731023</v>
      </c>
      <c r="V1568" s="38">
        <v>211831.55154804926</v>
      </c>
      <c r="W1568" s="38">
        <v>1058412.316893663</v>
      </c>
      <c r="AA1568" s="13">
        <v>1503</v>
      </c>
      <c r="AB1568" s="39">
        <v>2506947.8621979393</v>
      </c>
    </row>
    <row r="1569" spans="3:28">
      <c r="C1569" s="13">
        <v>1504</v>
      </c>
      <c r="D1569" s="13">
        <v>65</v>
      </c>
      <c r="E1569" s="14">
        <v>226696.7228673824</v>
      </c>
      <c r="F1569" s="14">
        <v>67489.22191827913</v>
      </c>
      <c r="G1569" s="14">
        <v>2551.6097</v>
      </c>
      <c r="H1569" s="14">
        <v>156655.89124910327</v>
      </c>
      <c r="I1569" s="14">
        <v>9399.353474946196</v>
      </c>
      <c r="J1569" s="14">
        <v>3759.7413899784788</v>
      </c>
      <c r="K1569" s="15">
        <v>6.9449172358377262E-3</v>
      </c>
      <c r="L1569" s="14">
        <v>1043.3019783766683</v>
      </c>
      <c r="M1569" s="14">
        <v>153148.42992955563</v>
      </c>
      <c r="N1569" s="14">
        <v>2819.8060424838586</v>
      </c>
      <c r="O1569" s="15">
        <v>-3.2026932421187329E-2</v>
      </c>
      <c r="P1569" s="14">
        <v>-9899.832375455444</v>
      </c>
      <c r="Q1569" s="14">
        <v>300619.67394036357</v>
      </c>
      <c r="R1569" s="14">
        <v>2819.8060424838586</v>
      </c>
      <c r="S1569" s="15">
        <v>-4.5667646215648283E-3</v>
      </c>
      <c r="T1569" s="38">
        <v>-1202.0006806544577</v>
      </c>
      <c r="U1569" s="38">
        <v>263414.08445438888</v>
      </c>
      <c r="V1569" s="38">
        <v>-10058.531077733232</v>
      </c>
      <c r="W1569" s="38">
        <v>717182.18832430802</v>
      </c>
      <c r="AA1569" s="13">
        <v>1504</v>
      </c>
      <c r="AB1569" s="39">
        <v>2421969.0758731756</v>
      </c>
    </row>
    <row r="1570" spans="3:28">
      <c r="C1570" s="13">
        <v>1505</v>
      </c>
      <c r="D1570" s="13">
        <v>65</v>
      </c>
      <c r="E1570" s="14">
        <v>224899.41261462966</v>
      </c>
      <c r="F1570" s="14">
        <v>66788.270919705566</v>
      </c>
      <c r="G1570" s="14">
        <v>2551.6097</v>
      </c>
      <c r="H1570" s="14">
        <v>155559.53199492409</v>
      </c>
      <c r="I1570" s="14">
        <v>9333.5719196954451</v>
      </c>
      <c r="J1570" s="14">
        <v>3733.4287678781784</v>
      </c>
      <c r="K1570" s="15">
        <v>-3.4036786875625384E-2</v>
      </c>
      <c r="L1570" s="14">
        <v>-5032.4732101070276</v>
      </c>
      <c r="M1570" s="14">
        <v>144688.18603931848</v>
      </c>
      <c r="N1570" s="14">
        <v>2800.0715759086333</v>
      </c>
      <c r="O1570" s="15">
        <v>0.58075809969447389</v>
      </c>
      <c r="P1570" s="14">
        <v>172549.48537954895</v>
      </c>
      <c r="Q1570" s="14">
        <v>471060.28978239477</v>
      </c>
      <c r="R1570" s="14">
        <v>2800.0715759086333</v>
      </c>
      <c r="S1570" s="15">
        <v>0.22513382566225412</v>
      </c>
      <c r="T1570" s="38">
        <v>41384.654554312794</v>
      </c>
      <c r="U1570" s="38">
        <v>226607.15430376027</v>
      </c>
      <c r="V1570" s="38">
        <v>208901.66672375469</v>
      </c>
      <c r="W1570" s="38">
        <v>842355.63012547349</v>
      </c>
      <c r="AA1570" s="13">
        <v>1505</v>
      </c>
      <c r="AB1570" s="39">
        <v>2404181.6681028847</v>
      </c>
    </row>
    <row r="1571" spans="3:28">
      <c r="C1571" s="13">
        <v>1506</v>
      </c>
      <c r="D1571" s="13">
        <v>65</v>
      </c>
      <c r="E1571" s="14">
        <v>223875.85435960052</v>
      </c>
      <c r="F1571" s="14">
        <v>66389.083200244204</v>
      </c>
      <c r="G1571" s="14">
        <v>2551.6097</v>
      </c>
      <c r="H1571" s="14">
        <v>154935.16145935631</v>
      </c>
      <c r="I1571" s="14">
        <v>9296.1096875613785</v>
      </c>
      <c r="J1571" s="14">
        <v>3718.4438750245517</v>
      </c>
      <c r="K1571" s="15">
        <v>0.12013956816892438</v>
      </c>
      <c r="L1571" s="14">
        <v>19083.328386391193</v>
      </c>
      <c r="M1571" s="14">
        <v>179785.54166509709</v>
      </c>
      <c r="N1571" s="14">
        <v>2788.8329062684134</v>
      </c>
      <c r="O1571" s="15">
        <v>1.7163771178522885E-3</v>
      </c>
      <c r="P1571" s="14">
        <v>520.08862324189818</v>
      </c>
      <c r="Q1571" s="14">
        <v>304929.86098643841</v>
      </c>
      <c r="R1571" s="14">
        <v>2788.8329062684134</v>
      </c>
      <c r="S1571" s="15">
        <v>0.37920493794363014</v>
      </c>
      <c r="T1571" s="38">
        <v>86690.580746033665</v>
      </c>
      <c r="U1571" s="38">
        <v>316696.42092203209</v>
      </c>
      <c r="V1571" s="38">
        <v>106293.99775566676</v>
      </c>
      <c r="W1571" s="38">
        <v>801411.82357356756</v>
      </c>
      <c r="AA1571" s="13">
        <v>1506</v>
      </c>
      <c r="AB1571" s="39">
        <v>2886127.3779293825</v>
      </c>
    </row>
    <row r="1572" spans="3:28">
      <c r="C1572" s="13">
        <v>1507</v>
      </c>
      <c r="D1572" s="13">
        <v>65</v>
      </c>
      <c r="E1572" s="14">
        <v>224389.93816122311</v>
      </c>
      <c r="F1572" s="14">
        <v>66589.575882877019</v>
      </c>
      <c r="G1572" s="14">
        <v>2551.6097</v>
      </c>
      <c r="H1572" s="14">
        <v>155248.75257834609</v>
      </c>
      <c r="I1572" s="14">
        <v>9314.9251547007643</v>
      </c>
      <c r="J1572" s="14">
        <v>3725.9700618803058</v>
      </c>
      <c r="K1572" s="15">
        <v>3.7309074192300076E-2</v>
      </c>
      <c r="L1572" s="14">
        <v>5987.2498531533247</v>
      </c>
      <c r="M1572" s="14">
        <v>168327.27653604062</v>
      </c>
      <c r="N1572" s="14">
        <v>2794.477546410229</v>
      </c>
      <c r="O1572" s="15">
        <v>0.18871828588842887</v>
      </c>
      <c r="P1572" s="14">
        <v>55726.642274479753</v>
      </c>
      <c r="Q1572" s="14">
        <v>352413.98508893076</v>
      </c>
      <c r="R1572" s="14">
        <v>2794.477546410229</v>
      </c>
      <c r="S1572" s="15">
        <v>0.23460320102548055</v>
      </c>
      <c r="T1572" s="38">
        <v>51191.408138822662</v>
      </c>
      <c r="U1572" s="38">
        <v>270792.86541824799</v>
      </c>
      <c r="V1572" s="38">
        <v>112905.30026645574</v>
      </c>
      <c r="W1572" s="38">
        <v>791534.1270432194</v>
      </c>
      <c r="AA1572" s="13">
        <v>1507</v>
      </c>
      <c r="AB1572" s="39">
        <v>2591698.1523703039</v>
      </c>
    </row>
    <row r="1573" spans="3:28">
      <c r="C1573" s="13">
        <v>1508</v>
      </c>
      <c r="D1573" s="13">
        <v>65</v>
      </c>
      <c r="E1573" s="14">
        <v>233562.33815267307</v>
      </c>
      <c r="F1573" s="14">
        <v>70166.811879542496</v>
      </c>
      <c r="G1573" s="14">
        <v>2551.6097</v>
      </c>
      <c r="H1573" s="14">
        <v>160843.91657313055</v>
      </c>
      <c r="I1573" s="14">
        <v>9650.6349943878322</v>
      </c>
      <c r="J1573" s="14">
        <v>3860.2539977551332</v>
      </c>
      <c r="K1573" s="15">
        <v>4.5787209905894133E-2</v>
      </c>
      <c r="L1573" s="14">
        <v>6078.2079124590118</v>
      </c>
      <c r="M1573" s="14">
        <v>140757.36952059701</v>
      </c>
      <c r="N1573" s="14">
        <v>2895.1904983163495</v>
      </c>
      <c r="O1573" s="15">
        <v>0.11973613124466442</v>
      </c>
      <c r="P1573" s="14">
        <v>25290.250148578343</v>
      </c>
      <c r="Q1573" s="14">
        <v>237954.37532637743</v>
      </c>
      <c r="R1573" s="14">
        <v>2895.1904983163495</v>
      </c>
      <c r="S1573" s="15">
        <v>-0.10585068596169457</v>
      </c>
      <c r="T1573" s="38">
        <v>-34360.307529280086</v>
      </c>
      <c r="U1573" s="38">
        <v>291698.38699716062</v>
      </c>
      <c r="V1573" s="38">
        <v>-2991.8494682427299</v>
      </c>
      <c r="W1573" s="38">
        <v>670410.131844135</v>
      </c>
      <c r="AA1573" s="13">
        <v>1508</v>
      </c>
      <c r="AB1573" s="39">
        <v>2495764.2834482766</v>
      </c>
    </row>
    <row r="1574" spans="3:28">
      <c r="C1574" s="13">
        <v>1509</v>
      </c>
      <c r="D1574" s="13">
        <v>65</v>
      </c>
      <c r="E1574" s="14">
        <v>230294.32362938812</v>
      </c>
      <c r="F1574" s="14">
        <v>68892.286215461369</v>
      </c>
      <c r="G1574" s="14">
        <v>2551.6097</v>
      </c>
      <c r="H1574" s="14">
        <v>158850.42771392674</v>
      </c>
      <c r="I1574" s="14">
        <v>9531.0256628356037</v>
      </c>
      <c r="J1574" s="14">
        <v>3812.4102651342419</v>
      </c>
      <c r="K1574" s="15">
        <v>1.8725092986732403E-3</v>
      </c>
      <c r="L1574" s="14">
        <v>367.94729125917735</v>
      </c>
      <c r="M1574" s="14">
        <v>198773.73270355313</v>
      </c>
      <c r="N1574" s="14">
        <v>2859.3076988506809</v>
      </c>
      <c r="O1574" s="15">
        <v>-5.2431401180851517E-2</v>
      </c>
      <c r="P1574" s="14">
        <v>-5703.8278879120062</v>
      </c>
      <c r="Q1574" s="14">
        <v>104512.31191175153</v>
      </c>
      <c r="R1574" s="14">
        <v>2859.3076988506809</v>
      </c>
      <c r="S1574" s="15">
        <v>0.27509290880395082</v>
      </c>
      <c r="T1574" s="38">
        <v>48691.234957035987</v>
      </c>
      <c r="U1574" s="38">
        <v>227120.12578692651</v>
      </c>
      <c r="V1574" s="38">
        <v>43355.354360383157</v>
      </c>
      <c r="W1574" s="38">
        <v>530406.17040223116</v>
      </c>
      <c r="AA1574" s="13">
        <v>1509</v>
      </c>
      <c r="AB1574" s="39">
        <v>2809204.4268870209</v>
      </c>
    </row>
    <row r="1575" spans="3:28">
      <c r="C1575" s="13">
        <v>1510</v>
      </c>
      <c r="D1575" s="13">
        <v>65</v>
      </c>
      <c r="E1575" s="14">
        <v>229623.6338726239</v>
      </c>
      <c r="F1575" s="14">
        <v>68630.717210323317</v>
      </c>
      <c r="G1575" s="14">
        <v>2551.6097</v>
      </c>
      <c r="H1575" s="14">
        <v>158441.30696230059</v>
      </c>
      <c r="I1575" s="14">
        <v>9506.4784177380352</v>
      </c>
      <c r="J1575" s="14">
        <v>3802.5913670952141</v>
      </c>
      <c r="K1575" s="15">
        <v>6.6119388242091279E-2</v>
      </c>
      <c r="L1575" s="14">
        <v>10652.927485000653</v>
      </c>
      <c r="M1575" s="14">
        <v>173670.76958902847</v>
      </c>
      <c r="N1575" s="14">
        <v>2851.9435253214106</v>
      </c>
      <c r="O1575" s="15">
        <v>0.17316810518236081</v>
      </c>
      <c r="P1575" s="14">
        <v>54456.576474396323</v>
      </c>
      <c r="Q1575" s="14">
        <v>370354.87220831541</v>
      </c>
      <c r="R1575" s="14">
        <v>2851.9435253214106</v>
      </c>
      <c r="S1575" s="15">
        <v>0.35813554228452277</v>
      </c>
      <c r="T1575" s="38">
        <v>275188.72917519952</v>
      </c>
      <c r="U1575" s="38">
        <v>1045007.3810382182</v>
      </c>
      <c r="V1575" s="38">
        <v>340298.23313459649</v>
      </c>
      <c r="W1575" s="38">
        <v>1589033.022835562</v>
      </c>
      <c r="AA1575" s="13">
        <v>1510</v>
      </c>
      <c r="AB1575" s="39">
        <v>2549680.157289939</v>
      </c>
    </row>
    <row r="1576" spans="3:28">
      <c r="C1576" s="13">
        <v>1511</v>
      </c>
      <c r="D1576" s="13">
        <v>65</v>
      </c>
      <c r="E1576" s="14">
        <v>234500.09272778869</v>
      </c>
      <c r="F1576" s="14">
        <v>70532.536163837591</v>
      </c>
      <c r="G1576" s="14">
        <v>2551.6097</v>
      </c>
      <c r="H1576" s="14">
        <v>161415.9468639511</v>
      </c>
      <c r="I1576" s="14">
        <v>9684.9568118370662</v>
      </c>
      <c r="J1576" s="14">
        <v>3873.9827247348267</v>
      </c>
      <c r="K1576" s="15">
        <v>6.1281184094419724E-2</v>
      </c>
      <c r="L1576" s="14">
        <v>8950.1258480356828</v>
      </c>
      <c r="M1576" s="14">
        <v>156937.26262282964</v>
      </c>
      <c r="N1576" s="14">
        <v>2905.4870435511198</v>
      </c>
      <c r="O1576" s="15">
        <v>-9.9311974076629506E-2</v>
      </c>
      <c r="P1576" s="14">
        <v>-10447.198628447271</v>
      </c>
      <c r="Q1576" s="14">
        <v>96201.305279544875</v>
      </c>
      <c r="R1576" s="14">
        <v>2905.4870435511198</v>
      </c>
      <c r="S1576" s="15">
        <v>0.15224281098819145</v>
      </c>
      <c r="T1576" s="38">
        <v>47868.768626092795</v>
      </c>
      <c r="U1576" s="38">
        <v>363745.34809376195</v>
      </c>
      <c r="V1576" s="38">
        <v>46371.695845681206</v>
      </c>
      <c r="W1576" s="38">
        <v>616883.91599613649</v>
      </c>
      <c r="AA1576" s="13">
        <v>1511</v>
      </c>
      <c r="AB1576" s="39">
        <v>2483403.1709820693</v>
      </c>
    </row>
    <row r="1577" spans="3:28">
      <c r="C1577" s="13">
        <v>1512</v>
      </c>
      <c r="D1577" s="13">
        <v>65</v>
      </c>
      <c r="E1577" s="14">
        <v>236953.46802524439</v>
      </c>
      <c r="F1577" s="14">
        <v>71489.352529845317</v>
      </c>
      <c r="G1577" s="14">
        <v>2551.6097</v>
      </c>
      <c r="H1577" s="14">
        <v>162912.50579539908</v>
      </c>
      <c r="I1577" s="14">
        <v>9774.7503477239443</v>
      </c>
      <c r="J1577" s="14">
        <v>3909.9001390895778</v>
      </c>
      <c r="K1577" s="15">
        <v>3.9181539506420116E-2</v>
      </c>
      <c r="L1577" s="14">
        <v>6488.5566030280124</v>
      </c>
      <c r="M1577" s="14">
        <v>174045.89710352628</v>
      </c>
      <c r="N1577" s="14">
        <v>2932.425104317183</v>
      </c>
      <c r="O1577" s="15">
        <v>7.0274597476500889E-2</v>
      </c>
      <c r="P1577" s="14">
        <v>14778.839131560968</v>
      </c>
      <c r="Q1577" s="14">
        <v>226546.35062040665</v>
      </c>
      <c r="R1577" s="14">
        <v>2932.425104317183</v>
      </c>
      <c r="S1577" s="15">
        <v>7.9875336302323352E-2</v>
      </c>
      <c r="T1577" s="38">
        <v>56494.837989071682</v>
      </c>
      <c r="U1577" s="38">
        <v>765248.68905885867</v>
      </c>
      <c r="V1577" s="38">
        <v>77762.233723660669</v>
      </c>
      <c r="W1577" s="38">
        <v>1165840.9367827917</v>
      </c>
      <c r="AA1577" s="13">
        <v>1512</v>
      </c>
      <c r="AB1577" s="39">
        <v>2996544.264006977</v>
      </c>
    </row>
    <row r="1578" spans="3:28">
      <c r="C1578" s="13">
        <v>1513</v>
      </c>
      <c r="D1578" s="13">
        <v>65</v>
      </c>
      <c r="E1578" s="14">
        <v>217677.39195398649</v>
      </c>
      <c r="F1578" s="14">
        <v>63971.682862054731</v>
      </c>
      <c r="G1578" s="14">
        <v>2551.6097</v>
      </c>
      <c r="H1578" s="14">
        <v>151154.09939193176</v>
      </c>
      <c r="I1578" s="14">
        <v>9069.2459635159048</v>
      </c>
      <c r="J1578" s="14">
        <v>3627.6983854063619</v>
      </c>
      <c r="K1578" s="15">
        <v>6.1271267270194149E-2</v>
      </c>
      <c r="L1578" s="14">
        <v>8363.1228944172817</v>
      </c>
      <c r="M1578" s="14">
        <v>146670.3607016821</v>
      </c>
      <c r="N1578" s="14">
        <v>2720.7737890547714</v>
      </c>
      <c r="O1578" s="15">
        <v>-3.7479442000456928E-2</v>
      </c>
      <c r="P1578" s="14">
        <v>-4864.1843024349027</v>
      </c>
      <c r="Q1578" s="14">
        <v>126278.93261180838</v>
      </c>
      <c r="R1578" s="14">
        <v>2720.7737890547714</v>
      </c>
      <c r="S1578" s="15">
        <v>0.23825739674197827</v>
      </c>
      <c r="T1578" s="38">
        <v>125394.54883077061</v>
      </c>
      <c r="U1578" s="38">
        <v>653053.59652434592</v>
      </c>
      <c r="V1578" s="38">
        <v>128893.48742275299</v>
      </c>
      <c r="W1578" s="38">
        <v>926002.88983783638</v>
      </c>
      <c r="AA1578" s="13">
        <v>1513</v>
      </c>
      <c r="AB1578" s="39">
        <v>2570381.5502503272</v>
      </c>
    </row>
    <row r="1579" spans="3:28">
      <c r="C1579" s="13">
        <v>1514</v>
      </c>
      <c r="D1579" s="13">
        <v>65</v>
      </c>
      <c r="E1579" s="14">
        <v>244395.00779989516</v>
      </c>
      <c r="F1579" s="14">
        <v>74391.553041959109</v>
      </c>
      <c r="G1579" s="14">
        <v>2551.6097</v>
      </c>
      <c r="H1579" s="14">
        <v>167451.84505793607</v>
      </c>
      <c r="I1579" s="14">
        <v>10047.110703476164</v>
      </c>
      <c r="J1579" s="14">
        <v>4018.8442813904658</v>
      </c>
      <c r="K1579" s="15">
        <v>6.4145200733378205E-2</v>
      </c>
      <c r="L1579" s="14">
        <v>13222.458417399899</v>
      </c>
      <c r="M1579" s="14">
        <v>221365.1261669056</v>
      </c>
      <c r="N1579" s="14">
        <v>3014.1332110428493</v>
      </c>
      <c r="O1579" s="15">
        <v>6.5075494701283224E-2</v>
      </c>
      <c r="P1579" s="14">
        <v>4331.7990448938699</v>
      </c>
      <c r="Q1579" s="14">
        <v>72404.614628247509</v>
      </c>
      <c r="R1579" s="14">
        <v>3014.1332110428493</v>
      </c>
      <c r="S1579" s="15">
        <v>0.15011776604111779</v>
      </c>
      <c r="T1579" s="38">
        <v>11151.477440608436</v>
      </c>
      <c r="U1579" s="38">
        <v>86943.405423256976</v>
      </c>
      <c r="V1579" s="38">
        <v>28705.734902902204</v>
      </c>
      <c r="W1579" s="38">
        <v>380713.14621841005</v>
      </c>
      <c r="AA1579" s="13">
        <v>1514</v>
      </c>
      <c r="AB1579" s="39">
        <v>2340915.5171457115</v>
      </c>
    </row>
    <row r="1580" spans="3:28">
      <c r="C1580" s="13">
        <v>1515</v>
      </c>
      <c r="D1580" s="13">
        <v>65</v>
      </c>
      <c r="E1580" s="14">
        <v>227875.37293426646</v>
      </c>
      <c r="F1580" s="14">
        <v>67948.895444363923</v>
      </c>
      <c r="G1580" s="14">
        <v>2551.6097</v>
      </c>
      <c r="H1580" s="14">
        <v>157374.86778990252</v>
      </c>
      <c r="I1580" s="14">
        <v>9442.4920673941506</v>
      </c>
      <c r="J1580" s="14">
        <v>3776.9968269576602</v>
      </c>
      <c r="K1580" s="15">
        <v>1.8719516248804958E-2</v>
      </c>
      <c r="L1580" s="14">
        <v>2432.4095103387517</v>
      </c>
      <c r="M1580" s="14">
        <v>134260.67121732869</v>
      </c>
      <c r="N1580" s="14">
        <v>2832.7476202182452</v>
      </c>
      <c r="O1580" s="15">
        <v>6.4552408406917672E-4</v>
      </c>
      <c r="P1580" s="14">
        <v>120.17207751946779</v>
      </c>
      <c r="Q1580" s="14">
        <v>187698.58148813099</v>
      </c>
      <c r="R1580" s="14">
        <v>2832.7476202182452</v>
      </c>
      <c r="S1580" s="15">
        <v>-0.27136494331279182</v>
      </c>
      <c r="T1580" s="38">
        <v>-95357.304874043824</v>
      </c>
      <c r="U1580" s="38">
        <v>257457.82999168616</v>
      </c>
      <c r="V1580" s="38">
        <v>-92804.723286185603</v>
      </c>
      <c r="W1580" s="38">
        <v>579417.08269714587</v>
      </c>
      <c r="AA1580" s="13">
        <v>1515</v>
      </c>
      <c r="AB1580" s="39">
        <v>2323325.6888088724</v>
      </c>
    </row>
    <row r="1581" spans="3:28">
      <c r="C1581" s="13">
        <v>1516</v>
      </c>
      <c r="D1581" s="13">
        <v>65</v>
      </c>
      <c r="E1581" s="14">
        <v>234733.30042972157</v>
      </c>
      <c r="F1581" s="14">
        <v>70623.487167591404</v>
      </c>
      <c r="G1581" s="14">
        <v>2551.6097</v>
      </c>
      <c r="H1581" s="14">
        <v>161558.20356213016</v>
      </c>
      <c r="I1581" s="14">
        <v>9693.4922137278099</v>
      </c>
      <c r="J1581" s="14">
        <v>3877.3968854911241</v>
      </c>
      <c r="K1581" s="15">
        <v>2.14361215363667E-2</v>
      </c>
      <c r="L1581" s="14">
        <v>3578.2435880485796</v>
      </c>
      <c r="M1581" s="14">
        <v>172442.8284127143</v>
      </c>
      <c r="N1581" s="14">
        <v>2908.0476641183427</v>
      </c>
      <c r="O1581" s="15">
        <v>1.1270281427473217E-2</v>
      </c>
      <c r="P1581" s="14">
        <v>1575.232969692795</v>
      </c>
      <c r="Q1581" s="14">
        <v>142797.99104585862</v>
      </c>
      <c r="R1581" s="14">
        <v>2908.0476641183427</v>
      </c>
      <c r="S1581" s="15">
        <v>0.20004616266266362</v>
      </c>
      <c r="T1581" s="38">
        <v>42041.785432617864</v>
      </c>
      <c r="U1581" s="38">
        <v>253656.2286050501</v>
      </c>
      <c r="V1581" s="38">
        <v>47195.261990359242</v>
      </c>
      <c r="W1581" s="38">
        <v>568897.04806362302</v>
      </c>
      <c r="AA1581" s="13">
        <v>1516</v>
      </c>
      <c r="AB1581" s="39">
        <v>2585802.9285893622</v>
      </c>
    </row>
    <row r="1582" spans="3:28">
      <c r="C1582" s="13">
        <v>1517</v>
      </c>
      <c r="D1582" s="13">
        <v>65</v>
      </c>
      <c r="E1582" s="14">
        <v>233457.13318627593</v>
      </c>
      <c r="F1582" s="14">
        <v>70125.78194264762</v>
      </c>
      <c r="G1582" s="14">
        <v>2551.6097</v>
      </c>
      <c r="H1582" s="14">
        <v>160779.7415436283</v>
      </c>
      <c r="I1582" s="14">
        <v>9646.7844926176986</v>
      </c>
      <c r="J1582" s="14">
        <v>3858.7137970470794</v>
      </c>
      <c r="K1582" s="15">
        <v>0.10041386987070475</v>
      </c>
      <c r="L1582" s="14">
        <v>15816.151046115263</v>
      </c>
      <c r="M1582" s="14">
        <v>175255.13352206658</v>
      </c>
      <c r="N1582" s="14">
        <v>2894.0353477853096</v>
      </c>
      <c r="O1582" s="15">
        <v>0.1193198550863017</v>
      </c>
      <c r="P1582" s="14">
        <v>21416.437743221326</v>
      </c>
      <c r="Q1582" s="14">
        <v>202351.08325349743</v>
      </c>
      <c r="R1582" s="14">
        <v>2894.0353477853096</v>
      </c>
      <c r="S1582" s="15">
        <v>-6.0598943414963691E-3</v>
      </c>
      <c r="T1582" s="38">
        <v>-1585.1419082361319</v>
      </c>
      <c r="U1582" s="38">
        <v>261441.00881778708</v>
      </c>
      <c r="V1582" s="38">
        <v>35647.446881100455</v>
      </c>
      <c r="W1582" s="38">
        <v>639047.22559335106</v>
      </c>
      <c r="AA1582" s="13">
        <v>1517</v>
      </c>
      <c r="AB1582" s="39">
        <v>2615954.9913834147</v>
      </c>
    </row>
    <row r="1583" spans="3:28">
      <c r="C1583" s="13">
        <v>1518</v>
      </c>
      <c r="D1583" s="13">
        <v>65</v>
      </c>
      <c r="E1583" s="14">
        <v>234821.73053114294</v>
      </c>
      <c r="F1583" s="14">
        <v>70657.974907145748</v>
      </c>
      <c r="G1583" s="14">
        <v>2551.6097</v>
      </c>
      <c r="H1583" s="14">
        <v>161612.14592399719</v>
      </c>
      <c r="I1583" s="14">
        <v>9696.7287554398317</v>
      </c>
      <c r="J1583" s="14">
        <v>3878.6915021759328</v>
      </c>
      <c r="K1583" s="15">
        <v>1.0746215224998017E-2</v>
      </c>
      <c r="L1583" s="14">
        <v>1497.6157721902848</v>
      </c>
      <c r="M1583" s="14">
        <v>142799.12213834829</v>
      </c>
      <c r="N1583" s="14">
        <v>2909.0186266319492</v>
      </c>
      <c r="O1583" s="15">
        <v>0.28621225298660863</v>
      </c>
      <c r="P1583" s="14">
        <v>63097.149814648583</v>
      </c>
      <c r="Q1583" s="14">
        <v>285007.45428080449</v>
      </c>
      <c r="R1583" s="14">
        <v>2909.0186266319492</v>
      </c>
      <c r="S1583" s="15">
        <v>-0.23382105376732948</v>
      </c>
      <c r="T1583" s="38">
        <v>-106659.89107285875</v>
      </c>
      <c r="U1583" s="38">
        <v>350954.95690266264</v>
      </c>
      <c r="V1583" s="38">
        <v>-42065.125486019882</v>
      </c>
      <c r="W1583" s="38">
        <v>778761.53332181543</v>
      </c>
      <c r="AA1583" s="13">
        <v>1518</v>
      </c>
      <c r="AB1583" s="39">
        <v>2875423.5655485028</v>
      </c>
    </row>
    <row r="1584" spans="3:28">
      <c r="C1584" s="13">
        <v>1519</v>
      </c>
      <c r="D1584" s="13">
        <v>65</v>
      </c>
      <c r="E1584" s="14">
        <v>235688.43655494976</v>
      </c>
      <c r="F1584" s="14">
        <v>70995.990256430407</v>
      </c>
      <c r="G1584" s="14">
        <v>2551.6097</v>
      </c>
      <c r="H1584" s="14">
        <v>162140.83659851935</v>
      </c>
      <c r="I1584" s="14">
        <v>9728.4501959111603</v>
      </c>
      <c r="J1584" s="14">
        <v>3891.3800783644642</v>
      </c>
      <c r="K1584" s="15">
        <v>2.2865870107536122E-2</v>
      </c>
      <c r="L1584" s="14">
        <v>3645.3581643531679</v>
      </c>
      <c r="M1584" s="14">
        <v>165014.59724012914</v>
      </c>
      <c r="N1584" s="14">
        <v>2918.5350587733478</v>
      </c>
      <c r="O1584" s="15">
        <v>-4.2864711292363064E-2</v>
      </c>
      <c r="P1584" s="14">
        <v>-5719.1961634997897</v>
      </c>
      <c r="Q1584" s="14">
        <v>129164.41953171119</v>
      </c>
      <c r="R1584" s="14">
        <v>2918.5350587733478</v>
      </c>
      <c r="S1584" s="15">
        <v>0.29876960058268359</v>
      </c>
      <c r="T1584" s="38">
        <v>14584.206535208275</v>
      </c>
      <c r="U1584" s="38">
        <v>64857.699162345947</v>
      </c>
      <c r="V1584" s="38">
        <v>12510.368536061655</v>
      </c>
      <c r="W1584" s="38">
        <v>359036.7159341863</v>
      </c>
      <c r="AA1584" s="13">
        <v>1519</v>
      </c>
      <c r="AB1584" s="39">
        <v>2905828.3459567153</v>
      </c>
    </row>
    <row r="1585" spans="3:28">
      <c r="C1585" s="13">
        <v>1520</v>
      </c>
      <c r="D1585" s="13">
        <v>65</v>
      </c>
      <c r="E1585" s="14">
        <v>235706.09196449872</v>
      </c>
      <c r="F1585" s="14">
        <v>71002.8758661545</v>
      </c>
      <c r="G1585" s="14">
        <v>2551.6097</v>
      </c>
      <c r="H1585" s="14">
        <v>162151.60639834421</v>
      </c>
      <c r="I1585" s="14">
        <v>9729.0963839006527</v>
      </c>
      <c r="J1585" s="14">
        <v>3891.6385535602612</v>
      </c>
      <c r="K1585" s="15">
        <v>5.5952391728143272E-2</v>
      </c>
      <c r="L1585" s="14">
        <v>7580.6782335575554</v>
      </c>
      <c r="M1585" s="14">
        <v>145010.93346420917</v>
      </c>
      <c r="N1585" s="14">
        <v>2918.7289151701957</v>
      </c>
      <c r="O1585" s="15">
        <v>0.10880374947779289</v>
      </c>
      <c r="P1585" s="14">
        <v>13806.112611942957</v>
      </c>
      <c r="Q1585" s="14">
        <v>142155.52155977621</v>
      </c>
      <c r="R1585" s="14">
        <v>2918.7289151701957</v>
      </c>
      <c r="S1585" s="15">
        <v>5.9784068696229486E-4</v>
      </c>
      <c r="T1585" s="38">
        <v>106.50023082569173</v>
      </c>
      <c r="U1585" s="38">
        <v>179707.35480149268</v>
      </c>
      <c r="V1585" s="38">
        <v>21493.291076326204</v>
      </c>
      <c r="W1585" s="38">
        <v>466873.80982547801</v>
      </c>
      <c r="AA1585" s="13">
        <v>1520</v>
      </c>
      <c r="AB1585" s="39">
        <v>2609327.4317312995</v>
      </c>
    </row>
    <row r="1586" spans="3:28">
      <c r="C1586" s="13">
        <v>1521</v>
      </c>
      <c r="D1586" s="13">
        <v>65</v>
      </c>
      <c r="E1586" s="14">
        <v>241378.38627104432</v>
      </c>
      <c r="F1586" s="14">
        <v>73215.070645707281</v>
      </c>
      <c r="G1586" s="14">
        <v>2551.6097</v>
      </c>
      <c r="H1586" s="14">
        <v>165611.70592533704</v>
      </c>
      <c r="I1586" s="14">
        <v>9936.7023555202213</v>
      </c>
      <c r="J1586" s="14">
        <v>3974.6809422080887</v>
      </c>
      <c r="K1586" s="15">
        <v>6.6428907506094093E-2</v>
      </c>
      <c r="L1586" s="14">
        <v>10176.144074315396</v>
      </c>
      <c r="M1586" s="14">
        <v>165351.97516423403</v>
      </c>
      <c r="N1586" s="14">
        <v>2981.0107066560663</v>
      </c>
      <c r="O1586" s="15">
        <v>0.21225817925293025</v>
      </c>
      <c r="P1586" s="14">
        <v>19331.350573877262</v>
      </c>
      <c r="Q1586" s="14">
        <v>111896.55864027113</v>
      </c>
      <c r="R1586" s="14">
        <v>2981.0107066560663</v>
      </c>
      <c r="S1586" s="15">
        <v>0.2437548943257441</v>
      </c>
      <c r="T1586" s="38">
        <v>58948.710509989978</v>
      </c>
      <c r="U1586" s="38">
        <v>302275.22359989834</v>
      </c>
      <c r="V1586" s="38">
        <v>88456.205158182638</v>
      </c>
      <c r="W1586" s="38">
        <v>579523.75740440353</v>
      </c>
      <c r="AA1586" s="13">
        <v>1521</v>
      </c>
      <c r="AB1586" s="39">
        <v>2420469.2555742087</v>
      </c>
    </row>
    <row r="1587" spans="3:28">
      <c r="C1587" s="13">
        <v>1522</v>
      </c>
      <c r="D1587" s="13">
        <v>65</v>
      </c>
      <c r="E1587" s="14">
        <v>250266.41790112419</v>
      </c>
      <c r="F1587" s="14">
        <v>76681.402981438441</v>
      </c>
      <c r="G1587" s="14">
        <v>2551.6097</v>
      </c>
      <c r="H1587" s="14">
        <v>171033.40521968575</v>
      </c>
      <c r="I1587" s="14">
        <v>10262.004313181145</v>
      </c>
      <c r="J1587" s="14">
        <v>4104.8017252724585</v>
      </c>
      <c r="K1587" s="15">
        <v>7.7298341814578841E-2</v>
      </c>
      <c r="L1587" s="14">
        <v>12967.499363779056</v>
      </c>
      <c r="M1587" s="14">
        <v>182778.98870576639</v>
      </c>
      <c r="N1587" s="14">
        <v>3078.6012939543434</v>
      </c>
      <c r="O1587" s="15">
        <v>0.15772743730214236</v>
      </c>
      <c r="P1587" s="14">
        <v>50513.989118158686</v>
      </c>
      <c r="Q1587" s="14">
        <v>372314.55807823339</v>
      </c>
      <c r="R1587" s="14">
        <v>3078.6012939543434</v>
      </c>
      <c r="S1587" s="15">
        <v>-0.16362819954557817</v>
      </c>
      <c r="T1587" s="38">
        <v>-32246.105470726481</v>
      </c>
      <c r="U1587" s="38">
        <v>166362.56072741549</v>
      </c>
      <c r="V1587" s="38">
        <v>31235.383011211259</v>
      </c>
      <c r="W1587" s="38">
        <v>721456.10751141526</v>
      </c>
      <c r="AA1587" s="13">
        <v>1522</v>
      </c>
      <c r="AB1587" s="39">
        <v>2845258.2886563614</v>
      </c>
    </row>
    <row r="1588" spans="3:28">
      <c r="C1588" s="13">
        <v>1523</v>
      </c>
      <c r="D1588" s="13">
        <v>65</v>
      </c>
      <c r="E1588" s="14">
        <v>245092.31843367394</v>
      </c>
      <c r="F1588" s="14">
        <v>74663.504189132829</v>
      </c>
      <c r="G1588" s="14">
        <v>2551.6097</v>
      </c>
      <c r="H1588" s="14">
        <v>167877.20454454111</v>
      </c>
      <c r="I1588" s="14">
        <v>10072.632272672467</v>
      </c>
      <c r="J1588" s="14">
        <v>4029.052909068987</v>
      </c>
      <c r="K1588" s="15">
        <v>-9.7381298788163997E-3</v>
      </c>
      <c r="L1588" s="14">
        <v>-1425.3158882484529</v>
      </c>
      <c r="M1588" s="14">
        <v>146953.64665262113</v>
      </c>
      <c r="N1588" s="14">
        <v>3021.7896818017398</v>
      </c>
      <c r="O1588" s="15">
        <v>-9.9127118053862484E-3</v>
      </c>
      <c r="P1588" s="14">
        <v>-1406.3008163415918</v>
      </c>
      <c r="Q1588" s="14">
        <v>141973.01953224459</v>
      </c>
      <c r="R1588" s="14">
        <v>3021.7896818017398</v>
      </c>
      <c r="S1588" s="15">
        <v>9.6467273896277239E-2</v>
      </c>
      <c r="T1588" s="38">
        <v>14947.141957694997</v>
      </c>
      <c r="U1588" s="38">
        <v>171403.24623580193</v>
      </c>
      <c r="V1588" s="38">
        <v>12115.525253104952</v>
      </c>
      <c r="W1588" s="38">
        <v>460329.91242066771</v>
      </c>
      <c r="AA1588" s="13">
        <v>1523</v>
      </c>
      <c r="AB1588" s="39">
        <v>2549146.7264550319</v>
      </c>
    </row>
    <row r="1589" spans="3:28">
      <c r="C1589" s="13">
        <v>1524</v>
      </c>
      <c r="D1589" s="13">
        <v>65</v>
      </c>
      <c r="E1589" s="14">
        <v>257552.57636117394</v>
      </c>
      <c r="F1589" s="14">
        <v>79523.004780857838</v>
      </c>
      <c r="G1589" s="14">
        <v>2551.6097</v>
      </c>
      <c r="H1589" s="14">
        <v>175477.96188031611</v>
      </c>
      <c r="I1589" s="14">
        <v>10528.677712818966</v>
      </c>
      <c r="J1589" s="14">
        <v>4211.4710851275868</v>
      </c>
      <c r="K1589" s="15">
        <v>-1.8052545033711891E-2</v>
      </c>
      <c r="L1589" s="14">
        <v>-2312.0591768055033</v>
      </c>
      <c r="M1589" s="14">
        <v>127867.53921932775</v>
      </c>
      <c r="N1589" s="14">
        <v>3158.6033138456896</v>
      </c>
      <c r="O1589" s="15">
        <v>8.5350512423340685E-2</v>
      </c>
      <c r="P1589" s="14">
        <v>9325.464866025035</v>
      </c>
      <c r="Q1589" s="14">
        <v>120165.56181578098</v>
      </c>
      <c r="R1589" s="14">
        <v>3158.6033138456896</v>
      </c>
      <c r="S1589" s="15">
        <v>0.14349483992394357</v>
      </c>
      <c r="T1589" s="38">
        <v>3773.1427081532734</v>
      </c>
      <c r="U1589" s="38">
        <v>31647.067294744866</v>
      </c>
      <c r="V1589" s="38">
        <v>10786.548397372804</v>
      </c>
      <c r="W1589" s="38">
        <v>279680.16832985362</v>
      </c>
      <c r="AA1589" s="13">
        <v>1524</v>
      </c>
      <c r="AB1589" s="39">
        <v>2632437.0099718478</v>
      </c>
    </row>
    <row r="1590" spans="3:28">
      <c r="C1590" s="13">
        <v>1525</v>
      </c>
      <c r="D1590" s="13">
        <v>65</v>
      </c>
      <c r="E1590" s="14">
        <v>234973.10359258598</v>
      </c>
      <c r="F1590" s="14">
        <v>70717.010401108535</v>
      </c>
      <c r="G1590" s="14">
        <v>2551.6097</v>
      </c>
      <c r="H1590" s="14">
        <v>161704.48349147744</v>
      </c>
      <c r="I1590" s="14">
        <v>9702.2690094886457</v>
      </c>
      <c r="J1590" s="14">
        <v>3880.9076037954583</v>
      </c>
      <c r="K1590" s="15">
        <v>5.7986252549314506E-2</v>
      </c>
      <c r="L1590" s="14">
        <v>8485.1516563847927</v>
      </c>
      <c r="M1590" s="14">
        <v>156756.00763711933</v>
      </c>
      <c r="N1590" s="14">
        <v>2910.6807028465937</v>
      </c>
      <c r="O1590" s="15">
        <v>0.10488533405403563</v>
      </c>
      <c r="P1590" s="14">
        <v>18536.48687974178</v>
      </c>
      <c r="Q1590" s="14">
        <v>196722.79774218058</v>
      </c>
      <c r="R1590" s="14">
        <v>2910.6807028465937</v>
      </c>
      <c r="S1590" s="15">
        <v>0.13035311151873685</v>
      </c>
      <c r="T1590" s="38">
        <v>42499.48162920952</v>
      </c>
      <c r="U1590" s="38">
        <v>369988.32539340464</v>
      </c>
      <c r="V1590" s="38">
        <v>69521.120165336091</v>
      </c>
      <c r="W1590" s="38">
        <v>723467.13077270449</v>
      </c>
      <c r="AA1590" s="13">
        <v>1525</v>
      </c>
      <c r="AB1590" s="39">
        <v>3328885.6413721819</v>
      </c>
    </row>
    <row r="1591" spans="3:28">
      <c r="C1591" s="13">
        <v>1526</v>
      </c>
      <c r="D1591" s="13">
        <v>65</v>
      </c>
      <c r="E1591" s="14">
        <v>243769.66755553111</v>
      </c>
      <c r="F1591" s="14">
        <v>74147.670346657134</v>
      </c>
      <c r="G1591" s="14">
        <v>2551.6097</v>
      </c>
      <c r="H1591" s="14">
        <v>167070.38750887397</v>
      </c>
      <c r="I1591" s="14">
        <v>10024.223250532437</v>
      </c>
      <c r="J1591" s="14">
        <v>4009.689300212975</v>
      </c>
      <c r="K1591" s="15">
        <v>4.5189527330068369E-2</v>
      </c>
      <c r="L1591" s="14">
        <v>6698.6334373731652</v>
      </c>
      <c r="M1591" s="14">
        <v>156937.67820304501</v>
      </c>
      <c r="N1591" s="14">
        <v>3007.2669751597309</v>
      </c>
      <c r="O1591" s="15">
        <v>4.7017626404472879E-2</v>
      </c>
      <c r="P1591" s="14">
        <v>12126.183587773599</v>
      </c>
      <c r="Q1591" s="14">
        <v>271537.00029760163</v>
      </c>
      <c r="R1591" s="14">
        <v>3007.2669751597309</v>
      </c>
      <c r="S1591" s="15">
        <v>0.16041868263532091</v>
      </c>
      <c r="T1591" s="38">
        <v>39134.271458034927</v>
      </c>
      <c r="U1591" s="38">
        <v>284588.73919475701</v>
      </c>
      <c r="V1591" s="38">
        <v>57959.088483181695</v>
      </c>
      <c r="W1591" s="38">
        <v>713063.41769540356</v>
      </c>
      <c r="AA1591" s="13">
        <v>1526</v>
      </c>
      <c r="AB1591" s="39">
        <v>2685327.9483306855</v>
      </c>
    </row>
    <row r="1592" spans="3:28">
      <c r="C1592" s="13">
        <v>1527</v>
      </c>
      <c r="D1592" s="13">
        <v>65</v>
      </c>
      <c r="E1592" s="14">
        <v>249858.53375586541</v>
      </c>
      <c r="F1592" s="14">
        <v>76522.328164787512</v>
      </c>
      <c r="G1592" s="14">
        <v>2551.6097</v>
      </c>
      <c r="H1592" s="14">
        <v>170784.59589107792</v>
      </c>
      <c r="I1592" s="14">
        <v>10247.075753464675</v>
      </c>
      <c r="J1592" s="14">
        <v>4098.8303013858704</v>
      </c>
      <c r="K1592" s="15">
        <v>3.7986237640086434E-2</v>
      </c>
      <c r="L1592" s="14">
        <v>7482.5151145243244</v>
      </c>
      <c r="M1592" s="14">
        <v>206511.5623472351</v>
      </c>
      <c r="N1592" s="14">
        <v>3074.1227260394021</v>
      </c>
      <c r="O1592" s="15">
        <v>-2.2748925592368963E-2</v>
      </c>
      <c r="P1592" s="14">
        <v>-4702.1596573473198</v>
      </c>
      <c r="Q1592" s="14">
        <v>203532.99996331669</v>
      </c>
      <c r="R1592" s="14">
        <v>3074.1227260394021</v>
      </c>
      <c r="S1592" s="15">
        <v>0.13084732225940959</v>
      </c>
      <c r="T1592" s="38">
        <v>111635.62298788167</v>
      </c>
      <c r="U1592" s="38">
        <v>966347.36962692067</v>
      </c>
      <c r="V1592" s="38">
        <v>114415.97844505867</v>
      </c>
      <c r="W1592" s="38">
        <v>1376391.9319374724</v>
      </c>
      <c r="AA1592" s="13">
        <v>1527</v>
      </c>
      <c r="AB1592" s="39">
        <v>2714265.6871717945</v>
      </c>
    </row>
    <row r="1593" spans="3:28">
      <c r="C1593" s="13">
        <v>1528</v>
      </c>
      <c r="D1593" s="13">
        <v>65</v>
      </c>
      <c r="E1593" s="14">
        <v>266042.87684147659</v>
      </c>
      <c r="F1593" s="14">
        <v>82834.221968175872</v>
      </c>
      <c r="G1593" s="14">
        <v>2551.6097</v>
      </c>
      <c r="H1593" s="14">
        <v>180657.04517330072</v>
      </c>
      <c r="I1593" s="14">
        <v>10839.422710398043</v>
      </c>
      <c r="J1593" s="14">
        <v>4335.7690841592175</v>
      </c>
      <c r="K1593" s="15">
        <v>5.0407838047604139E-2</v>
      </c>
      <c r="L1593" s="14">
        <v>7689.1826036658522</v>
      </c>
      <c r="M1593" s="14">
        <v>162396.4915980369</v>
      </c>
      <c r="N1593" s="14">
        <v>3251.8268131194127</v>
      </c>
      <c r="O1593" s="15">
        <v>0.13657131266491895</v>
      </c>
      <c r="P1593" s="14">
        <v>30011.531730264775</v>
      </c>
      <c r="Q1593" s="14">
        <v>251387.34095790953</v>
      </c>
      <c r="R1593" s="14">
        <v>3251.8268131194127</v>
      </c>
      <c r="S1593" s="15">
        <v>0.41401010418837431</v>
      </c>
      <c r="T1593" s="38">
        <v>131736.24100886646</v>
      </c>
      <c r="U1593" s="38">
        <v>451557.86914833658</v>
      </c>
      <c r="V1593" s="38">
        <v>169436.9553427971</v>
      </c>
      <c r="W1593" s="38">
        <v>865341.70170428301</v>
      </c>
      <c r="AA1593" s="13">
        <v>1528</v>
      </c>
      <c r="AB1593" s="39">
        <v>2276193.5217353553</v>
      </c>
    </row>
    <row r="1594" spans="3:28">
      <c r="C1594" s="13">
        <v>1529</v>
      </c>
      <c r="D1594" s="13">
        <v>65</v>
      </c>
      <c r="E1594" s="14">
        <v>227043.62522945058</v>
      </c>
      <c r="F1594" s="14">
        <v>67624.513839485735</v>
      </c>
      <c r="G1594" s="14">
        <v>2551.6097</v>
      </c>
      <c r="H1594" s="14">
        <v>156867.50168996485</v>
      </c>
      <c r="I1594" s="14">
        <v>9412.0501013978901</v>
      </c>
      <c r="J1594" s="14">
        <v>3764.820040559156</v>
      </c>
      <c r="K1594" s="15">
        <v>-2.0666805741164668E-2</v>
      </c>
      <c r="L1594" s="14">
        <v>-2429.4630689575451</v>
      </c>
      <c r="M1594" s="14">
        <v>117006.82050994744</v>
      </c>
      <c r="N1594" s="14">
        <v>2823.615030419367</v>
      </c>
      <c r="O1594" s="15">
        <v>1.3093758276946046E-2</v>
      </c>
      <c r="P1594" s="14">
        <v>3093.7232565576264</v>
      </c>
      <c r="Q1594" s="14">
        <v>240780.18859897737</v>
      </c>
      <c r="R1594" s="14">
        <v>2823.615030419367</v>
      </c>
      <c r="S1594" s="15">
        <v>0.10403239412030114</v>
      </c>
      <c r="T1594" s="38">
        <v>52443.911050833514</v>
      </c>
      <c r="U1594" s="38">
        <v>557967.07247940544</v>
      </c>
      <c r="V1594" s="38">
        <v>53108.171238433599</v>
      </c>
      <c r="W1594" s="38">
        <v>915754.08158833021</v>
      </c>
      <c r="AA1594" s="13">
        <v>1529</v>
      </c>
      <c r="AB1594" s="39">
        <v>2558018.4882514612</v>
      </c>
    </row>
    <row r="1595" spans="3:28">
      <c r="C1595" s="13">
        <v>1530</v>
      </c>
      <c r="D1595" s="13">
        <v>65</v>
      </c>
      <c r="E1595" s="14">
        <v>216991.97611415799</v>
      </c>
      <c r="F1595" s="14">
        <v>63704.370684521622</v>
      </c>
      <c r="G1595" s="14">
        <v>2551.6097</v>
      </c>
      <c r="H1595" s="14">
        <v>150735.99572963637</v>
      </c>
      <c r="I1595" s="14">
        <v>9044.159743778182</v>
      </c>
      <c r="J1595" s="14">
        <v>3617.6638975112728</v>
      </c>
      <c r="K1595" s="15">
        <v>4.6484461601213473E-2</v>
      </c>
      <c r="L1595" s="14">
        <v>10684.203507293003</v>
      </c>
      <c r="M1595" s="14">
        <v>242337.6574923743</v>
      </c>
      <c r="N1595" s="14">
        <v>2713.2479231334546</v>
      </c>
      <c r="O1595" s="15">
        <v>-0.13105357391500577</v>
      </c>
      <c r="P1595" s="14">
        <v>-23639.362983022635</v>
      </c>
      <c r="Q1595" s="14">
        <v>158096.64535423339</v>
      </c>
      <c r="R1595" s="14">
        <v>2713.2479231334546</v>
      </c>
      <c r="S1595" s="15">
        <v>-4.3619214356534916E-2</v>
      </c>
      <c r="T1595" s="38">
        <v>-19128.81231586689</v>
      </c>
      <c r="U1595" s="38">
        <v>420768.77571515151</v>
      </c>
      <c r="V1595" s="38">
        <v>-32083.971791596523</v>
      </c>
      <c r="W1595" s="38">
        <v>821203.0785617592</v>
      </c>
      <c r="AA1595" s="13">
        <v>1530</v>
      </c>
      <c r="AB1595" s="39">
        <v>2632048.011807519</v>
      </c>
    </row>
    <row r="1596" spans="3:28">
      <c r="C1596" s="13">
        <v>1531</v>
      </c>
      <c r="D1596" s="13">
        <v>65</v>
      </c>
      <c r="E1596" s="14">
        <v>247846.99709577186</v>
      </c>
      <c r="F1596" s="14">
        <v>75737.828867351025</v>
      </c>
      <c r="G1596" s="14">
        <v>2551.6097</v>
      </c>
      <c r="H1596" s="14">
        <v>169557.55852842084</v>
      </c>
      <c r="I1596" s="14">
        <v>10173.453511705249</v>
      </c>
      <c r="J1596" s="14">
        <v>4069.3814046820999</v>
      </c>
      <c r="K1596" s="15">
        <v>0.10285759335454236</v>
      </c>
      <c r="L1596" s="14">
        <v>17509.116048885422</v>
      </c>
      <c r="M1596" s="14">
        <v>189770.57832785495</v>
      </c>
      <c r="N1596" s="14">
        <v>3052.0360535115747</v>
      </c>
      <c r="O1596" s="15">
        <v>8.8048228868680134E-2</v>
      </c>
      <c r="P1596" s="14">
        <v>17286.699085337052</v>
      </c>
      <c r="Q1596" s="14">
        <v>215144.87855874005</v>
      </c>
      <c r="R1596" s="14">
        <v>3052.0360535115747</v>
      </c>
      <c r="S1596" s="15">
        <v>0.33226234321208947</v>
      </c>
      <c r="T1596" s="38">
        <v>147412.69177611286</v>
      </c>
      <c r="U1596" s="38">
        <v>592602.26297903014</v>
      </c>
      <c r="V1596" s="38">
        <v>182208.50691033533</v>
      </c>
      <c r="W1596" s="38">
        <v>997517.71986562514</v>
      </c>
      <c r="AA1596" s="13">
        <v>1531</v>
      </c>
      <c r="AB1596" s="39">
        <v>2254200.8842476108</v>
      </c>
    </row>
    <row r="1597" spans="3:28">
      <c r="C1597" s="13">
        <v>1532</v>
      </c>
      <c r="D1597" s="13">
        <v>65</v>
      </c>
      <c r="E1597" s="14">
        <v>242631.6011513363</v>
      </c>
      <c r="F1597" s="14">
        <v>73703.824449021165</v>
      </c>
      <c r="G1597" s="14">
        <v>2551.6097</v>
      </c>
      <c r="H1597" s="14">
        <v>166376.16700231514</v>
      </c>
      <c r="I1597" s="14">
        <v>9982.5700201389081</v>
      </c>
      <c r="J1597" s="14">
        <v>3993.0280080555635</v>
      </c>
      <c r="K1597" s="15">
        <v>2.9336213536880283E-2</v>
      </c>
      <c r="L1597" s="14">
        <v>4046.8556056540228</v>
      </c>
      <c r="M1597" s="14">
        <v>143990.8112782012</v>
      </c>
      <c r="N1597" s="14">
        <v>2994.7710060416725</v>
      </c>
      <c r="O1597" s="15">
        <v>9.8151933616044518E-2</v>
      </c>
      <c r="P1597" s="14">
        <v>27054.980750529445</v>
      </c>
      <c r="Q1597" s="14">
        <v>304196.25582137506</v>
      </c>
      <c r="R1597" s="14">
        <v>2994.7710060416725</v>
      </c>
      <c r="S1597" s="15">
        <v>0.28564221649543298</v>
      </c>
      <c r="T1597" s="38">
        <v>107230.2164998354</v>
      </c>
      <c r="U1597" s="38">
        <v>484128.05161234131</v>
      </c>
      <c r="V1597" s="38">
        <v>138332.05285601885</v>
      </c>
      <c r="W1597" s="38">
        <v>932315.11871191754</v>
      </c>
      <c r="AA1597" s="13">
        <v>1532</v>
      </c>
      <c r="AB1597" s="39">
        <v>2648311.1880643549</v>
      </c>
    </row>
    <row r="1598" spans="3:28">
      <c r="C1598" s="13">
        <v>1533</v>
      </c>
      <c r="D1598" s="13">
        <v>65</v>
      </c>
      <c r="E1598" s="14">
        <v>228685.2719305176</v>
      </c>
      <c r="F1598" s="14">
        <v>68264.756052901866</v>
      </c>
      <c r="G1598" s="14">
        <v>2551.6097</v>
      </c>
      <c r="H1598" s="14">
        <v>157868.90617761572</v>
      </c>
      <c r="I1598" s="14">
        <v>9472.1343706569423</v>
      </c>
      <c r="J1598" s="14">
        <v>3788.8537482627771</v>
      </c>
      <c r="K1598" s="15">
        <v>5.7150703550533581E-2</v>
      </c>
      <c r="L1598" s="14">
        <v>7141.567447250578</v>
      </c>
      <c r="M1598" s="14">
        <v>133996.26608664356</v>
      </c>
      <c r="N1598" s="14">
        <v>2841.6403111970826</v>
      </c>
      <c r="O1598" s="15">
        <v>0.21281307215324446</v>
      </c>
      <c r="P1598" s="14">
        <v>52389.910614436536</v>
      </c>
      <c r="Q1598" s="14">
        <v>299988.7972034312</v>
      </c>
      <c r="R1598" s="14">
        <v>2841.6403111970826</v>
      </c>
      <c r="S1598" s="15">
        <v>0.61457574678578331</v>
      </c>
      <c r="T1598" s="38">
        <v>119112.59243831674</v>
      </c>
      <c r="U1598" s="38">
        <v>314346.12495894561</v>
      </c>
      <c r="V1598" s="38">
        <v>178644.07050000387</v>
      </c>
      <c r="W1598" s="38">
        <v>748331.18824902037</v>
      </c>
      <c r="AA1598" s="13">
        <v>1533</v>
      </c>
      <c r="AB1598" s="39">
        <v>2550887.6641652342</v>
      </c>
    </row>
    <row r="1599" spans="3:28">
      <c r="C1599" s="13">
        <v>1534</v>
      </c>
      <c r="D1599" s="13">
        <v>65</v>
      </c>
      <c r="E1599" s="14">
        <v>226201.02742354327</v>
      </c>
      <c r="F1599" s="14">
        <v>67295.900695181874</v>
      </c>
      <c r="G1599" s="14">
        <v>2551.6097</v>
      </c>
      <c r="H1599" s="14">
        <v>156353.51702836141</v>
      </c>
      <c r="I1599" s="14">
        <v>9381.2110217016852</v>
      </c>
      <c r="J1599" s="14">
        <v>3752.4844086806743</v>
      </c>
      <c r="K1599" s="15">
        <v>-2.3772031765623071E-2</v>
      </c>
      <c r="L1599" s="14">
        <v>-4856.2886703741797</v>
      </c>
      <c r="M1599" s="14">
        <v>201305.75957082745</v>
      </c>
      <c r="N1599" s="14">
        <v>2814.3633065105055</v>
      </c>
      <c r="O1599" s="15">
        <v>-9.48531969085043E-2</v>
      </c>
      <c r="P1599" s="14">
        <v>-9402.681186407377</v>
      </c>
      <c r="Q1599" s="14">
        <v>91133.275172008667</v>
      </c>
      <c r="R1599" s="14">
        <v>2814.3633065105055</v>
      </c>
      <c r="S1599" s="15">
        <v>1.602786292881242E-2</v>
      </c>
      <c r="T1599" s="38">
        <v>14271.031383154354</v>
      </c>
      <c r="U1599" s="38">
        <v>906067.12180977419</v>
      </c>
      <c r="V1599" s="38">
        <v>12.061526372795925</v>
      </c>
      <c r="W1599" s="38">
        <v>1198506.1565526105</v>
      </c>
      <c r="AA1599" s="13">
        <v>1534</v>
      </c>
      <c r="AB1599" s="39">
        <v>3167883.8939146553</v>
      </c>
    </row>
    <row r="1600" spans="3:28">
      <c r="C1600" s="13">
        <v>1535</v>
      </c>
      <c r="D1600" s="13">
        <v>65</v>
      </c>
      <c r="E1600" s="14">
        <v>224246.7876374835</v>
      </c>
      <c r="F1600" s="14">
        <v>66533.747178618563</v>
      </c>
      <c r="G1600" s="14">
        <v>2551.6097</v>
      </c>
      <c r="H1600" s="14">
        <v>155161.43075886494</v>
      </c>
      <c r="I1600" s="14">
        <v>9309.6858455318961</v>
      </c>
      <c r="J1600" s="14">
        <v>3723.8743382127586</v>
      </c>
      <c r="K1600" s="15">
        <v>2.7691610233263268E-2</v>
      </c>
      <c r="L1600" s="14">
        <v>4211.5300569906876</v>
      </c>
      <c r="M1600" s="14">
        <v>158160.32752473661</v>
      </c>
      <c r="N1600" s="14">
        <v>2792.9057536595687</v>
      </c>
      <c r="O1600" s="15">
        <v>0.1724025228938971</v>
      </c>
      <c r="P1600" s="14">
        <v>27587.363198310934</v>
      </c>
      <c r="Q1600" s="14">
        <v>189000.98250192913</v>
      </c>
      <c r="R1600" s="14">
        <v>2792.9057536595687</v>
      </c>
      <c r="S1600" s="15">
        <v>-0.32369089806448792</v>
      </c>
      <c r="T1600" s="38">
        <v>-119716.26305291454</v>
      </c>
      <c r="U1600" s="38">
        <v>251527.67014776368</v>
      </c>
      <c r="V1600" s="38">
        <v>-87917.369797612919</v>
      </c>
      <c r="W1600" s="38">
        <v>598688.98017442948</v>
      </c>
      <c r="AA1600" s="13">
        <v>1535</v>
      </c>
      <c r="AB1600" s="39">
        <v>3032004.8268476892</v>
      </c>
    </row>
    <row r="1601" spans="3:28">
      <c r="C1601" s="13">
        <v>1536</v>
      </c>
      <c r="D1601" s="13">
        <v>65</v>
      </c>
      <c r="E1601" s="14">
        <v>232850.32970289644</v>
      </c>
      <c r="F1601" s="14">
        <v>69889.128584129619</v>
      </c>
      <c r="G1601" s="14">
        <v>2551.6097</v>
      </c>
      <c r="H1601" s="14">
        <v>160409.59141876682</v>
      </c>
      <c r="I1601" s="14">
        <v>9624.5754851260099</v>
      </c>
      <c r="J1601" s="14">
        <v>3849.8301940504043</v>
      </c>
      <c r="K1601" s="15">
        <v>5.6951997340321289E-2</v>
      </c>
      <c r="L1601" s="14">
        <v>11816.225410309304</v>
      </c>
      <c r="M1601" s="14">
        <v>221218.06778172823</v>
      </c>
      <c r="N1601" s="14">
        <v>2887.3726455378028</v>
      </c>
      <c r="O1601" s="15">
        <v>-1.5326010321459138E-2</v>
      </c>
      <c r="P1601" s="14">
        <v>-3781.1749375160957</v>
      </c>
      <c r="Q1601" s="14">
        <v>244378.70550276418</v>
      </c>
      <c r="R1601" s="14">
        <v>2887.3726455378028</v>
      </c>
      <c r="S1601" s="15">
        <v>-0.27129835116675444</v>
      </c>
      <c r="T1601" s="38">
        <v>-57299.507023885548</v>
      </c>
      <c r="U1601" s="38">
        <v>155348.95359058634</v>
      </c>
      <c r="V1601" s="38">
        <v>-49264.456551092342</v>
      </c>
      <c r="W1601" s="38">
        <v>620945.72687507875</v>
      </c>
      <c r="AA1601" s="13">
        <v>1536</v>
      </c>
      <c r="AB1601" s="39">
        <v>2760793.7157346806</v>
      </c>
    </row>
    <row r="1602" spans="3:28">
      <c r="C1602" s="13">
        <v>1537</v>
      </c>
      <c r="D1602" s="13">
        <v>65</v>
      </c>
      <c r="E1602" s="14">
        <v>237882.89564994926</v>
      </c>
      <c r="F1602" s="14">
        <v>71851.829303480219</v>
      </c>
      <c r="G1602" s="14">
        <v>2551.6097</v>
      </c>
      <c r="H1602" s="14">
        <v>163479.45664646904</v>
      </c>
      <c r="I1602" s="14">
        <v>9808.7673987881426</v>
      </c>
      <c r="J1602" s="14">
        <v>3923.5069595152572</v>
      </c>
      <c r="K1602" s="15">
        <v>5.8511414999319916E-2</v>
      </c>
      <c r="L1602" s="14">
        <v>6534.6259549508304</v>
      </c>
      <c r="M1602" s="14">
        <v>120177.59505779299</v>
      </c>
      <c r="N1602" s="14">
        <v>2942.6302196364427</v>
      </c>
      <c r="O1602" s="15">
        <v>1.011064445346254E-2</v>
      </c>
      <c r="P1602" s="14">
        <v>1971.1302438955036</v>
      </c>
      <c r="Q1602" s="14">
        <v>198398.3903449809</v>
      </c>
      <c r="R1602" s="14">
        <v>2942.6302196364427</v>
      </c>
      <c r="S1602" s="15">
        <v>-0.21373686484479815</v>
      </c>
      <c r="T1602" s="38">
        <v>-62946.917040332184</v>
      </c>
      <c r="U1602" s="38">
        <v>233030.99657339952</v>
      </c>
      <c r="V1602" s="38">
        <v>-54441.160841485849</v>
      </c>
      <c r="W1602" s="38">
        <v>551606.98197617335</v>
      </c>
      <c r="AA1602" s="13">
        <v>1537</v>
      </c>
      <c r="AB1602" s="39">
        <v>2819890.9327742476</v>
      </c>
    </row>
    <row r="1603" spans="3:28">
      <c r="C1603" s="13">
        <v>1538</v>
      </c>
      <c r="D1603" s="13">
        <v>65</v>
      </c>
      <c r="E1603" s="14">
        <v>237660.98170579536</v>
      </c>
      <c r="F1603" s="14">
        <v>71765.282865260189</v>
      </c>
      <c r="G1603" s="14">
        <v>2551.6097</v>
      </c>
      <c r="H1603" s="14">
        <v>163344.08914053519</v>
      </c>
      <c r="I1603" s="14">
        <v>9800.64534843211</v>
      </c>
      <c r="J1603" s="14">
        <v>3920.2581393728442</v>
      </c>
      <c r="K1603" s="15">
        <v>6.0197280520863275E-2</v>
      </c>
      <c r="L1603" s="14">
        <v>9686.4957890256283</v>
      </c>
      <c r="M1603" s="14">
        <v>172559.1395971223</v>
      </c>
      <c r="N1603" s="14">
        <v>2940.1936045296329</v>
      </c>
      <c r="O1603" s="15">
        <v>0.19464399160058507</v>
      </c>
      <c r="P1603" s="14">
        <v>41153.34369370692</v>
      </c>
      <c r="Q1603" s="14">
        <v>254052.23084956629</v>
      </c>
      <c r="R1603" s="14">
        <v>2940.1936045296329</v>
      </c>
      <c r="S1603" s="15">
        <v>0.30545145838766324</v>
      </c>
      <c r="T1603" s="38">
        <v>191629.7225500276</v>
      </c>
      <c r="U1603" s="38">
        <v>820465.37053201871</v>
      </c>
      <c r="V1603" s="38">
        <v>242469.56203276015</v>
      </c>
      <c r="W1603" s="38">
        <v>1247076.7409787073</v>
      </c>
      <c r="AA1603" s="13">
        <v>1538</v>
      </c>
      <c r="AB1603" s="39">
        <v>2788826.5763198589</v>
      </c>
    </row>
    <row r="1604" spans="3:28">
      <c r="C1604" s="13">
        <v>1539</v>
      </c>
      <c r="D1604" s="13">
        <v>65</v>
      </c>
      <c r="E1604" s="14">
        <v>245363.33638771984</v>
      </c>
      <c r="F1604" s="14">
        <v>74769.201191210741</v>
      </c>
      <c r="G1604" s="14">
        <v>2551.6097</v>
      </c>
      <c r="H1604" s="14">
        <v>168042.5254965091</v>
      </c>
      <c r="I1604" s="14">
        <v>10082.551529790546</v>
      </c>
      <c r="J1604" s="14">
        <v>4033.0206119162185</v>
      </c>
      <c r="K1604" s="15">
        <v>-2.2982001171470659E-2</v>
      </c>
      <c r="L1604" s="14">
        <v>-3764.9490978661552</v>
      </c>
      <c r="M1604" s="14">
        <v>162073.2001409051</v>
      </c>
      <c r="N1604" s="14">
        <v>3024.7654589371637</v>
      </c>
      <c r="O1604" s="15">
        <v>0.13070337181796637</v>
      </c>
      <c r="P1604" s="14">
        <v>31272.301578215523</v>
      </c>
      <c r="Q1604" s="14">
        <v>272046.31270522217</v>
      </c>
      <c r="R1604" s="14">
        <v>3024.7654589371637</v>
      </c>
      <c r="S1604" s="15">
        <v>0.22834985063183222</v>
      </c>
      <c r="T1604" s="38">
        <v>52394.252472894455</v>
      </c>
      <c r="U1604" s="38">
        <v>283353.9167658161</v>
      </c>
      <c r="V1604" s="38">
        <v>79901.604953243819</v>
      </c>
      <c r="W1604" s="38">
        <v>717473.42961194343</v>
      </c>
      <c r="AA1604" s="13">
        <v>1539</v>
      </c>
      <c r="AB1604" s="39">
        <v>2796845.5995325032</v>
      </c>
    </row>
    <row r="1605" spans="3:28">
      <c r="C1605" s="13">
        <v>1540</v>
      </c>
      <c r="D1605" s="13">
        <v>65</v>
      </c>
      <c r="E1605" s="14">
        <v>228338.48585881866</v>
      </c>
      <c r="F1605" s="14">
        <v>68129.509484939277</v>
      </c>
      <c r="G1605" s="14">
        <v>2551.6097</v>
      </c>
      <c r="H1605" s="14">
        <v>157657.36667387938</v>
      </c>
      <c r="I1605" s="14">
        <v>9459.4420004327621</v>
      </c>
      <c r="J1605" s="14">
        <v>3783.7768001731051</v>
      </c>
      <c r="K1605" s="15">
        <v>1.2623241999356466E-3</v>
      </c>
      <c r="L1605" s="14">
        <v>151.87500184868358</v>
      </c>
      <c r="M1605" s="14">
        <v>122357.54797203711</v>
      </c>
      <c r="N1605" s="14">
        <v>2837.8326001298287</v>
      </c>
      <c r="O1605" s="15">
        <v>0.17821146727365422</v>
      </c>
      <c r="P1605" s="14">
        <v>54917.333553925157</v>
      </c>
      <c r="Q1605" s="14">
        <v>364494.49799632962</v>
      </c>
      <c r="R1605" s="14">
        <v>2837.8326001298287</v>
      </c>
      <c r="S1605" s="15">
        <v>0.33977668823511381</v>
      </c>
      <c r="T1605" s="38">
        <v>38157.654697615275</v>
      </c>
      <c r="U1605" s="38">
        <v>151878.72714563666</v>
      </c>
      <c r="V1605" s="38">
        <v>93226.863253389107</v>
      </c>
      <c r="W1605" s="38">
        <v>638730.77311400336</v>
      </c>
      <c r="AA1605" s="13">
        <v>1540</v>
      </c>
      <c r="AB1605" s="39">
        <v>2954751.9457001747</v>
      </c>
    </row>
    <row r="1606" spans="3:28">
      <c r="C1606" s="13">
        <v>1541</v>
      </c>
      <c r="D1606" s="13">
        <v>65</v>
      </c>
      <c r="E1606" s="14">
        <v>226863.52678644226</v>
      </c>
      <c r="F1606" s="14">
        <v>67554.275446712476</v>
      </c>
      <c r="G1606" s="14">
        <v>2551.6097</v>
      </c>
      <c r="H1606" s="14">
        <v>156757.64163972979</v>
      </c>
      <c r="I1606" s="14">
        <v>9405.4584983837867</v>
      </c>
      <c r="J1606" s="14">
        <v>3762.1833993535147</v>
      </c>
      <c r="K1606" s="15">
        <v>7.770846571060322E-2</v>
      </c>
      <c r="L1606" s="14">
        <v>10610.278156181101</v>
      </c>
      <c r="M1606" s="14">
        <v>149030.90977799718</v>
      </c>
      <c r="N1606" s="14">
        <v>2821.637549515136</v>
      </c>
      <c r="O1606" s="15">
        <v>-9.6158276622665989E-2</v>
      </c>
      <c r="P1606" s="14">
        <v>-30406.980296655536</v>
      </c>
      <c r="Q1606" s="14">
        <v>287221.86322469095</v>
      </c>
      <c r="R1606" s="14">
        <v>2821.637549515136</v>
      </c>
      <c r="S1606" s="15">
        <v>0.10068931142390815</v>
      </c>
      <c r="T1606" s="38">
        <v>14724.507107954736</v>
      </c>
      <c r="U1606" s="38">
        <v>162372.36832273519</v>
      </c>
      <c r="V1606" s="38">
        <v>-5072.1950325197013</v>
      </c>
      <c r="W1606" s="38">
        <v>598625.14132542326</v>
      </c>
      <c r="AA1606" s="13">
        <v>1541</v>
      </c>
      <c r="AB1606" s="39">
        <v>2410963.9602607628</v>
      </c>
    </row>
    <row r="1607" spans="3:28">
      <c r="C1607" s="13">
        <v>1542</v>
      </c>
      <c r="D1607" s="13">
        <v>65</v>
      </c>
      <c r="E1607" s="14">
        <v>251830.92268516897</v>
      </c>
      <c r="F1607" s="14">
        <v>77291.559847215904</v>
      </c>
      <c r="G1607" s="14">
        <v>2551.6097</v>
      </c>
      <c r="H1607" s="14">
        <v>171987.75313795308</v>
      </c>
      <c r="I1607" s="14">
        <v>10319.265188277184</v>
      </c>
      <c r="J1607" s="14">
        <v>4127.7060753108735</v>
      </c>
      <c r="K1607" s="15">
        <v>5.7541371589365981E-2</v>
      </c>
      <c r="L1607" s="14">
        <v>9089.454449976276</v>
      </c>
      <c r="M1607" s="14">
        <v>169117.12028725684</v>
      </c>
      <c r="N1607" s="14">
        <v>3095.7795564831554</v>
      </c>
      <c r="O1607" s="15">
        <v>0.16259597169788512</v>
      </c>
      <c r="P1607" s="14">
        <v>20400.606303134264</v>
      </c>
      <c r="Q1607" s="14">
        <v>147416.58788035373</v>
      </c>
      <c r="R1607" s="14">
        <v>3095.7795564831554</v>
      </c>
      <c r="S1607" s="15">
        <v>0.15370969879695967</v>
      </c>
      <c r="T1607" s="38">
        <v>9268.9403035624837</v>
      </c>
      <c r="U1607" s="38">
        <v>71118.427027915692</v>
      </c>
      <c r="V1607" s="38">
        <v>38759.001056673027</v>
      </c>
      <c r="W1607" s="38">
        <v>387652.13519552629</v>
      </c>
      <c r="AA1607" s="13">
        <v>1542</v>
      </c>
      <c r="AB1607" s="39">
        <v>2653727.4439888778</v>
      </c>
    </row>
    <row r="1608" spans="3:28">
      <c r="C1608" s="13">
        <v>1543</v>
      </c>
      <c r="D1608" s="13">
        <v>65</v>
      </c>
      <c r="E1608" s="14">
        <v>241235.18794132391</v>
      </c>
      <c r="F1608" s="14">
        <v>73159.223297116318</v>
      </c>
      <c r="G1608" s="14">
        <v>2551.6097</v>
      </c>
      <c r="H1608" s="14">
        <v>165524.35494420759</v>
      </c>
      <c r="I1608" s="14">
        <v>9931.4612966524546</v>
      </c>
      <c r="J1608" s="14">
        <v>3972.5845186609822</v>
      </c>
      <c r="K1608" s="15">
        <v>8.006694249829395E-2</v>
      </c>
      <c r="L1608" s="14">
        <v>9307.4847307490072</v>
      </c>
      <c r="M1608" s="14">
        <v>127540.0634140594</v>
      </c>
      <c r="N1608" s="14">
        <v>2979.4383889957362</v>
      </c>
      <c r="O1608" s="15">
        <v>0.13479575337983279</v>
      </c>
      <c r="P1608" s="14">
        <v>40205.566548402523</v>
      </c>
      <c r="Q1608" s="14">
        <v>339965.56162547728</v>
      </c>
      <c r="R1608" s="14">
        <v>2979.4383889957362</v>
      </c>
      <c r="S1608" s="15">
        <v>-0.11583509984142328</v>
      </c>
      <c r="T1608" s="38">
        <v>-50583.682448666994</v>
      </c>
      <c r="U1608" s="38">
        <v>387593.03850881453</v>
      </c>
      <c r="V1608" s="38">
        <v>-1070.6311695154654</v>
      </c>
      <c r="W1608" s="38">
        <v>855098.66354835127</v>
      </c>
      <c r="AA1608" s="13">
        <v>1543</v>
      </c>
      <c r="AB1608" s="39">
        <v>2855990.409320544</v>
      </c>
    </row>
    <row r="1609" spans="3:28">
      <c r="C1609" s="13">
        <v>1544</v>
      </c>
      <c r="D1609" s="13">
        <v>65</v>
      </c>
      <c r="E1609" s="14">
        <v>221603.15460510645</v>
      </c>
      <c r="F1609" s="14">
        <v>65502.730295991518</v>
      </c>
      <c r="G1609" s="14">
        <v>2551.6097</v>
      </c>
      <c r="H1609" s="14">
        <v>153548.81460911492</v>
      </c>
      <c r="I1609" s="14">
        <v>9212.9288765468955</v>
      </c>
      <c r="J1609" s="14">
        <v>3685.1715506187584</v>
      </c>
      <c r="K1609" s="15">
        <v>6.5486843474221498E-2</v>
      </c>
      <c r="L1609" s="14">
        <v>9057.6715126552481</v>
      </c>
      <c r="M1609" s="14">
        <v>149213.10048097552</v>
      </c>
      <c r="N1609" s="14">
        <v>2763.8786629640686</v>
      </c>
      <c r="O1609" s="15">
        <v>3.5430393220514313E-2</v>
      </c>
      <c r="P1609" s="14">
        <v>9610.420668877392</v>
      </c>
      <c r="Q1609" s="14">
        <v>282240.28573077236</v>
      </c>
      <c r="R1609" s="14">
        <v>2763.8786629640686</v>
      </c>
      <c r="S1609" s="15">
        <v>7.7159943306420453E-3</v>
      </c>
      <c r="T1609" s="38">
        <v>823.36460784879671</v>
      </c>
      <c r="U1609" s="38">
        <v>108914.11845712025</v>
      </c>
      <c r="V1609" s="38">
        <v>19491.456789381438</v>
      </c>
      <c r="W1609" s="38">
        <v>540367.50466886815</v>
      </c>
      <c r="AA1609" s="13">
        <v>1544</v>
      </c>
      <c r="AB1609" s="39">
        <v>2317973.9361899411</v>
      </c>
    </row>
    <row r="1610" spans="3:28">
      <c r="C1610" s="13">
        <v>1545</v>
      </c>
      <c r="D1610" s="13">
        <v>65</v>
      </c>
      <c r="E1610" s="14">
        <v>229237.97048197052</v>
      </c>
      <c r="F1610" s="14">
        <v>68480.308487968505</v>
      </c>
      <c r="G1610" s="14">
        <v>2551.6097</v>
      </c>
      <c r="H1610" s="14">
        <v>158206.052294002</v>
      </c>
      <c r="I1610" s="14">
        <v>9492.363137640119</v>
      </c>
      <c r="J1610" s="14">
        <v>3796.9452550560477</v>
      </c>
      <c r="K1610" s="15">
        <v>2.4366619393493417E-2</v>
      </c>
      <c r="L1610" s="14">
        <v>3883.602911713042</v>
      </c>
      <c r="M1610" s="14">
        <v>165164.1731949411</v>
      </c>
      <c r="N1610" s="14">
        <v>2847.7089412920354</v>
      </c>
      <c r="O1610" s="15">
        <v>6.3966738782978233E-2</v>
      </c>
      <c r="P1610" s="14">
        <v>7337.0132863126191</v>
      </c>
      <c r="Q1610" s="14">
        <v>123461.31092329093</v>
      </c>
      <c r="R1610" s="14">
        <v>2847.7089412920354</v>
      </c>
      <c r="S1610" s="15">
        <v>-0.18277162503921229</v>
      </c>
      <c r="T1610" s="38">
        <v>-24459.770954156564</v>
      </c>
      <c r="U1610" s="38">
        <v>110791.04352140763</v>
      </c>
      <c r="V1610" s="38">
        <v>-13239.154756130902</v>
      </c>
      <c r="W1610" s="38">
        <v>399416.52763963968</v>
      </c>
      <c r="AA1610" s="13">
        <v>1545</v>
      </c>
      <c r="AB1610" s="39">
        <v>2466672.3744643135</v>
      </c>
    </row>
    <row r="1611" spans="3:28">
      <c r="C1611" s="13">
        <v>1546</v>
      </c>
      <c r="D1611" s="13">
        <v>65</v>
      </c>
      <c r="E1611" s="14">
        <v>230669.09559303432</v>
      </c>
      <c r="F1611" s="14">
        <v>69038.447281283385</v>
      </c>
      <c r="G1611" s="14">
        <v>2551.6097</v>
      </c>
      <c r="H1611" s="14">
        <v>159079.03861175093</v>
      </c>
      <c r="I1611" s="14">
        <v>9544.7423167050565</v>
      </c>
      <c r="J1611" s="14">
        <v>3817.8969266820227</v>
      </c>
      <c r="K1611" s="15">
        <v>-1.4930187242130161E-2</v>
      </c>
      <c r="L1611" s="14">
        <v>-2245.7002369816073</v>
      </c>
      <c r="M1611" s="14">
        <v>150076.64898028073</v>
      </c>
      <c r="N1611" s="14">
        <v>2863.4226950115167</v>
      </c>
      <c r="O1611" s="15">
        <v>-7.5676002252317298E-4</v>
      </c>
      <c r="P1611" s="14">
        <v>-199.03221276838141</v>
      </c>
      <c r="Q1611" s="14">
        <v>264238.39672638883</v>
      </c>
      <c r="R1611" s="14">
        <v>2863.4226950115167</v>
      </c>
      <c r="S1611" s="15">
        <v>0.12494195647464224</v>
      </c>
      <c r="T1611" s="38">
        <v>12460.70698332631</v>
      </c>
      <c r="U1611" s="38">
        <v>113624.38455672745</v>
      </c>
      <c r="V1611" s="38">
        <v>10015.974533576322</v>
      </c>
      <c r="W1611" s="38">
        <v>527939.43026339705</v>
      </c>
      <c r="AA1611" s="13">
        <v>1546</v>
      </c>
      <c r="AB1611" s="39">
        <v>2278421.1681472743</v>
      </c>
    </row>
    <row r="1612" spans="3:28">
      <c r="C1612" s="13">
        <v>1547</v>
      </c>
      <c r="D1612" s="13">
        <v>65</v>
      </c>
      <c r="E1612" s="14">
        <v>232252.0523340808</v>
      </c>
      <c r="F1612" s="14">
        <v>69655.800410291515</v>
      </c>
      <c r="G1612" s="14">
        <v>2551.6097</v>
      </c>
      <c r="H1612" s="14">
        <v>160044.64222378927</v>
      </c>
      <c r="I1612" s="14">
        <v>9602.6785334273554</v>
      </c>
      <c r="J1612" s="14">
        <v>3841.0714133709425</v>
      </c>
      <c r="K1612" s="15">
        <v>2.914642219106716E-2</v>
      </c>
      <c r="L1612" s="14">
        <v>3920.1996084892448</v>
      </c>
      <c r="M1612" s="14">
        <v>140340.93512668755</v>
      </c>
      <c r="N1612" s="14">
        <v>2880.8035600282064</v>
      </c>
      <c r="O1612" s="15">
        <v>4.6378644846900081E-2</v>
      </c>
      <c r="P1612" s="14">
        <v>6340.6937884991739</v>
      </c>
      <c r="Q1612" s="14">
        <v>144496.9010740504</v>
      </c>
      <c r="R1612" s="14">
        <v>2880.8035600282064</v>
      </c>
      <c r="S1612" s="15">
        <v>-3.3592026764085084E-2</v>
      </c>
      <c r="T1612" s="38">
        <v>-6755.7997705291646</v>
      </c>
      <c r="U1612" s="38">
        <v>195797.79526736028</v>
      </c>
      <c r="V1612" s="38">
        <v>3505.0936264592538</v>
      </c>
      <c r="W1612" s="38">
        <v>480635.63146809826</v>
      </c>
      <c r="AA1612" s="13">
        <v>1547</v>
      </c>
      <c r="AB1612" s="39">
        <v>2378865.2675952017</v>
      </c>
    </row>
    <row r="1613" spans="3:28">
      <c r="C1613" s="13">
        <v>1548</v>
      </c>
      <c r="D1613" s="13">
        <v>65</v>
      </c>
      <c r="E1613" s="14">
        <v>248865.71077466072</v>
      </c>
      <c r="F1613" s="14">
        <v>76135.127202117685</v>
      </c>
      <c r="G1613" s="14">
        <v>2551.6097</v>
      </c>
      <c r="H1613" s="14">
        <v>170178.97387254305</v>
      </c>
      <c r="I1613" s="14">
        <v>10210.738432352582</v>
      </c>
      <c r="J1613" s="14">
        <v>4084.2953729410328</v>
      </c>
      <c r="K1613" s="15">
        <v>6.2717138463625907E-2</v>
      </c>
      <c r="L1613" s="14">
        <v>6740.0952296820833</v>
      </c>
      <c r="M1613" s="14">
        <v>116250.39906602446</v>
      </c>
      <c r="N1613" s="14">
        <v>3063.2215297057746</v>
      </c>
      <c r="O1613" s="15">
        <v>7.0739219664622613E-2</v>
      </c>
      <c r="P1613" s="14">
        <v>6100.8654136349587</v>
      </c>
      <c r="Q1613" s="14">
        <v>93876.930705402323</v>
      </c>
      <c r="R1613" s="14">
        <v>3063.2215297057746</v>
      </c>
      <c r="S1613" s="15">
        <v>0.12482528122959582</v>
      </c>
      <c r="T1613" s="38">
        <v>11310.29059504112</v>
      </c>
      <c r="U1613" s="38">
        <v>103450.87482767798</v>
      </c>
      <c r="V1613" s="38">
        <v>24151.251238358163</v>
      </c>
      <c r="W1613" s="38">
        <v>313578.20459910476</v>
      </c>
      <c r="AA1613" s="13">
        <v>1548</v>
      </c>
      <c r="AB1613" s="39">
        <v>2628468.7952263788</v>
      </c>
    </row>
    <row r="1614" spans="3:28">
      <c r="C1614" s="13">
        <v>1549</v>
      </c>
      <c r="D1614" s="13">
        <v>65</v>
      </c>
      <c r="E1614" s="14">
        <v>230906.42718324755</v>
      </c>
      <c r="F1614" s="14">
        <v>69131.00660146655</v>
      </c>
      <c r="G1614" s="14">
        <v>2551.6097</v>
      </c>
      <c r="H1614" s="14">
        <v>159223.81088178101</v>
      </c>
      <c r="I1614" s="14">
        <v>9553.4286529068613</v>
      </c>
      <c r="J1614" s="14">
        <v>3821.3714611627447</v>
      </c>
      <c r="K1614" s="15">
        <v>-1.0290434235369988E-2</v>
      </c>
      <c r="L1614" s="14">
        <v>-1442.7458722386739</v>
      </c>
      <c r="M1614" s="14">
        <v>140670.56291964254</v>
      </c>
      <c r="N1614" s="14">
        <v>2866.0285958720583</v>
      </c>
      <c r="O1614" s="15">
        <v>0.11965110467454278</v>
      </c>
      <c r="P1614" s="14">
        <v>24529.53665824535</v>
      </c>
      <c r="Q1614" s="14">
        <v>230971.41171820246</v>
      </c>
      <c r="R1614" s="14">
        <v>2866.0285958720583</v>
      </c>
      <c r="S1614" s="15">
        <v>0.26285452478204463</v>
      </c>
      <c r="T1614" s="38">
        <v>50769.959010125589</v>
      </c>
      <c r="U1614" s="38">
        <v>245351.48027107984</v>
      </c>
      <c r="V1614" s="38">
        <v>73856.749796132266</v>
      </c>
      <c r="W1614" s="38">
        <v>616993.45490892488</v>
      </c>
      <c r="AA1614" s="13">
        <v>1549</v>
      </c>
      <c r="AB1614" s="39">
        <v>2311950.9434933187</v>
      </c>
    </row>
    <row r="1615" spans="3:28">
      <c r="C1615" s="13">
        <v>1550</v>
      </c>
      <c r="D1615" s="13">
        <v>65</v>
      </c>
      <c r="E1615" s="14">
        <v>235141.94034772023</v>
      </c>
      <c r="F1615" s="14">
        <v>70782.856735610898</v>
      </c>
      <c r="G1615" s="14">
        <v>2551.6097</v>
      </c>
      <c r="H1615" s="14">
        <v>161807.47391210933</v>
      </c>
      <c r="I1615" s="14">
        <v>9708.4484347265588</v>
      </c>
      <c r="J1615" s="14">
        <v>3883.3793738906238</v>
      </c>
      <c r="K1615" s="15">
        <v>2.7296696771600598E-2</v>
      </c>
      <c r="L1615" s="14">
        <v>3934.7301439790226</v>
      </c>
      <c r="M1615" s="14">
        <v>150023.17051295936</v>
      </c>
      <c r="N1615" s="14">
        <v>2912.5345304179677</v>
      </c>
      <c r="O1615" s="15">
        <v>-9.6329455510015927E-2</v>
      </c>
      <c r="P1615" s="14">
        <v>-10108.51007950076</v>
      </c>
      <c r="Q1615" s="14">
        <v>96284.61192013284</v>
      </c>
      <c r="R1615" s="14">
        <v>2912.5345304179677</v>
      </c>
      <c r="S1615" s="15">
        <v>0.134246429606525</v>
      </c>
      <c r="T1615" s="38">
        <v>80597.497397704094</v>
      </c>
      <c r="U1615" s="38">
        <v>682423.52968336525</v>
      </c>
      <c r="V1615" s="38">
        <v>74423.717462182351</v>
      </c>
      <c r="W1615" s="38">
        <v>928731.31211645738</v>
      </c>
      <c r="AA1615" s="13">
        <v>1550</v>
      </c>
      <c r="AB1615" s="39">
        <v>2425533.9102958711</v>
      </c>
    </row>
    <row r="1616" spans="3:28">
      <c r="C1616" s="13">
        <v>1551</v>
      </c>
      <c r="D1616" s="13">
        <v>65</v>
      </c>
      <c r="E1616" s="14">
        <v>227047.96433222963</v>
      </c>
      <c r="F1616" s="14">
        <v>67626.206089569561</v>
      </c>
      <c r="G1616" s="14">
        <v>2551.6097</v>
      </c>
      <c r="H1616" s="14">
        <v>156870.14854266008</v>
      </c>
      <c r="I1616" s="14">
        <v>9412.2089125596049</v>
      </c>
      <c r="J1616" s="14">
        <v>3764.883565023842</v>
      </c>
      <c r="K1616" s="15">
        <v>2.3648625320392459E-2</v>
      </c>
      <c r="L1616" s="14">
        <v>3276.6053293902692</v>
      </c>
      <c r="M1616" s="14">
        <v>143712.78057415201</v>
      </c>
      <c r="N1616" s="14">
        <v>2823.6626737678812</v>
      </c>
      <c r="O1616" s="15">
        <v>0.23947968739002043</v>
      </c>
      <c r="P1616" s="14">
        <v>68416.47862949931</v>
      </c>
      <c r="Q1616" s="14">
        <v>355516.3337613832</v>
      </c>
      <c r="R1616" s="14">
        <v>2823.6626737678812</v>
      </c>
      <c r="S1616" s="15">
        <v>4.4133572422687034E-2</v>
      </c>
      <c r="T1616" s="38">
        <v>15630.675890940851</v>
      </c>
      <c r="U1616" s="38">
        <v>371209.98184870637</v>
      </c>
      <c r="V1616" s="38">
        <v>87323.759849830429</v>
      </c>
      <c r="W1616" s="38">
        <v>870439.09618424159</v>
      </c>
      <c r="AA1616" s="13">
        <v>1551</v>
      </c>
      <c r="AB1616" s="39">
        <v>2907958.5991070648</v>
      </c>
    </row>
    <row r="1617" spans="3:28">
      <c r="C1617" s="13">
        <v>1552</v>
      </c>
      <c r="D1617" s="13">
        <v>65</v>
      </c>
      <c r="E1617" s="14">
        <v>240556.79868186562</v>
      </c>
      <c r="F1617" s="14">
        <v>72894.651485927592</v>
      </c>
      <c r="G1617" s="14">
        <v>2551.6097</v>
      </c>
      <c r="H1617" s="14">
        <v>165110.53749593804</v>
      </c>
      <c r="I1617" s="14">
        <v>9906.6322497562815</v>
      </c>
      <c r="J1617" s="14">
        <v>3962.6528999025127</v>
      </c>
      <c r="K1617" s="15">
        <v>1.0627164802727969E-2</v>
      </c>
      <c r="L1617" s="14">
        <v>2258.5208579561099</v>
      </c>
      <c r="M1617" s="14">
        <v>216763.21547627836</v>
      </c>
      <c r="N1617" s="14">
        <v>2971.9896749268842</v>
      </c>
      <c r="O1617" s="15">
        <v>4.888826745995549E-2</v>
      </c>
      <c r="P1617" s="14">
        <v>11627.560470428218</v>
      </c>
      <c r="Q1617" s="14">
        <v>250953.04266449279</v>
      </c>
      <c r="R1617" s="14">
        <v>2971.9896749268842</v>
      </c>
      <c r="S1617" s="15">
        <v>-0.19964729259081876</v>
      </c>
      <c r="T1617" s="38">
        <v>-89079.49360085743</v>
      </c>
      <c r="U1617" s="38">
        <v>358590.83183721016</v>
      </c>
      <c r="V1617" s="38">
        <v>-75193.412272473099</v>
      </c>
      <c r="W1617" s="38">
        <v>826307.08997798129</v>
      </c>
      <c r="AA1617" s="13">
        <v>1552</v>
      </c>
      <c r="AB1617" s="39">
        <v>2701563.443668595</v>
      </c>
    </row>
    <row r="1618" spans="3:28">
      <c r="C1618" s="13">
        <v>1553</v>
      </c>
      <c r="D1618" s="13">
        <v>65</v>
      </c>
      <c r="E1618" s="14">
        <v>231518.32192274215</v>
      </c>
      <c r="F1618" s="14">
        <v>69369.645549869441</v>
      </c>
      <c r="G1618" s="14">
        <v>2551.6097</v>
      </c>
      <c r="H1618" s="14">
        <v>159597.06667287272</v>
      </c>
      <c r="I1618" s="14">
        <v>9575.8240003723622</v>
      </c>
      <c r="J1618" s="14">
        <v>3830.3296001489452</v>
      </c>
      <c r="K1618" s="15">
        <v>-2.9138352327500054E-2</v>
      </c>
      <c r="L1618" s="14">
        <v>-4362.7268590066042</v>
      </c>
      <c r="M1618" s="14">
        <v>147276.99374202068</v>
      </c>
      <c r="N1618" s="14">
        <v>2872.7472001117085</v>
      </c>
      <c r="O1618" s="15">
        <v>-4.9773751751682208E-2</v>
      </c>
      <c r="P1618" s="14">
        <v>-10792.840936335597</v>
      </c>
      <c r="Q1618" s="14">
        <v>207481.53575780749</v>
      </c>
      <c r="R1618" s="14">
        <v>2872.7472001117085</v>
      </c>
      <c r="S1618" s="15">
        <v>0.14370483203229478</v>
      </c>
      <c r="T1618" s="38">
        <v>48495.71545569256</v>
      </c>
      <c r="U1618" s="38">
        <v>387399.62420998816</v>
      </c>
      <c r="V1618" s="38">
        <v>33340.147660350354</v>
      </c>
      <c r="W1618" s="38">
        <v>742158.15370981628</v>
      </c>
      <c r="AA1618" s="13">
        <v>1553</v>
      </c>
      <c r="AB1618" s="39">
        <v>2583016.133401616</v>
      </c>
    </row>
    <row r="1619" spans="3:28">
      <c r="C1619" s="13">
        <v>1554</v>
      </c>
      <c r="D1619" s="13">
        <v>65</v>
      </c>
      <c r="E1619" s="14">
        <v>210431.69862269663</v>
      </c>
      <c r="F1619" s="14">
        <v>61145.862462851685</v>
      </c>
      <c r="G1619" s="14">
        <v>2551.6097</v>
      </c>
      <c r="H1619" s="14">
        <v>146734.22645984494</v>
      </c>
      <c r="I1619" s="14">
        <v>8804.0535875906953</v>
      </c>
      <c r="J1619" s="14">
        <v>3521.6214350362784</v>
      </c>
      <c r="K1619" s="15">
        <v>7.1728492413847419E-2</v>
      </c>
      <c r="L1619" s="14">
        <v>11384.253326684424</v>
      </c>
      <c r="M1619" s="14">
        <v>171858.19105377924</v>
      </c>
      <c r="N1619" s="14">
        <v>2641.2160762772087</v>
      </c>
      <c r="O1619" s="15">
        <v>0.23877116040350671</v>
      </c>
      <c r="P1619" s="14">
        <v>71308.351128134251</v>
      </c>
      <c r="Q1619" s="14">
        <v>371276.21207415371</v>
      </c>
      <c r="R1619" s="14">
        <v>2641.2160762772087</v>
      </c>
      <c r="S1619" s="15">
        <v>-4.4392087719807918E-2</v>
      </c>
      <c r="T1619" s="38">
        <v>-7203.2490847989047</v>
      </c>
      <c r="U1619" s="38">
        <v>156381.61492309865</v>
      </c>
      <c r="V1619" s="38">
        <v>75489.355370019766</v>
      </c>
      <c r="W1619" s="38">
        <v>699516.01805103151</v>
      </c>
      <c r="AA1619" s="13">
        <v>1554</v>
      </c>
      <c r="AB1619" s="39">
        <v>2567622.9151101517</v>
      </c>
    </row>
    <row r="1620" spans="3:28">
      <c r="C1620" s="13">
        <v>1555</v>
      </c>
      <c r="D1620" s="13">
        <v>65</v>
      </c>
      <c r="E1620" s="14">
        <v>242208.13442200364</v>
      </c>
      <c r="F1620" s="14">
        <v>73538.672424581426</v>
      </c>
      <c r="G1620" s="14">
        <v>2551.6097</v>
      </c>
      <c r="H1620" s="14">
        <v>166117.85229742221</v>
      </c>
      <c r="I1620" s="14">
        <v>9967.0711378453325</v>
      </c>
      <c r="J1620" s="14">
        <v>3986.828455138133</v>
      </c>
      <c r="K1620" s="15">
        <v>5.3808735176624593E-2</v>
      </c>
      <c r="L1620" s="14">
        <v>6898.9694035957391</v>
      </c>
      <c r="M1620" s="14">
        <v>137105.19853845082</v>
      </c>
      <c r="N1620" s="14">
        <v>2990.1213413535997</v>
      </c>
      <c r="O1620" s="15">
        <v>4.0219516809725062E-2</v>
      </c>
      <c r="P1620" s="14">
        <v>4405.4330022573722</v>
      </c>
      <c r="Q1620" s="14">
        <v>115435.20099174863</v>
      </c>
      <c r="R1620" s="14">
        <v>2990.1213413535997</v>
      </c>
      <c r="S1620" s="15">
        <v>1.5467737683491023E-2</v>
      </c>
      <c r="T1620" s="38">
        <v>28784.44647319811</v>
      </c>
      <c r="U1620" s="38">
        <v>1891213.9929879317</v>
      </c>
      <c r="V1620" s="38">
        <v>40088.84887905122</v>
      </c>
      <c r="W1620" s="38">
        <v>2143754.3925181311</v>
      </c>
      <c r="AA1620" s="13">
        <v>1555</v>
      </c>
      <c r="AB1620" s="39">
        <v>2884467.7317578862</v>
      </c>
    </row>
    <row r="1621" spans="3:28">
      <c r="C1621" s="13">
        <v>1556</v>
      </c>
      <c r="D1621" s="13">
        <v>65</v>
      </c>
      <c r="E1621" s="14">
        <v>233032.93024942215</v>
      </c>
      <c r="F1621" s="14">
        <v>69960.342797274643</v>
      </c>
      <c r="G1621" s="14">
        <v>2551.6097</v>
      </c>
      <c r="H1621" s="14">
        <v>160520.9777521475</v>
      </c>
      <c r="I1621" s="14">
        <v>9631.2586651288493</v>
      </c>
      <c r="J1621" s="14">
        <v>3852.5034660515398</v>
      </c>
      <c r="K1621" s="15">
        <v>5.2120963931600768E-2</v>
      </c>
      <c r="L1621" s="14">
        <v>5968.4524392395524</v>
      </c>
      <c r="M1621" s="14">
        <v>122406.25555247492</v>
      </c>
      <c r="N1621" s="14">
        <v>2889.3775995386545</v>
      </c>
      <c r="O1621" s="15">
        <v>0.13338112701993143</v>
      </c>
      <c r="P1621" s="14">
        <v>33438.565575392051</v>
      </c>
      <c r="Q1621" s="14">
        <v>285582.63233434787</v>
      </c>
      <c r="R1621" s="14">
        <v>2889.3775995386545</v>
      </c>
      <c r="S1621" s="15">
        <v>8.7514241866192846E-2</v>
      </c>
      <c r="T1621" s="38">
        <v>20615.597306690943</v>
      </c>
      <c r="U1621" s="38">
        <v>257628.77035627747</v>
      </c>
      <c r="V1621" s="38">
        <v>60022.615321322548</v>
      </c>
      <c r="W1621" s="38">
        <v>665617.65824310028</v>
      </c>
      <c r="AA1621" s="13">
        <v>1556</v>
      </c>
      <c r="AB1621" s="39">
        <v>2987219.6746253422</v>
      </c>
    </row>
    <row r="1622" spans="3:28">
      <c r="C1622" s="13">
        <v>1557</v>
      </c>
      <c r="D1622" s="13">
        <v>65</v>
      </c>
      <c r="E1622" s="14">
        <v>222765.61365557421</v>
      </c>
      <c r="F1622" s="14">
        <v>65956.089325673936</v>
      </c>
      <c r="G1622" s="14">
        <v>2551.6097</v>
      </c>
      <c r="H1622" s="14">
        <v>154257.91462990028</v>
      </c>
      <c r="I1622" s="14">
        <v>9255.4748777940167</v>
      </c>
      <c r="J1622" s="14">
        <v>3702.1899511176071</v>
      </c>
      <c r="K1622" s="15">
        <v>-1.3488224686831779E-2</v>
      </c>
      <c r="L1622" s="14">
        <v>-2068.3479551230039</v>
      </c>
      <c r="M1622" s="14">
        <v>153127.46088350491</v>
      </c>
      <c r="N1622" s="14">
        <v>2776.6424633382048</v>
      </c>
      <c r="O1622" s="15">
        <v>0.14989089288304913</v>
      </c>
      <c r="P1622" s="14">
        <v>47542.264083031092</v>
      </c>
      <c r="Q1622" s="14">
        <v>366109.72254304047</v>
      </c>
      <c r="R1622" s="14">
        <v>2776.6424633382048</v>
      </c>
      <c r="S1622" s="15">
        <v>0.2299596033646088</v>
      </c>
      <c r="T1622" s="38">
        <v>149387.96721814497</v>
      </c>
      <c r="U1622" s="38">
        <v>800403.28828980448</v>
      </c>
      <c r="V1622" s="38">
        <v>194861.88334605307</v>
      </c>
      <c r="W1622" s="38">
        <v>1319640.4717163499</v>
      </c>
      <c r="AA1622" s="13">
        <v>1557</v>
      </c>
      <c r="AB1622" s="39">
        <v>2356718.3462564927</v>
      </c>
    </row>
    <row r="1623" spans="3:28">
      <c r="C1623" s="13">
        <v>1558</v>
      </c>
      <c r="D1623" s="13">
        <v>65</v>
      </c>
      <c r="E1623" s="14">
        <v>234465.29253810091</v>
      </c>
      <c r="F1623" s="14">
        <v>70518.964089859364</v>
      </c>
      <c r="G1623" s="14">
        <v>2551.6097</v>
      </c>
      <c r="H1623" s="14">
        <v>161394.71874824155</v>
      </c>
      <c r="I1623" s="14">
        <v>9683.6831248944927</v>
      </c>
      <c r="J1623" s="14">
        <v>3873.4732499577972</v>
      </c>
      <c r="K1623" s="15">
        <v>-3.5613910997887369E-3</v>
      </c>
      <c r="L1623" s="14">
        <v>-502.52522221943161</v>
      </c>
      <c r="M1623" s="14">
        <v>142537.84426387423</v>
      </c>
      <c r="N1623" s="14">
        <v>2905.1049374683475</v>
      </c>
      <c r="O1623" s="15">
        <v>-0.12582269943855834</v>
      </c>
      <c r="P1623" s="14">
        <v>-28423.082963537345</v>
      </c>
      <c r="Q1623" s="14">
        <v>198927.36464149444</v>
      </c>
      <c r="R1623" s="14">
        <v>2905.1049374683475</v>
      </c>
      <c r="S1623" s="15">
        <v>-0.18370777434838104</v>
      </c>
      <c r="T1623" s="38">
        <v>-85231.550894043277</v>
      </c>
      <c r="U1623" s="38">
        <v>380172.79238138412</v>
      </c>
      <c r="V1623" s="38">
        <v>-114157.15907980005</v>
      </c>
      <c r="W1623" s="38">
        <v>721638.00128675275</v>
      </c>
      <c r="AA1623" s="13">
        <v>1558</v>
      </c>
      <c r="AB1623" s="39">
        <v>2542218.9781087432</v>
      </c>
    </row>
    <row r="1624" spans="3:28">
      <c r="C1624" s="13">
        <v>1559</v>
      </c>
      <c r="D1624" s="13">
        <v>65</v>
      </c>
      <c r="E1624" s="14">
        <v>235985.27594752144</v>
      </c>
      <c r="F1624" s="14">
        <v>71111.757619533368</v>
      </c>
      <c r="G1624" s="14">
        <v>2551.6097</v>
      </c>
      <c r="H1624" s="14">
        <v>162321.90862798807</v>
      </c>
      <c r="I1624" s="14">
        <v>9739.3145176792841</v>
      </c>
      <c r="J1624" s="14">
        <v>3895.7258070717139</v>
      </c>
      <c r="K1624" s="15">
        <v>5.9207817820959512E-2</v>
      </c>
      <c r="L1624" s="14">
        <v>9049.6292889581073</v>
      </c>
      <c r="M1624" s="14">
        <v>163842.66740775999</v>
      </c>
      <c r="N1624" s="14">
        <v>2921.7943553037853</v>
      </c>
      <c r="O1624" s="15">
        <v>-6.556813693818847E-2</v>
      </c>
      <c r="P1624" s="14">
        <v>-10775.877435981118</v>
      </c>
      <c r="Q1624" s="14">
        <v>155031.26990491102</v>
      </c>
      <c r="R1624" s="14">
        <v>2921.7943553037853</v>
      </c>
      <c r="S1624" s="15">
        <v>0.14740969202616888</v>
      </c>
      <c r="T1624" s="38">
        <v>96240.245414906545</v>
      </c>
      <c r="U1624" s="38">
        <v>750577.11086892872</v>
      </c>
      <c r="V1624" s="38">
        <v>94513.997267883533</v>
      </c>
      <c r="W1624" s="38">
        <v>1069451.0481815997</v>
      </c>
      <c r="AA1624" s="13">
        <v>1559</v>
      </c>
      <c r="AB1624" s="39">
        <v>2539271.0831994954</v>
      </c>
    </row>
    <row r="1625" spans="3:28">
      <c r="C1625" s="13">
        <v>1560</v>
      </c>
      <c r="D1625" s="13">
        <v>65</v>
      </c>
      <c r="E1625" s="14">
        <v>237743.87401833569</v>
      </c>
      <c r="F1625" s="14">
        <v>71797.610867150914</v>
      </c>
      <c r="G1625" s="14">
        <v>2551.6097</v>
      </c>
      <c r="H1625" s="14">
        <v>163394.65345118477</v>
      </c>
      <c r="I1625" s="14">
        <v>9803.6792070710853</v>
      </c>
      <c r="J1625" s="14">
        <v>3921.4716828284345</v>
      </c>
      <c r="K1625" s="15">
        <v>-3.4515495733122591E-2</v>
      </c>
      <c r="L1625" s="14">
        <v>-7266.0974149668491</v>
      </c>
      <c r="M1625" s="14">
        <v>205211.60365125746</v>
      </c>
      <c r="N1625" s="14">
        <v>2941.1037621213254</v>
      </c>
      <c r="O1625" s="15">
        <v>0.11175065583295943</v>
      </c>
      <c r="P1625" s="14">
        <v>21834.008194420901</v>
      </c>
      <c r="Q1625" s="14">
        <v>218686.03709390311</v>
      </c>
      <c r="R1625" s="14">
        <v>2941.1037621213254</v>
      </c>
      <c r="S1625" s="15">
        <v>7.058626288714609E-2</v>
      </c>
      <c r="T1625" s="38">
        <v>8787.2653858027279</v>
      </c>
      <c r="U1625" s="38">
        <v>134747.55544512454</v>
      </c>
      <c r="V1625" s="38">
        <v>23355.17616525678</v>
      </c>
      <c r="W1625" s="38">
        <v>558645.19619028515</v>
      </c>
      <c r="AA1625" s="13">
        <v>1560</v>
      </c>
      <c r="AB1625" s="39">
        <v>2633968.4077807497</v>
      </c>
    </row>
    <row r="1626" spans="3:28">
      <c r="C1626" s="13">
        <v>1561</v>
      </c>
      <c r="D1626" s="13">
        <v>65</v>
      </c>
      <c r="E1626" s="14">
        <v>230946.97088095034</v>
      </c>
      <c r="F1626" s="14">
        <v>69146.81864357063</v>
      </c>
      <c r="G1626" s="14">
        <v>2551.6097</v>
      </c>
      <c r="H1626" s="14">
        <v>159248.54253737969</v>
      </c>
      <c r="I1626" s="14">
        <v>9554.9125522427803</v>
      </c>
      <c r="J1626" s="14">
        <v>3821.9650208971125</v>
      </c>
      <c r="K1626" s="15">
        <v>4.7875575363312377E-2</v>
      </c>
      <c r="L1626" s="14">
        <v>6704.2829980955858</v>
      </c>
      <c r="M1626" s="14">
        <v>148650.82533668057</v>
      </c>
      <c r="N1626" s="14">
        <v>2866.4737656728339</v>
      </c>
      <c r="O1626" s="15">
        <v>-6.9386226949724128E-2</v>
      </c>
      <c r="P1626" s="14">
        <v>-10586.682434919663</v>
      </c>
      <c r="Q1626" s="14">
        <v>143422.69095683174</v>
      </c>
      <c r="R1626" s="14">
        <v>2866.4737656728339</v>
      </c>
      <c r="S1626" s="15">
        <v>0.24740690819367345</v>
      </c>
      <c r="T1626" s="38">
        <v>114520.4051105721</v>
      </c>
      <c r="U1626" s="38">
        <v>578836.45293304487</v>
      </c>
      <c r="V1626" s="38">
        <v>110638.00567374802</v>
      </c>
      <c r="W1626" s="38">
        <v>870909.96922655718</v>
      </c>
      <c r="AA1626" s="13">
        <v>1561</v>
      </c>
      <c r="AB1626" s="39">
        <v>2929599.825670274</v>
      </c>
    </row>
    <row r="1627" spans="3:28">
      <c r="C1627" s="13">
        <v>1562</v>
      </c>
      <c r="D1627" s="13">
        <v>65</v>
      </c>
      <c r="E1627" s="14">
        <v>238194.8715387001</v>
      </c>
      <c r="F1627" s="14">
        <v>71973.49990009304</v>
      </c>
      <c r="G1627" s="14">
        <v>2551.6097</v>
      </c>
      <c r="H1627" s="14">
        <v>163669.76193860706</v>
      </c>
      <c r="I1627" s="14">
        <v>9820.1857163164223</v>
      </c>
      <c r="J1627" s="14">
        <v>3928.0742865265693</v>
      </c>
      <c r="K1627" s="15">
        <v>9.8113729040618936E-2</v>
      </c>
      <c r="L1627" s="14">
        <v>24608.943444105189</v>
      </c>
      <c r="M1627" s="14">
        <v>277393.57098524366</v>
      </c>
      <c r="N1627" s="14">
        <v>2946.0557148949265</v>
      </c>
      <c r="O1627" s="15">
        <v>0.10634731139915513</v>
      </c>
      <c r="P1627" s="14">
        <v>16217.42725836096</v>
      </c>
      <c r="Q1627" s="14">
        <v>170185.39875845326</v>
      </c>
      <c r="R1627" s="14">
        <v>2946.0557148949265</v>
      </c>
      <c r="S1627" s="15">
        <v>0.5970667124404222</v>
      </c>
      <c r="T1627" s="38">
        <v>292533.89505327702</v>
      </c>
      <c r="U1627" s="38">
        <v>783958.69707275706</v>
      </c>
      <c r="V1627" s="38">
        <v>333360.2657557432</v>
      </c>
      <c r="W1627" s="38">
        <v>1231537.6668164539</v>
      </c>
      <c r="AA1627" s="13">
        <v>1562</v>
      </c>
      <c r="AB1627" s="39">
        <v>2424960.7696405686</v>
      </c>
    </row>
    <row r="1628" spans="3:28">
      <c r="C1628" s="13">
        <v>1563</v>
      </c>
      <c r="D1628" s="13">
        <v>65</v>
      </c>
      <c r="E1628" s="14">
        <v>248459.07416081027</v>
      </c>
      <c r="F1628" s="14">
        <v>75976.538922716005</v>
      </c>
      <c r="G1628" s="14">
        <v>2551.6097</v>
      </c>
      <c r="H1628" s="14">
        <v>169930.92553809428</v>
      </c>
      <c r="I1628" s="14">
        <v>10195.855532285655</v>
      </c>
      <c r="J1628" s="14">
        <v>4078.3422129142623</v>
      </c>
      <c r="K1628" s="15">
        <v>5.3708275608160869E-2</v>
      </c>
      <c r="L1628" s="14">
        <v>7917.3547921711252</v>
      </c>
      <c r="M1628" s="14">
        <v>157370.5827179855</v>
      </c>
      <c r="N1628" s="14">
        <v>3058.7566596856964</v>
      </c>
      <c r="O1628" s="15">
        <v>0.13767620485044768</v>
      </c>
      <c r="P1628" s="14">
        <v>21896.276047960011</v>
      </c>
      <c r="Q1628" s="14">
        <v>182467.48787216077</v>
      </c>
      <c r="R1628" s="14">
        <v>3058.7566596856964</v>
      </c>
      <c r="S1628" s="15">
        <v>0.20555164071607304</v>
      </c>
      <c r="T1628" s="38">
        <v>28060.077569771543</v>
      </c>
      <c r="U1628" s="38">
        <v>166100.54125033034</v>
      </c>
      <c r="V1628" s="38">
        <v>57873.708409902683</v>
      </c>
      <c r="W1628" s="38">
        <v>505938.61184047657</v>
      </c>
      <c r="AA1628" s="13">
        <v>1563</v>
      </c>
      <c r="AB1628" s="39">
        <v>2256696.8125952706</v>
      </c>
    </row>
    <row r="1629" spans="3:28">
      <c r="C1629" s="13">
        <v>1564</v>
      </c>
      <c r="D1629" s="13">
        <v>65</v>
      </c>
      <c r="E1629" s="14">
        <v>213971.28190886424</v>
      </c>
      <c r="F1629" s="14">
        <v>62526.29994445706</v>
      </c>
      <c r="G1629" s="14">
        <v>2551.6097</v>
      </c>
      <c r="H1629" s="14">
        <v>148893.3722644072</v>
      </c>
      <c r="I1629" s="14">
        <v>8933.6023358644306</v>
      </c>
      <c r="J1629" s="14">
        <v>3573.4409343457723</v>
      </c>
      <c r="K1629" s="15">
        <v>5.9231544828930643E-2</v>
      </c>
      <c r="L1629" s="14">
        <v>8216.346573259294</v>
      </c>
      <c r="M1629" s="14">
        <v>148718.79017392977</v>
      </c>
      <c r="N1629" s="14">
        <v>2680.0807007593289</v>
      </c>
      <c r="O1629" s="15">
        <v>6.4493634200933736E-2</v>
      </c>
      <c r="P1629" s="14">
        <v>6854.5323866980098</v>
      </c>
      <c r="Q1629" s="14">
        <v>114476.88217156091</v>
      </c>
      <c r="R1629" s="14">
        <v>2680.0807007593289</v>
      </c>
      <c r="S1629" s="15">
        <v>0.47659034582340543</v>
      </c>
      <c r="T1629" s="38">
        <v>345567.74605048844</v>
      </c>
      <c r="U1629" s="38">
        <v>1071991.1815616551</v>
      </c>
      <c r="V1629" s="38">
        <v>360638.62501044571</v>
      </c>
      <c r="W1629" s="38">
        <v>1335186.8539071458</v>
      </c>
      <c r="AA1629" s="13">
        <v>1564</v>
      </c>
      <c r="AB1629" s="39">
        <v>2357521.3908337657</v>
      </c>
    </row>
    <row r="1630" spans="3:28">
      <c r="C1630" s="13">
        <v>1565</v>
      </c>
      <c r="D1630" s="13">
        <v>65</v>
      </c>
      <c r="E1630" s="14">
        <v>218145.54659457816</v>
      </c>
      <c r="F1630" s="14">
        <v>64154.263171885483</v>
      </c>
      <c r="G1630" s="14">
        <v>2551.6097</v>
      </c>
      <c r="H1630" s="14">
        <v>151439.67372269268</v>
      </c>
      <c r="I1630" s="14">
        <v>9086.380423361561</v>
      </c>
      <c r="J1630" s="14">
        <v>3634.5521693446244</v>
      </c>
      <c r="K1630" s="15">
        <v>-3.1965376191642331E-3</v>
      </c>
      <c r="L1630" s="14">
        <v>-435.65570973007573</v>
      </c>
      <c r="M1630" s="14">
        <v>137671.4944931709</v>
      </c>
      <c r="N1630" s="14">
        <v>2725.9141270084683</v>
      </c>
      <c r="O1630" s="15">
        <v>-0.18400648693321459</v>
      </c>
      <c r="P1630" s="14">
        <v>-45189.487427519256</v>
      </c>
      <c r="Q1630" s="14">
        <v>201759.85183739531</v>
      </c>
      <c r="R1630" s="14">
        <v>2725.9141270084683</v>
      </c>
      <c r="S1630" s="15">
        <v>3.5642568735959404E-2</v>
      </c>
      <c r="T1630" s="38">
        <v>3787.0493526279934</v>
      </c>
      <c r="U1630" s="38">
        <v>111400.74778896935</v>
      </c>
      <c r="V1630" s="38">
        <v>-41838.093784621335</v>
      </c>
      <c r="W1630" s="38">
        <v>450832.09411953558</v>
      </c>
      <c r="AA1630" s="13">
        <v>1565</v>
      </c>
      <c r="AB1630" s="39">
        <v>2795543.3918733452</v>
      </c>
    </row>
    <row r="1631" spans="3:28">
      <c r="C1631" s="13">
        <v>1566</v>
      </c>
      <c r="D1631" s="13">
        <v>65</v>
      </c>
      <c r="E1631" s="14">
        <v>228314.58158629455</v>
      </c>
      <c r="F1631" s="14">
        <v>68120.186818654882</v>
      </c>
      <c r="G1631" s="14">
        <v>2551.6097</v>
      </c>
      <c r="H1631" s="14">
        <v>157642.78506763966</v>
      </c>
      <c r="I1631" s="14">
        <v>9458.5671040583802</v>
      </c>
      <c r="J1631" s="14">
        <v>3783.4268416233522</v>
      </c>
      <c r="K1631" s="15">
        <v>-5.6815341494043138E-2</v>
      </c>
      <c r="L1631" s="14">
        <v>-8320.3115181117864</v>
      </c>
      <c r="M1631" s="14">
        <v>140016.20535396732</v>
      </c>
      <c r="N1631" s="14">
        <v>2837.5701312175138</v>
      </c>
      <c r="O1631" s="15">
        <v>0.18553100541320811</v>
      </c>
      <c r="P1631" s="14">
        <v>32956.903849928829</v>
      </c>
      <c r="Q1631" s="14">
        <v>212011.24786983948</v>
      </c>
      <c r="R1631" s="14">
        <v>2837.5701312175138</v>
      </c>
      <c r="S1631" s="15">
        <v>-0.22680753319503927</v>
      </c>
      <c r="T1631" s="38">
        <v>-41734.886314010109</v>
      </c>
      <c r="U1631" s="38">
        <v>143694.04041704725</v>
      </c>
      <c r="V1631" s="38">
        <v>-17098.293982193067</v>
      </c>
      <c r="W1631" s="38">
        <v>495721.49364085402</v>
      </c>
      <c r="AA1631" s="13">
        <v>1566</v>
      </c>
      <c r="AB1631" s="39">
        <v>2956363.0211110585</v>
      </c>
    </row>
    <row r="1632" spans="3:28">
      <c r="C1632" s="13">
        <v>1567</v>
      </c>
      <c r="D1632" s="13">
        <v>65</v>
      </c>
      <c r="E1632" s="14">
        <v>228230.78703889568</v>
      </c>
      <c r="F1632" s="14">
        <v>68087.506945169313</v>
      </c>
      <c r="G1632" s="14">
        <v>2551.6097</v>
      </c>
      <c r="H1632" s="14">
        <v>157591.67039372635</v>
      </c>
      <c r="I1632" s="14">
        <v>9455.5002236235814</v>
      </c>
      <c r="J1632" s="14">
        <v>3782.2000894494327</v>
      </c>
      <c r="K1632" s="15">
        <v>-5.9258963961982471E-2</v>
      </c>
      <c r="L1632" s="14">
        <v>-9046.7162809165784</v>
      </c>
      <c r="M1632" s="14">
        <v>145508.48175108465</v>
      </c>
      <c r="N1632" s="14">
        <v>2836.6500670870741</v>
      </c>
      <c r="O1632" s="15">
        <v>2.0576653632338633E-2</v>
      </c>
      <c r="P1632" s="14">
        <v>2485.7425478198656</v>
      </c>
      <c r="Q1632" s="14">
        <v>124708.09102632379</v>
      </c>
      <c r="R1632" s="14">
        <v>2836.6500670870741</v>
      </c>
      <c r="S1632" s="15">
        <v>-0.1518428061640586</v>
      </c>
      <c r="T1632" s="38">
        <v>-67760.713072831742</v>
      </c>
      <c r="U1632" s="38">
        <v>379913.28112701833</v>
      </c>
      <c r="V1632" s="38">
        <v>-74321.686805928461</v>
      </c>
      <c r="W1632" s="38">
        <v>650129.8539044268</v>
      </c>
      <c r="AA1632" s="13">
        <v>1567</v>
      </c>
      <c r="AB1632" s="39">
        <v>2582005.0437948923</v>
      </c>
    </row>
    <row r="1633" spans="3:28">
      <c r="C1633" s="13">
        <v>1568</v>
      </c>
      <c r="D1633" s="13">
        <v>65</v>
      </c>
      <c r="E1633" s="14">
        <v>234300.04381779293</v>
      </c>
      <c r="F1633" s="14">
        <v>70454.517088939247</v>
      </c>
      <c r="G1633" s="14">
        <v>2551.6097</v>
      </c>
      <c r="H1633" s="14">
        <v>161293.9170288537</v>
      </c>
      <c r="I1633" s="14">
        <v>9677.6350217312211</v>
      </c>
      <c r="J1633" s="14">
        <v>3871.0540086924884</v>
      </c>
      <c r="K1633" s="15">
        <v>4.0639922113737993E-2</v>
      </c>
      <c r="L1633" s="14">
        <v>7531.6690811528324</v>
      </c>
      <c r="M1633" s="14">
        <v>194794.05424418667</v>
      </c>
      <c r="N1633" s="14">
        <v>2903.2905065193663</v>
      </c>
      <c r="O1633" s="15">
        <v>-6.7385733740302156E-2</v>
      </c>
      <c r="P1633" s="14">
        <v>-16182.726250366119</v>
      </c>
      <c r="Q1633" s="14">
        <v>225419.54662286901</v>
      </c>
      <c r="R1633" s="14">
        <v>2903.2905065193663</v>
      </c>
      <c r="S1633" s="15">
        <v>0.20880877538359624</v>
      </c>
      <c r="T1633" s="38">
        <v>35465.466417509539</v>
      </c>
      <c r="U1633" s="38">
        <v>206763.73977515328</v>
      </c>
      <c r="V1633" s="38">
        <v>26814.409248296251</v>
      </c>
      <c r="W1633" s="38">
        <v>626977.34064220893</v>
      </c>
      <c r="AA1633" s="13">
        <v>1568</v>
      </c>
      <c r="AB1633" s="39">
        <v>2487454.9973617992</v>
      </c>
    </row>
    <row r="1634" spans="3:28">
      <c r="C1634" s="13">
        <v>1569</v>
      </c>
      <c r="D1634" s="13">
        <v>65</v>
      </c>
      <c r="E1634" s="14">
        <v>232762.42466794004</v>
      </c>
      <c r="F1634" s="14">
        <v>69854.845620496621</v>
      </c>
      <c r="G1634" s="14">
        <v>2551.6097</v>
      </c>
      <c r="H1634" s="14">
        <v>160355.9693474434</v>
      </c>
      <c r="I1634" s="14">
        <v>9621.3581608466029</v>
      </c>
      <c r="J1634" s="14">
        <v>3848.5432643386412</v>
      </c>
      <c r="K1634" s="15">
        <v>-4.7885626837918943E-3</v>
      </c>
      <c r="L1634" s="14">
        <v>-1036.6639025965453</v>
      </c>
      <c r="M1634" s="14">
        <v>217375.09490508729</v>
      </c>
      <c r="N1634" s="14">
        <v>2886.4074482539809</v>
      </c>
      <c r="O1634" s="15">
        <v>0.14175324725819738</v>
      </c>
      <c r="P1634" s="14">
        <v>38074.22768421693</v>
      </c>
      <c r="Q1634" s="14">
        <v>308112.53184273734</v>
      </c>
      <c r="R1634" s="14">
        <v>2886.4074482539809</v>
      </c>
      <c r="S1634" s="15">
        <v>-9.0924324559404482E-2</v>
      </c>
      <c r="T1634" s="38">
        <v>-16320.03122585759</v>
      </c>
      <c r="U1634" s="38">
        <v>164613.43877124088</v>
      </c>
      <c r="V1634" s="38">
        <v>20717.532555762791</v>
      </c>
      <c r="W1634" s="38">
        <v>690101.06551906548</v>
      </c>
      <c r="AA1634" s="13">
        <v>1569</v>
      </c>
      <c r="AB1634" s="39">
        <v>2589748.8860510429</v>
      </c>
    </row>
    <row r="1635" spans="3:28">
      <c r="C1635" s="13">
        <v>1570</v>
      </c>
      <c r="D1635" s="13">
        <v>65</v>
      </c>
      <c r="E1635" s="14">
        <v>240854.87000135946</v>
      </c>
      <c r="F1635" s="14">
        <v>73010.899300530189</v>
      </c>
      <c r="G1635" s="14">
        <v>2551.6097</v>
      </c>
      <c r="H1635" s="14">
        <v>165292.36100082929</v>
      </c>
      <c r="I1635" s="14">
        <v>9917.5416600497574</v>
      </c>
      <c r="J1635" s="14">
        <v>3967.0166640199031</v>
      </c>
      <c r="K1635" s="15">
        <v>-6.8043193129109433E-3</v>
      </c>
      <c r="L1635" s="14">
        <v>-1125.2466390410384</v>
      </c>
      <c r="M1635" s="14">
        <v>166230.66520523865</v>
      </c>
      <c r="N1635" s="14">
        <v>2975.2624980149271</v>
      </c>
      <c r="O1635" s="15">
        <v>0.12204077263008184</v>
      </c>
      <c r="P1635" s="14">
        <v>31218.444678575055</v>
      </c>
      <c r="Q1635" s="14">
        <v>288509.47675659379</v>
      </c>
      <c r="R1635" s="14">
        <v>2975.2624980149271</v>
      </c>
      <c r="S1635" s="15">
        <v>1.6038483813350657E-3</v>
      </c>
      <c r="T1635" s="38">
        <v>355.11004805537931</v>
      </c>
      <c r="U1635" s="38">
        <v>223253.97454579474</v>
      </c>
      <c r="V1635" s="38">
        <v>30448.308087589397</v>
      </c>
      <c r="W1635" s="38">
        <v>677994.11650762719</v>
      </c>
      <c r="AA1635" s="13">
        <v>1570</v>
      </c>
      <c r="AB1635" s="39">
        <v>2819459.0226105759</v>
      </c>
    </row>
    <row r="1636" spans="3:28">
      <c r="C1636" s="13">
        <v>1571</v>
      </c>
      <c r="D1636" s="13">
        <v>65</v>
      </c>
      <c r="E1636" s="14">
        <v>239119.59542708838</v>
      </c>
      <c r="F1636" s="14">
        <v>72334.142216564476</v>
      </c>
      <c r="G1636" s="14">
        <v>2551.6097</v>
      </c>
      <c r="H1636" s="14">
        <v>164233.8435105239</v>
      </c>
      <c r="I1636" s="14">
        <v>9854.0306106314347</v>
      </c>
      <c r="J1636" s="14">
        <v>3941.6122442525739</v>
      </c>
      <c r="K1636" s="15">
        <v>3.2763217996034676E-2</v>
      </c>
      <c r="L1636" s="14">
        <v>6382.2879600793831</v>
      </c>
      <c r="M1636" s="14">
        <v>203153.49375148816</v>
      </c>
      <c r="N1636" s="14">
        <v>2956.2091831894304</v>
      </c>
      <c r="O1636" s="15">
        <v>-2.1086595234789257E-2</v>
      </c>
      <c r="P1636" s="14">
        <v>-2987.9635106184523</v>
      </c>
      <c r="Q1636" s="14">
        <v>140189.80749695725</v>
      </c>
      <c r="R1636" s="14">
        <v>2956.2091831894304</v>
      </c>
      <c r="S1636" s="15">
        <v>0.28742323525782743</v>
      </c>
      <c r="T1636" s="38">
        <v>17047.368403693592</v>
      </c>
      <c r="U1636" s="38">
        <v>77836.503950741797</v>
      </c>
      <c r="V1636" s="38">
        <v>20441.692853154524</v>
      </c>
      <c r="W1636" s="38">
        <v>421179.80519918719</v>
      </c>
      <c r="AA1636" s="13">
        <v>1571</v>
      </c>
      <c r="AB1636" s="39">
        <v>2425848.8950571739</v>
      </c>
    </row>
    <row r="1637" spans="3:28">
      <c r="C1637" s="13">
        <v>1572</v>
      </c>
      <c r="D1637" s="13">
        <v>65</v>
      </c>
      <c r="E1637" s="14">
        <v>245794.07182423025</v>
      </c>
      <c r="F1637" s="14">
        <v>74937.188011449791</v>
      </c>
      <c r="G1637" s="14">
        <v>2551.6097</v>
      </c>
      <c r="H1637" s="14">
        <v>168305.27411278046</v>
      </c>
      <c r="I1637" s="14">
        <v>10098.316446766827</v>
      </c>
      <c r="J1637" s="14">
        <v>4039.3265787067307</v>
      </c>
      <c r="K1637" s="15">
        <v>-1.8706519201997132E-2</v>
      </c>
      <c r="L1637" s="14">
        <v>-3030.4783332435818</v>
      </c>
      <c r="M1637" s="14">
        <v>160990.37291202004</v>
      </c>
      <c r="N1637" s="14">
        <v>3029.4949340300477</v>
      </c>
      <c r="O1637" s="15">
        <v>3.8267901730877844E-2</v>
      </c>
      <c r="P1637" s="14">
        <v>3089.5490178108807</v>
      </c>
      <c r="Q1637" s="14">
        <v>85339.034426257538</v>
      </c>
      <c r="R1637" s="14">
        <v>3029.4949340300477</v>
      </c>
      <c r="S1637" s="15">
        <v>0.33261242438365735</v>
      </c>
      <c r="T1637" s="38">
        <v>92221.496813137521</v>
      </c>
      <c r="U1637" s="38">
        <v>371000.38131299859</v>
      </c>
      <c r="V1637" s="38">
        <v>92280.567497704818</v>
      </c>
      <c r="W1637" s="38">
        <v>617329.78865127615</v>
      </c>
      <c r="AA1637" s="13">
        <v>1572</v>
      </c>
      <c r="AB1637" s="39">
        <v>2572572.2571084839</v>
      </c>
    </row>
    <row r="1638" spans="3:28">
      <c r="C1638" s="13">
        <v>1573</v>
      </c>
      <c r="D1638" s="13">
        <v>65</v>
      </c>
      <c r="E1638" s="14">
        <v>238625.93997747294</v>
      </c>
      <c r="F1638" s="14">
        <v>72141.61659121445</v>
      </c>
      <c r="G1638" s="14">
        <v>2551.6097</v>
      </c>
      <c r="H1638" s="14">
        <v>163932.7136862585</v>
      </c>
      <c r="I1638" s="14">
        <v>9835.9628211755098</v>
      </c>
      <c r="J1638" s="14">
        <v>3934.3851284702041</v>
      </c>
      <c r="K1638" s="15">
        <v>-9.9863134850702098E-3</v>
      </c>
      <c r="L1638" s="14">
        <v>-1243.4773077023924</v>
      </c>
      <c r="M1638" s="14">
        <v>125241.86798240322</v>
      </c>
      <c r="N1638" s="14">
        <v>2950.7888463526529</v>
      </c>
      <c r="O1638" s="15">
        <v>9.1122973594986029E-3</v>
      </c>
      <c r="P1638" s="14">
        <v>1849.0540454013355</v>
      </c>
      <c r="Q1638" s="14">
        <v>206242.98508480136</v>
      </c>
      <c r="R1638" s="14">
        <v>2950.7888463526529</v>
      </c>
      <c r="S1638" s="15">
        <v>0.31104108003362513</v>
      </c>
      <c r="T1638" s="38">
        <v>182764.35581459774</v>
      </c>
      <c r="U1638" s="38">
        <v>771828.87446162256</v>
      </c>
      <c r="V1638" s="38">
        <v>183369.9325522967</v>
      </c>
      <c r="W1638" s="38">
        <v>1103313.7275288273</v>
      </c>
      <c r="AA1638" s="13">
        <v>1573</v>
      </c>
      <c r="AB1638" s="39">
        <v>2903616.4927945081</v>
      </c>
    </row>
    <row r="1639" spans="3:28">
      <c r="C1639" s="13">
        <v>1574</v>
      </c>
      <c r="D1639" s="13">
        <v>65</v>
      </c>
      <c r="E1639" s="14">
        <v>232934.56714943668</v>
      </c>
      <c r="F1639" s="14">
        <v>69921.981188280304</v>
      </c>
      <c r="G1639" s="14">
        <v>2551.6097</v>
      </c>
      <c r="H1639" s="14">
        <v>160460.97626115638</v>
      </c>
      <c r="I1639" s="14">
        <v>9627.6585756693821</v>
      </c>
      <c r="J1639" s="14">
        <v>3851.0634302677531</v>
      </c>
      <c r="K1639" s="15">
        <v>3.0671699727382044E-2</v>
      </c>
      <c r="L1639" s="14">
        <v>4063.5437944055748</v>
      </c>
      <c r="M1639" s="14">
        <v>138474.19470812962</v>
      </c>
      <c r="N1639" s="14">
        <v>2888.2975727008147</v>
      </c>
      <c r="O1639" s="15">
        <v>-1.5221708829794137E-2</v>
      </c>
      <c r="P1639" s="14">
        <v>-1937.0965265895672</v>
      </c>
      <c r="Q1639" s="14">
        <v>126765.86060051697</v>
      </c>
      <c r="R1639" s="14">
        <v>2888.2975727008147</v>
      </c>
      <c r="S1639" s="15">
        <v>-0.16990296092862228</v>
      </c>
      <c r="T1639" s="38">
        <v>-44517.303867495291</v>
      </c>
      <c r="U1639" s="38">
        <v>218942.90175613062</v>
      </c>
      <c r="V1639" s="38">
        <v>-42390.856599679282</v>
      </c>
      <c r="W1639" s="38">
        <v>484182.95706477721</v>
      </c>
      <c r="AA1639" s="13">
        <v>1574</v>
      </c>
      <c r="AB1639" s="39">
        <v>2119049.7012782847</v>
      </c>
    </row>
    <row r="1640" spans="3:28">
      <c r="C1640" s="13">
        <v>1575</v>
      </c>
      <c r="D1640" s="13">
        <v>65</v>
      </c>
      <c r="E1640" s="14">
        <v>213558.38999394578</v>
      </c>
      <c r="F1640" s="14">
        <v>62365.272097638852</v>
      </c>
      <c r="G1640" s="14">
        <v>2551.6097</v>
      </c>
      <c r="H1640" s="14">
        <v>148641.50819630691</v>
      </c>
      <c r="I1640" s="14">
        <v>8918.4904917784133</v>
      </c>
      <c r="J1640" s="14">
        <v>3567.3961967113655</v>
      </c>
      <c r="K1640" s="15">
        <v>-4.2929510896658959E-3</v>
      </c>
      <c r="L1640" s="14">
        <v>-579.95480650769844</v>
      </c>
      <c r="M1640" s="14">
        <v>136298.41229559711</v>
      </c>
      <c r="N1640" s="14">
        <v>2675.5471475335239</v>
      </c>
      <c r="O1640" s="15">
        <v>6.5332988531815336E-2</v>
      </c>
      <c r="P1640" s="14">
        <v>10802.657847571727</v>
      </c>
      <c r="Q1640" s="14">
        <v>177488.10784534187</v>
      </c>
      <c r="R1640" s="14">
        <v>2675.5471475335239</v>
      </c>
      <c r="S1640" s="15">
        <v>-0.12385580930069069</v>
      </c>
      <c r="T1640" s="38">
        <v>-27689.756039044416</v>
      </c>
      <c r="U1640" s="38">
        <v>197212.46877350652</v>
      </c>
      <c r="V1640" s="38">
        <v>-17467.052997980387</v>
      </c>
      <c r="W1640" s="38">
        <v>510998.98891444551</v>
      </c>
      <c r="AA1640" s="13">
        <v>1575</v>
      </c>
      <c r="AB1640" s="39">
        <v>2424422.1244880562</v>
      </c>
    </row>
    <row r="1641" spans="3:28">
      <c r="C1641" s="13">
        <v>1576</v>
      </c>
      <c r="D1641" s="13">
        <v>65</v>
      </c>
      <c r="E1641" s="14">
        <v>222411.22114181405</v>
      </c>
      <c r="F1641" s="14">
        <v>65817.876245307474</v>
      </c>
      <c r="G1641" s="14">
        <v>2551.6097</v>
      </c>
      <c r="H1641" s="14">
        <v>154041.73519650658</v>
      </c>
      <c r="I1641" s="14">
        <v>9242.5041117903947</v>
      </c>
      <c r="J1641" s="14">
        <v>3697.0016447161579</v>
      </c>
      <c r="K1641" s="15">
        <v>1.6754670234913914E-2</v>
      </c>
      <c r="L1641" s="14">
        <v>3402.4234473856768</v>
      </c>
      <c r="M1641" s="14">
        <v>208324.06147154907</v>
      </c>
      <c r="N1641" s="14">
        <v>2772.7512335371184</v>
      </c>
      <c r="O1641" s="15">
        <v>-9.1979002934336612E-2</v>
      </c>
      <c r="P1641" s="14">
        <v>-11920.018491302415</v>
      </c>
      <c r="Q1641" s="14">
        <v>119061.35284217403</v>
      </c>
      <c r="R1641" s="14">
        <v>2772.7512335371184</v>
      </c>
      <c r="S1641" s="15">
        <v>-0.12740812461205175</v>
      </c>
      <c r="T1641" s="38">
        <v>-25759.184610628767</v>
      </c>
      <c r="U1641" s="38">
        <v>177805.69955152154</v>
      </c>
      <c r="V1641" s="38">
        <v>-34276.779654545506</v>
      </c>
      <c r="W1641" s="38">
        <v>505191.11386524467</v>
      </c>
      <c r="AA1641" s="13">
        <v>1576</v>
      </c>
      <c r="AB1641" s="39">
        <v>2583318.8523251326</v>
      </c>
    </row>
    <row r="1642" spans="3:28">
      <c r="C1642" s="13">
        <v>1577</v>
      </c>
      <c r="D1642" s="13">
        <v>65</v>
      </c>
      <c r="E1642" s="14">
        <v>230292.6760178266</v>
      </c>
      <c r="F1642" s="14">
        <v>68891.643646952376</v>
      </c>
      <c r="G1642" s="14">
        <v>2551.6097</v>
      </c>
      <c r="H1642" s="14">
        <v>158849.42267087422</v>
      </c>
      <c r="I1642" s="14">
        <v>9530.9653602524522</v>
      </c>
      <c r="J1642" s="14">
        <v>3812.3861441009813</v>
      </c>
      <c r="K1642" s="15">
        <v>4.0300447499947711E-3</v>
      </c>
      <c r="L1642" s="14">
        <v>607.34041805266554</v>
      </c>
      <c r="M1642" s="14">
        <v>153216.67842502068</v>
      </c>
      <c r="N1642" s="14">
        <v>2859.2896080757355</v>
      </c>
      <c r="O1642" s="15">
        <v>8.2964681784750277E-2</v>
      </c>
      <c r="P1642" s="14">
        <v>19892.250128559514</v>
      </c>
      <c r="Q1642" s="14">
        <v>261089.58523929253</v>
      </c>
      <c r="R1642" s="14">
        <v>2859.2896080757355</v>
      </c>
      <c r="S1642" s="15">
        <v>0.46081597481301856</v>
      </c>
      <c r="T1642" s="38">
        <v>89016.982126332266</v>
      </c>
      <c r="U1642" s="38">
        <v>283619.14479382301</v>
      </c>
      <c r="V1642" s="38">
        <v>109516.57267294444</v>
      </c>
      <c r="W1642" s="38">
        <v>697925.40845813625</v>
      </c>
      <c r="AA1642" s="13">
        <v>1577</v>
      </c>
      <c r="AB1642" s="39">
        <v>2510564.6376240966</v>
      </c>
    </row>
    <row r="1643" spans="3:28">
      <c r="C1643" s="13">
        <v>1578</v>
      </c>
      <c r="D1643" s="13">
        <v>65</v>
      </c>
      <c r="E1643" s="14">
        <v>248735.58802950181</v>
      </c>
      <c r="F1643" s="14">
        <v>76084.379331505712</v>
      </c>
      <c r="G1643" s="14">
        <v>2551.6097</v>
      </c>
      <c r="H1643" s="14">
        <v>170099.5989979961</v>
      </c>
      <c r="I1643" s="14">
        <v>10205.975939879765</v>
      </c>
      <c r="J1643" s="14">
        <v>4082.3903759519062</v>
      </c>
      <c r="K1643" s="15">
        <v>-7.2145964202845386E-2</v>
      </c>
      <c r="L1643" s="14">
        <v>-10704.325986617616</v>
      </c>
      <c r="M1643" s="14">
        <v>139707.27501534627</v>
      </c>
      <c r="N1643" s="14">
        <v>3061.7927819639294</v>
      </c>
      <c r="O1643" s="15">
        <v>-0.11640147317701119</v>
      </c>
      <c r="P1643" s="14">
        <v>-30144.970019854154</v>
      </c>
      <c r="Q1643" s="14">
        <v>230360.05442200598</v>
      </c>
      <c r="R1643" s="14">
        <v>3061.7927819639294</v>
      </c>
      <c r="S1643" s="15">
        <v>-4.7006203711323122E-2</v>
      </c>
      <c r="T1643" s="38">
        <v>-13529.244372688428</v>
      </c>
      <c r="U1643" s="38">
        <v>275819.92502274434</v>
      </c>
      <c r="V1643" s="38">
        <v>-54378.5403791602</v>
      </c>
      <c r="W1643" s="38">
        <v>645887.25446009659</v>
      </c>
      <c r="AA1643" s="13">
        <v>1578</v>
      </c>
      <c r="AB1643" s="39">
        <v>2251483.9433791409</v>
      </c>
    </row>
    <row r="1644" spans="3:28">
      <c r="C1644" s="13">
        <v>1579</v>
      </c>
      <c r="D1644" s="13">
        <v>65</v>
      </c>
      <c r="E1644" s="14">
        <v>210481.22445760525</v>
      </c>
      <c r="F1644" s="14">
        <v>61165.177538466043</v>
      </c>
      <c r="G1644" s="14">
        <v>2551.6097</v>
      </c>
      <c r="H1644" s="14">
        <v>146764.43721913922</v>
      </c>
      <c r="I1644" s="14">
        <v>8805.866233148352</v>
      </c>
      <c r="J1644" s="14">
        <v>3522.3464932593411</v>
      </c>
      <c r="K1644" s="15">
        <v>6.492549316671431E-2</v>
      </c>
      <c r="L1644" s="14">
        <v>8348.3454253801774</v>
      </c>
      <c r="M1644" s="14">
        <v>138692.99209967366</v>
      </c>
      <c r="N1644" s="14">
        <v>2641.7598699445057</v>
      </c>
      <c r="O1644" s="15">
        <v>-1.4923797660142984E-2</v>
      </c>
      <c r="P1644" s="14">
        <v>-2087.9758254150906</v>
      </c>
      <c r="Q1644" s="14">
        <v>139142.0527702531</v>
      </c>
      <c r="R1644" s="14">
        <v>2641.7598699445057</v>
      </c>
      <c r="S1644" s="15">
        <v>5.9710002195356E-2</v>
      </c>
      <c r="T1644" s="38">
        <v>3663.5489051378354</v>
      </c>
      <c r="U1644" s="38">
        <v>66340.127557916727</v>
      </c>
      <c r="V1644" s="38">
        <v>9923.9185051029217</v>
      </c>
      <c r="W1644" s="38">
        <v>344175.1724278435</v>
      </c>
      <c r="AA1644" s="13">
        <v>1579</v>
      </c>
      <c r="AB1644" s="39">
        <v>2491991.0451092809</v>
      </c>
    </row>
    <row r="1645" spans="3:28">
      <c r="C1645" s="13">
        <v>1580</v>
      </c>
      <c r="D1645" s="13">
        <v>65</v>
      </c>
      <c r="E1645" s="14">
        <v>242422.48636533425</v>
      </c>
      <c r="F1645" s="14">
        <v>73622.269682480357</v>
      </c>
      <c r="G1645" s="14">
        <v>2551.6097</v>
      </c>
      <c r="H1645" s="14">
        <v>166248.60698285387</v>
      </c>
      <c r="I1645" s="14">
        <v>9974.9164189712319</v>
      </c>
      <c r="J1645" s="14">
        <v>3989.966567588493</v>
      </c>
      <c r="K1645" s="15">
        <v>9.0964938294537528E-4</v>
      </c>
      <c r="L1645" s="14">
        <v>132.87040891249956</v>
      </c>
      <c r="M1645" s="14">
        <v>148195.57099525174</v>
      </c>
      <c r="N1645" s="14">
        <v>2992.4749256913697</v>
      </c>
      <c r="O1645" s="15">
        <v>-7.7386326999783234E-2</v>
      </c>
      <c r="P1645" s="14">
        <v>-12908.048810557917</v>
      </c>
      <c r="Q1645" s="14">
        <v>155388.3109864835</v>
      </c>
      <c r="R1645" s="14">
        <v>2992.4749256913697</v>
      </c>
      <c r="S1645" s="15">
        <v>-6.3376255435285259E-2</v>
      </c>
      <c r="T1645" s="38">
        <v>-27339.049657569314</v>
      </c>
      <c r="U1645" s="38">
        <v>405534.04132553138</v>
      </c>
      <c r="V1645" s="38">
        <v>-40114.228059214729</v>
      </c>
      <c r="W1645" s="38">
        <v>709117.92330726655</v>
      </c>
      <c r="AA1645" s="13">
        <v>1580</v>
      </c>
      <c r="AB1645" s="39">
        <v>3017527.5705252448</v>
      </c>
    </row>
    <row r="1646" spans="3:28">
      <c r="C1646" s="13">
        <v>1581</v>
      </c>
      <c r="D1646" s="13">
        <v>65</v>
      </c>
      <c r="E1646" s="14">
        <v>232839.77875128781</v>
      </c>
      <c r="F1646" s="14">
        <v>69885.013713002249</v>
      </c>
      <c r="G1646" s="14">
        <v>2551.6097</v>
      </c>
      <c r="H1646" s="14">
        <v>160403.15533828558</v>
      </c>
      <c r="I1646" s="14">
        <v>9624.1893202971351</v>
      </c>
      <c r="J1646" s="14">
        <v>3849.6757281188543</v>
      </c>
      <c r="K1646" s="15">
        <v>7.6469652998248844E-2</v>
      </c>
      <c r="L1646" s="14">
        <v>10025.24654412581</v>
      </c>
      <c r="M1646" s="14">
        <v>143051.06566091027</v>
      </c>
      <c r="N1646" s="14">
        <v>2887.2567960891406</v>
      </c>
      <c r="O1646" s="15">
        <v>-6.5751432587061648E-2</v>
      </c>
      <c r="P1646" s="14">
        <v>-7685.4659584751325</v>
      </c>
      <c r="Q1646" s="14">
        <v>110644.83176496834</v>
      </c>
      <c r="R1646" s="14">
        <v>2887.2567960891406</v>
      </c>
      <c r="S1646" s="15">
        <v>-2.0334617129400961E-3</v>
      </c>
      <c r="T1646" s="38">
        <v>-257.58341775104742</v>
      </c>
      <c r="U1646" s="38">
        <v>127858.41658773257</v>
      </c>
      <c r="V1646" s="38">
        <v>2082.1971678996301</v>
      </c>
      <c r="W1646" s="38">
        <v>381554.31401361118</v>
      </c>
      <c r="AA1646" s="13">
        <v>1581</v>
      </c>
      <c r="AB1646" s="39">
        <v>2969703.1336421589</v>
      </c>
    </row>
    <row r="1647" spans="3:28">
      <c r="C1647" s="13">
        <v>1582</v>
      </c>
      <c r="D1647" s="13">
        <v>65</v>
      </c>
      <c r="E1647" s="14">
        <v>245576.52902532532</v>
      </c>
      <c r="F1647" s="14">
        <v>74852.346319876873</v>
      </c>
      <c r="G1647" s="14">
        <v>2551.6097</v>
      </c>
      <c r="H1647" s="14">
        <v>168172.57300544844</v>
      </c>
      <c r="I1647" s="14">
        <v>10090.354380326906</v>
      </c>
      <c r="J1647" s="14">
        <v>4036.1417521307626</v>
      </c>
      <c r="K1647" s="15">
        <v>2.9710251988898043E-2</v>
      </c>
      <c r="L1647" s="14">
        <v>3483.5020373699494</v>
      </c>
      <c r="M1647" s="14">
        <v>122750.73117273398</v>
      </c>
      <c r="N1647" s="14">
        <v>3027.1063140980718</v>
      </c>
      <c r="O1647" s="15">
        <v>0.15577846846012366</v>
      </c>
      <c r="P1647" s="14">
        <v>48413.910589268053</v>
      </c>
      <c r="Q1647" s="14">
        <v>360714.38486475841</v>
      </c>
      <c r="R1647" s="14">
        <v>3027.1063140980718</v>
      </c>
      <c r="S1647" s="15">
        <v>0.21650483622497166</v>
      </c>
      <c r="T1647" s="38">
        <v>89650.526457832821</v>
      </c>
      <c r="U1647" s="38">
        <v>505245.02127420047</v>
      </c>
      <c r="V1647" s="38">
        <v>141547.93908447083</v>
      </c>
      <c r="W1647" s="38">
        <v>988710.13731169282</v>
      </c>
      <c r="AA1647" s="13">
        <v>1582</v>
      </c>
      <c r="AB1647" s="39">
        <v>3091690.766149214</v>
      </c>
    </row>
    <row r="1648" spans="3:28">
      <c r="C1648" s="13">
        <v>1583</v>
      </c>
      <c r="D1648" s="13">
        <v>65</v>
      </c>
      <c r="E1648" s="14">
        <v>234400.21941219928</v>
      </c>
      <c r="F1648" s="14">
        <v>70493.585570757714</v>
      </c>
      <c r="G1648" s="14">
        <v>2551.6097</v>
      </c>
      <c r="H1648" s="14">
        <v>161355.02414144157</v>
      </c>
      <c r="I1648" s="14">
        <v>9681.3014484864943</v>
      </c>
      <c r="J1648" s="14">
        <v>3872.5205793945979</v>
      </c>
      <c r="K1648" s="15">
        <v>0.1318770293386671</v>
      </c>
      <c r="L1648" s="14">
        <v>26725.606811473226</v>
      </c>
      <c r="M1648" s="14">
        <v>231317.37841725023</v>
      </c>
      <c r="N1648" s="14">
        <v>2904.3904345459482</v>
      </c>
      <c r="O1648" s="15">
        <v>8.9999237665163503E-3</v>
      </c>
      <c r="P1648" s="14">
        <v>1099.1354618280411</v>
      </c>
      <c r="Q1648" s="14">
        <v>124678.52756906862</v>
      </c>
      <c r="R1648" s="14">
        <v>2904.3904345459482</v>
      </c>
      <c r="S1648" s="15">
        <v>-0.19934609093905981</v>
      </c>
      <c r="T1648" s="38">
        <v>-37548.813424693435</v>
      </c>
      <c r="U1648" s="38">
        <v>152263.30020287895</v>
      </c>
      <c r="V1648" s="38">
        <v>-9724.0711513921669</v>
      </c>
      <c r="W1648" s="38">
        <v>508259.20618919778</v>
      </c>
      <c r="AA1648" s="13">
        <v>1583</v>
      </c>
      <c r="AB1648" s="39">
        <v>2459833.7084864206</v>
      </c>
    </row>
    <row r="1649" spans="3:28">
      <c r="C1649" s="13">
        <v>1584</v>
      </c>
      <c r="D1649" s="13">
        <v>65</v>
      </c>
      <c r="E1649" s="14">
        <v>231298.80224495946</v>
      </c>
      <c r="F1649" s="14">
        <v>69284.032875534191</v>
      </c>
      <c r="G1649" s="14">
        <v>2551.6097</v>
      </c>
      <c r="H1649" s="14">
        <v>159463.15966942525</v>
      </c>
      <c r="I1649" s="14">
        <v>9567.7895801655141</v>
      </c>
      <c r="J1649" s="14">
        <v>3827.1158320662057</v>
      </c>
      <c r="K1649" s="15">
        <v>-2.7188868017852877E-3</v>
      </c>
      <c r="L1649" s="14">
        <v>-305.24842457756375</v>
      </c>
      <c r="M1649" s="14">
        <v>113877.94292272975</v>
      </c>
      <c r="N1649" s="14">
        <v>2870.3368740496539</v>
      </c>
      <c r="O1649" s="15">
        <v>8.8733403900866842E-2</v>
      </c>
      <c r="P1649" s="14">
        <v>10985.628842930906</v>
      </c>
      <c r="Q1649" s="14">
        <v>136225.68202442102</v>
      </c>
      <c r="R1649" s="14">
        <v>2870.3368740496539</v>
      </c>
      <c r="S1649" s="15">
        <v>7.8792694664187243E-2</v>
      </c>
      <c r="T1649" s="38">
        <v>36101.981078997109</v>
      </c>
      <c r="U1649" s="38">
        <v>495726.59503331216</v>
      </c>
      <c r="V1649" s="38">
        <v>46782.361497350452</v>
      </c>
      <c r="W1649" s="38">
        <v>745830.21998046292</v>
      </c>
      <c r="AA1649" s="13">
        <v>1584</v>
      </c>
      <c r="AB1649" s="39">
        <v>2841084.2420543381</v>
      </c>
    </row>
    <row r="1650" spans="3:28">
      <c r="C1650" s="13">
        <v>1585</v>
      </c>
      <c r="D1650" s="13">
        <v>65</v>
      </c>
      <c r="E1650" s="14">
        <v>236315.91607844795</v>
      </c>
      <c r="F1650" s="14">
        <v>71240.707270594692</v>
      </c>
      <c r="G1650" s="14">
        <v>2551.6097</v>
      </c>
      <c r="H1650" s="14">
        <v>162523.59910785325</v>
      </c>
      <c r="I1650" s="14">
        <v>9751.4159464711956</v>
      </c>
      <c r="J1650" s="14">
        <v>3900.5663785884785</v>
      </c>
      <c r="K1650" s="15">
        <v>-5.2542924862608288E-2</v>
      </c>
      <c r="L1650" s="14">
        <v>-10761.315607543478</v>
      </c>
      <c r="M1650" s="14">
        <v>195998.95171724897</v>
      </c>
      <c r="N1650" s="14">
        <v>2925.4247839413588</v>
      </c>
      <c r="O1650" s="15">
        <v>0.11513662872396545</v>
      </c>
      <c r="P1650" s="14">
        <v>23041.356264335525</v>
      </c>
      <c r="Q1650" s="14">
        <v>224625.92839545204</v>
      </c>
      <c r="R1650" s="14">
        <v>2925.4247839413588</v>
      </c>
      <c r="S1650" s="15">
        <v>-1.796054373628217E-3</v>
      </c>
      <c r="T1650" s="38">
        <v>-485.30468914841089</v>
      </c>
      <c r="U1650" s="38">
        <v>271183.41943288193</v>
      </c>
      <c r="V1650" s="38">
        <v>11794.735967643637</v>
      </c>
      <c r="W1650" s="38">
        <v>691808.29954558285</v>
      </c>
      <c r="AA1650" s="13">
        <v>1585</v>
      </c>
      <c r="AB1650" s="39">
        <v>2720955.5123807392</v>
      </c>
    </row>
    <row r="1651" spans="3:28">
      <c r="C1651" s="13">
        <v>1586</v>
      </c>
      <c r="D1651" s="13">
        <v>65</v>
      </c>
      <c r="E1651" s="14">
        <v>238911.00812099283</v>
      </c>
      <c r="F1651" s="14">
        <v>72252.793167187207</v>
      </c>
      <c r="G1651" s="14">
        <v>2551.6097</v>
      </c>
      <c r="H1651" s="14">
        <v>164106.60525380561</v>
      </c>
      <c r="I1651" s="14">
        <v>9846.3963152283359</v>
      </c>
      <c r="J1651" s="14">
        <v>3938.5585260913344</v>
      </c>
      <c r="K1651" s="15">
        <v>0.11206365319601141</v>
      </c>
      <c r="L1651" s="14">
        <v>19822.089891433749</v>
      </c>
      <c r="M1651" s="14">
        <v>198673.78665663576</v>
      </c>
      <c r="N1651" s="14">
        <v>2953.9188945685005</v>
      </c>
      <c r="O1651" s="15">
        <v>1.8424146017658648E-2</v>
      </c>
      <c r="P1651" s="14">
        <v>2832.7106412625685</v>
      </c>
      <c r="Q1651" s="14">
        <v>158059.57190475872</v>
      </c>
      <c r="R1651" s="14">
        <v>2953.9188945685005</v>
      </c>
      <c r="S1651" s="15">
        <v>0.63194568139221163</v>
      </c>
      <c r="T1651" s="38">
        <v>193965.46224722033</v>
      </c>
      <c r="U1651" s="38">
        <v>502376.17875397776</v>
      </c>
      <c r="V1651" s="38">
        <v>216620.26277991664</v>
      </c>
      <c r="W1651" s="38">
        <v>859109.53731537226</v>
      </c>
      <c r="AA1651" s="13">
        <v>1586</v>
      </c>
      <c r="AB1651" s="39">
        <v>2092522.562461162</v>
      </c>
    </row>
    <row r="1652" spans="3:28">
      <c r="C1652" s="13">
        <v>1587</v>
      </c>
      <c r="D1652" s="13">
        <v>65</v>
      </c>
      <c r="E1652" s="14">
        <v>235164.3898916062</v>
      </c>
      <c r="F1652" s="14">
        <v>70791.612057726423</v>
      </c>
      <c r="G1652" s="14">
        <v>2551.6097</v>
      </c>
      <c r="H1652" s="14">
        <v>161821.16813387978</v>
      </c>
      <c r="I1652" s="14">
        <v>9709.2700880327866</v>
      </c>
      <c r="J1652" s="14">
        <v>3883.7080352131147</v>
      </c>
      <c r="K1652" s="15">
        <v>2.9486539552232176E-2</v>
      </c>
      <c r="L1652" s="14">
        <v>4065.1848546217716</v>
      </c>
      <c r="M1652" s="14">
        <v>143872.82157693472</v>
      </c>
      <c r="N1652" s="14">
        <v>2912.7810264098357</v>
      </c>
      <c r="O1652" s="15">
        <v>0.16527849244816967</v>
      </c>
      <c r="P1652" s="14">
        <v>23514.673807988718</v>
      </c>
      <c r="Q1652" s="14">
        <v>167244.10577795049</v>
      </c>
      <c r="R1652" s="14">
        <v>2912.7810264098357</v>
      </c>
      <c r="S1652" s="15">
        <v>0.17784019816046562</v>
      </c>
      <c r="T1652" s="38">
        <v>66139.752891625234</v>
      </c>
      <c r="U1652" s="38">
        <v>439501.67193976347</v>
      </c>
      <c r="V1652" s="38">
        <v>93719.611554235715</v>
      </c>
      <c r="W1652" s="38">
        <v>750618.59929464874</v>
      </c>
      <c r="AA1652" s="13">
        <v>1587</v>
      </c>
      <c r="AB1652" s="39">
        <v>2507852.8106862372</v>
      </c>
    </row>
    <row r="1653" spans="3:28">
      <c r="C1653" s="13">
        <v>1588</v>
      </c>
      <c r="D1653" s="13">
        <v>65</v>
      </c>
      <c r="E1653" s="14">
        <v>233450.55800102465</v>
      </c>
      <c r="F1653" s="14">
        <v>70123.217620399606</v>
      </c>
      <c r="G1653" s="14">
        <v>2551.6097</v>
      </c>
      <c r="H1653" s="14">
        <v>160775.73068062504</v>
      </c>
      <c r="I1653" s="14">
        <v>9646.543840837503</v>
      </c>
      <c r="J1653" s="14">
        <v>3858.6175363350012</v>
      </c>
      <c r="K1653" s="15">
        <v>9.1942409137595188E-3</v>
      </c>
      <c r="L1653" s="14">
        <v>1302.3980538562107</v>
      </c>
      <c r="M1653" s="14">
        <v>144885.38612763383</v>
      </c>
      <c r="N1653" s="14">
        <v>2893.9631522512509</v>
      </c>
      <c r="O1653" s="15">
        <v>-1.3669683068870411E-2</v>
      </c>
      <c r="P1653" s="14">
        <v>-2634.3591970663324</v>
      </c>
      <c r="Q1653" s="14">
        <v>191528.07772604428</v>
      </c>
      <c r="R1653" s="14">
        <v>2893.9631522512509</v>
      </c>
      <c r="S1653" s="15">
        <v>0.44345237172939828</v>
      </c>
      <c r="T1653" s="38">
        <v>34678.179485645516</v>
      </c>
      <c r="U1653" s="38">
        <v>114325.62112562373</v>
      </c>
      <c r="V1653" s="38">
        <v>33346.218342435393</v>
      </c>
      <c r="W1653" s="38">
        <v>450739.08497930178</v>
      </c>
      <c r="AA1653" s="13">
        <v>1588</v>
      </c>
      <c r="AB1653" s="39">
        <v>2794175.8839778039</v>
      </c>
    </row>
    <row r="1654" spans="3:28">
      <c r="C1654" s="13">
        <v>1589</v>
      </c>
      <c r="D1654" s="13">
        <v>65</v>
      </c>
      <c r="E1654" s="14">
        <v>245800.41056645956</v>
      </c>
      <c r="F1654" s="14">
        <v>74939.66012091923</v>
      </c>
      <c r="G1654" s="14">
        <v>2551.6097</v>
      </c>
      <c r="H1654" s="14">
        <v>168309.14074554032</v>
      </c>
      <c r="I1654" s="14">
        <v>10098.54844473242</v>
      </c>
      <c r="J1654" s="14">
        <v>4039.419377892968</v>
      </c>
      <c r="K1654" s="15">
        <v>0.11493641967719204</v>
      </c>
      <c r="L1654" s="14">
        <v>16871.179671439193</v>
      </c>
      <c r="M1654" s="14">
        <v>165677.95405948826</v>
      </c>
      <c r="N1654" s="14">
        <v>3029.5645334197256</v>
      </c>
      <c r="O1654" s="15">
        <v>4.4938244666046907E-2</v>
      </c>
      <c r="P1654" s="14">
        <v>4089.7823450255996</v>
      </c>
      <c r="Q1654" s="14">
        <v>96613.512010956751</v>
      </c>
      <c r="R1654" s="14">
        <v>3029.5645334197256</v>
      </c>
      <c r="S1654" s="15">
        <v>0.6921768433025689</v>
      </c>
      <c r="T1654" s="38">
        <v>92608.651160414345</v>
      </c>
      <c r="U1654" s="38">
        <v>227916.77259541047</v>
      </c>
      <c r="V1654" s="38">
        <v>113569.61317687914</v>
      </c>
      <c r="W1654" s="38">
        <v>490208.23866585549</v>
      </c>
      <c r="AA1654" s="13">
        <v>1589</v>
      </c>
      <c r="AB1654" s="39">
        <v>2380209.3423765153</v>
      </c>
    </row>
    <row r="1655" spans="3:28">
      <c r="C1655" s="13">
        <v>1590</v>
      </c>
      <c r="D1655" s="13">
        <v>65</v>
      </c>
      <c r="E1655" s="14">
        <v>241147.15480945032</v>
      </c>
      <c r="F1655" s="14">
        <v>73124.890375685631</v>
      </c>
      <c r="G1655" s="14">
        <v>2551.6097</v>
      </c>
      <c r="H1655" s="14">
        <v>165470.65473376468</v>
      </c>
      <c r="I1655" s="14">
        <v>9928.2392840258799</v>
      </c>
      <c r="J1655" s="14">
        <v>3971.2957136103523</v>
      </c>
      <c r="K1655" s="15">
        <v>4.514582864225631E-2</v>
      </c>
      <c r="L1655" s="14">
        <v>8459.6390708160689</v>
      </c>
      <c r="M1655" s="14">
        <v>197830.02047303418</v>
      </c>
      <c r="N1655" s="14">
        <v>2978.4717852077638</v>
      </c>
      <c r="O1655" s="15">
        <v>8.0018459038084647E-2</v>
      </c>
      <c r="P1655" s="14">
        <v>11041.863717831173</v>
      </c>
      <c r="Q1655" s="14">
        <v>150522.55621391471</v>
      </c>
      <c r="R1655" s="14">
        <v>2978.4717852077638</v>
      </c>
      <c r="S1655" s="15">
        <v>0.26690341879212498</v>
      </c>
      <c r="T1655" s="38">
        <v>128303.8013204047</v>
      </c>
      <c r="U1655" s="38">
        <v>610505.50579451001</v>
      </c>
      <c r="V1655" s="38">
        <v>147805.30410905194</v>
      </c>
      <c r="W1655" s="38">
        <v>958858.0824814589</v>
      </c>
      <c r="AA1655" s="13">
        <v>1590</v>
      </c>
      <c r="AB1655" s="39">
        <v>3019263.4086128152</v>
      </c>
    </row>
    <row r="1656" spans="3:28">
      <c r="C1656" s="13">
        <v>1591</v>
      </c>
      <c r="D1656" s="13">
        <v>65</v>
      </c>
      <c r="E1656" s="14">
        <v>234475.2971122844</v>
      </c>
      <c r="F1656" s="14">
        <v>70522.865873790914</v>
      </c>
      <c r="G1656" s="14">
        <v>2551.6097</v>
      </c>
      <c r="H1656" s="14">
        <v>161400.82153849347</v>
      </c>
      <c r="I1656" s="14">
        <v>9684.0492923096081</v>
      </c>
      <c r="J1656" s="14">
        <v>3873.6197169238435</v>
      </c>
      <c r="K1656" s="15">
        <v>5.233242911381563E-2</v>
      </c>
      <c r="L1656" s="14">
        <v>9467.366045941737</v>
      </c>
      <c r="M1656" s="14">
        <v>192312.38533132619</v>
      </c>
      <c r="N1656" s="14">
        <v>2905.2147876928825</v>
      </c>
      <c r="O1656" s="15">
        <v>4.7906400271124777E-3</v>
      </c>
      <c r="P1656" s="14">
        <v>804.48078614088149</v>
      </c>
      <c r="Q1656" s="14">
        <v>170184.70987311134</v>
      </c>
      <c r="R1656" s="14">
        <v>2905.2147876928825</v>
      </c>
      <c r="S1656" s="15">
        <v>-9.2975148343963657E-2</v>
      </c>
      <c r="T1656" s="38">
        <v>-16621.309572401347</v>
      </c>
      <c r="U1656" s="38">
        <v>163602.8283696991</v>
      </c>
      <c r="V1656" s="38">
        <v>-6349.4627403187296</v>
      </c>
      <c r="W1656" s="38">
        <v>526099.92357413657</v>
      </c>
      <c r="AA1656" s="13">
        <v>1591</v>
      </c>
      <c r="AB1656" s="39">
        <v>2628599.8971022218</v>
      </c>
    </row>
    <row r="1657" spans="3:28">
      <c r="C1657" s="13">
        <v>1592</v>
      </c>
      <c r="D1657" s="13">
        <v>65</v>
      </c>
      <c r="E1657" s="14">
        <v>239725.93490369385</v>
      </c>
      <c r="F1657" s="14">
        <v>72570.614612440608</v>
      </c>
      <c r="G1657" s="14">
        <v>2551.6097</v>
      </c>
      <c r="H1657" s="14">
        <v>164603.71059125324</v>
      </c>
      <c r="I1657" s="14">
        <v>9876.2226354751947</v>
      </c>
      <c r="J1657" s="14">
        <v>3950.4890541900781</v>
      </c>
      <c r="K1657" s="15">
        <v>-9.4633866483208665E-3</v>
      </c>
      <c r="L1657" s="14">
        <v>-1772.5262107649039</v>
      </c>
      <c r="M1657" s="14">
        <v>187506.2996488557</v>
      </c>
      <c r="N1657" s="14">
        <v>2962.8667906425585</v>
      </c>
      <c r="O1657" s="15">
        <v>3.1644389704169121E-3</v>
      </c>
      <c r="P1657" s="14">
        <v>1102.7196274464345</v>
      </c>
      <c r="Q1657" s="14">
        <v>351056.54821045318</v>
      </c>
      <c r="R1657" s="14">
        <v>2962.8667906425585</v>
      </c>
      <c r="S1657" s="15">
        <v>-0.13272577685220432</v>
      </c>
      <c r="T1657" s="38">
        <v>-23844.953981383373</v>
      </c>
      <c r="U1657" s="38">
        <v>157292.26706049067</v>
      </c>
      <c r="V1657" s="38">
        <v>-24514.760564701843</v>
      </c>
      <c r="W1657" s="38">
        <v>695855.1149197995</v>
      </c>
      <c r="AA1657" s="13">
        <v>1592</v>
      </c>
      <c r="AB1657" s="39">
        <v>2831360.9655038505</v>
      </c>
    </row>
    <row r="1658" spans="3:28">
      <c r="C1658" s="13">
        <v>1593</v>
      </c>
      <c r="D1658" s="13">
        <v>65</v>
      </c>
      <c r="E1658" s="14">
        <v>236618.43006273586</v>
      </c>
      <c r="F1658" s="14">
        <v>71358.687724466989</v>
      </c>
      <c r="G1658" s="14">
        <v>2551.6097</v>
      </c>
      <c r="H1658" s="14">
        <v>162708.13263826887</v>
      </c>
      <c r="I1658" s="14">
        <v>9762.4879582961312</v>
      </c>
      <c r="J1658" s="14">
        <v>3904.9951833184527</v>
      </c>
      <c r="K1658" s="15">
        <v>7.9858195682334571E-2</v>
      </c>
      <c r="L1658" s="14">
        <v>12386.410256724308</v>
      </c>
      <c r="M1658" s="14">
        <v>169443.96814796535</v>
      </c>
      <c r="N1658" s="14">
        <v>2928.7463874888394</v>
      </c>
      <c r="O1658" s="15">
        <v>4.5471454176475593E-2</v>
      </c>
      <c r="P1658" s="14">
        <v>6488.0510797173401</v>
      </c>
      <c r="Q1658" s="14">
        <v>150636.47072020808</v>
      </c>
      <c r="R1658" s="14">
        <v>2928.7463874888394</v>
      </c>
      <c r="S1658" s="15">
        <v>6.6086432906764525E-2</v>
      </c>
      <c r="T1658" s="38">
        <v>30623.703029634326</v>
      </c>
      <c r="U1658" s="38">
        <v>495476.72776156338</v>
      </c>
      <c r="V1658" s="38">
        <v>49498.164366075973</v>
      </c>
      <c r="W1658" s="38">
        <v>815557.16662973678</v>
      </c>
      <c r="AA1658" s="13">
        <v>1593</v>
      </c>
      <c r="AB1658" s="39">
        <v>3029683.9621995222</v>
      </c>
    </row>
    <row r="1659" spans="3:28">
      <c r="C1659" s="13">
        <v>1594</v>
      </c>
      <c r="D1659" s="13">
        <v>65</v>
      </c>
      <c r="E1659" s="14">
        <v>224336.19750934152</v>
      </c>
      <c r="F1659" s="14">
        <v>66568.617028643203</v>
      </c>
      <c r="G1659" s="14">
        <v>2551.6097</v>
      </c>
      <c r="H1659" s="14">
        <v>155215.97078069832</v>
      </c>
      <c r="I1659" s="14">
        <v>9312.9582468418994</v>
      </c>
      <c r="J1659" s="14">
        <v>3725.1832987367598</v>
      </c>
      <c r="K1659" s="15">
        <v>-1.0749097141424954E-2</v>
      </c>
      <c r="L1659" s="14">
        <v>-1379.0739103646386</v>
      </c>
      <c r="M1659" s="14">
        <v>128780.23812586792</v>
      </c>
      <c r="N1659" s="14">
        <v>2793.8874740525698</v>
      </c>
      <c r="O1659" s="15">
        <v>0.10295298817768234</v>
      </c>
      <c r="P1659" s="14">
        <v>21459.735381207196</v>
      </c>
      <c r="Q1659" s="14">
        <v>231298.76284066724</v>
      </c>
      <c r="R1659" s="14">
        <v>2793.8874740525698</v>
      </c>
      <c r="S1659" s="15">
        <v>0.21704637551728329</v>
      </c>
      <c r="T1659" s="38">
        <v>405087.89255856443</v>
      </c>
      <c r="U1659" s="38">
        <v>2272850.4532893077</v>
      </c>
      <c r="V1659" s="38">
        <v>425168.55402940698</v>
      </c>
      <c r="W1659" s="38">
        <v>2632929.4542558426</v>
      </c>
      <c r="AA1659" s="13">
        <v>1594</v>
      </c>
      <c r="AB1659" s="39">
        <v>2735870.5613516001</v>
      </c>
    </row>
    <row r="1660" spans="3:28">
      <c r="C1660" s="13">
        <v>1595</v>
      </c>
      <c r="D1660" s="13">
        <v>65</v>
      </c>
      <c r="E1660" s="14">
        <v>241334.5556556732</v>
      </c>
      <c r="F1660" s="14">
        <v>73197.976705712557</v>
      </c>
      <c r="G1660" s="14">
        <v>2551.6097</v>
      </c>
      <c r="H1660" s="14">
        <v>165584.96924996065</v>
      </c>
      <c r="I1660" s="14">
        <v>9935.0981549976386</v>
      </c>
      <c r="J1660" s="14">
        <v>3974.0392619990557</v>
      </c>
      <c r="K1660" s="15">
        <v>8.0010986344807161E-2</v>
      </c>
      <c r="L1660" s="14">
        <v>11590.060442272083</v>
      </c>
      <c r="M1660" s="14">
        <v>158432.9426460031</v>
      </c>
      <c r="N1660" s="14">
        <v>2980.5294464992917</v>
      </c>
      <c r="O1660" s="15">
        <v>-5.4665975370695036E-3</v>
      </c>
      <c r="P1660" s="14">
        <v>-884.51544672099749</v>
      </c>
      <c r="Q1660" s="14">
        <v>162409.40149768017</v>
      </c>
      <c r="R1660" s="14">
        <v>2980.5294464992917</v>
      </c>
      <c r="S1660" s="15">
        <v>0.57446790529542702</v>
      </c>
      <c r="T1660" s="38">
        <v>160721.13208495357</v>
      </c>
      <c r="U1660" s="38">
        <v>441985.3068968805</v>
      </c>
      <c r="V1660" s="38">
        <v>171426.67708050465</v>
      </c>
      <c r="W1660" s="38">
        <v>762827.65104056383</v>
      </c>
      <c r="AA1660" s="13">
        <v>1595</v>
      </c>
      <c r="AB1660" s="39">
        <v>2314219.7533521936</v>
      </c>
    </row>
    <row r="1661" spans="3:28">
      <c r="C1661" s="13">
        <v>1596</v>
      </c>
      <c r="D1661" s="13">
        <v>65</v>
      </c>
      <c r="E1661" s="14">
        <v>228448.98813282789</v>
      </c>
      <c r="F1661" s="14">
        <v>68172.605371802871</v>
      </c>
      <c r="G1661" s="14">
        <v>2551.6097</v>
      </c>
      <c r="H1661" s="14">
        <v>157724.77306102501</v>
      </c>
      <c r="I1661" s="14">
        <v>9463.4863836615004</v>
      </c>
      <c r="J1661" s="14">
        <v>3785.3945534646004</v>
      </c>
      <c r="K1661" s="15">
        <v>0.15686002134003182</v>
      </c>
      <c r="L1661" s="14">
        <v>25274.568793218165</v>
      </c>
      <c r="M1661" s="14">
        <v>188295.43994944688</v>
      </c>
      <c r="N1661" s="14">
        <v>2839.0459150984502</v>
      </c>
      <c r="O1661" s="15">
        <v>6.1221696132584803E-2</v>
      </c>
      <c r="P1661" s="14">
        <v>5868.3148794005583</v>
      </c>
      <c r="Q1661" s="14">
        <v>103141.35464726224</v>
      </c>
      <c r="R1661" s="14">
        <v>2839.0459150984502</v>
      </c>
      <c r="S1661" s="15">
        <v>-0.18763664991545204</v>
      </c>
      <c r="T1661" s="38">
        <v>-44584.396465759746</v>
      </c>
      <c r="U1661" s="38">
        <v>194445.40404603706</v>
      </c>
      <c r="V1661" s="38">
        <v>-13441.512793141024</v>
      </c>
      <c r="W1661" s="38">
        <v>485882.1986427462</v>
      </c>
      <c r="AA1661" s="13">
        <v>1596</v>
      </c>
      <c r="AB1661" s="39">
        <v>2499136.0889133029</v>
      </c>
    </row>
    <row r="1662" spans="3:28">
      <c r="C1662" s="13">
        <v>1597</v>
      </c>
      <c r="D1662" s="13">
        <v>65</v>
      </c>
      <c r="E1662" s="14">
        <v>246051.59095948146</v>
      </c>
      <c r="F1662" s="14">
        <v>75037.620474197771</v>
      </c>
      <c r="G1662" s="14">
        <v>2551.6097</v>
      </c>
      <c r="H1662" s="14">
        <v>168462.3607852837</v>
      </c>
      <c r="I1662" s="14">
        <v>10107.741647117022</v>
      </c>
      <c r="J1662" s="14">
        <v>4043.0966588468091</v>
      </c>
      <c r="K1662" s="15">
        <v>-2.3874268959204963E-2</v>
      </c>
      <c r="L1662" s="14">
        <v>-3931.6815724988105</v>
      </c>
      <c r="M1662" s="14">
        <v>162772.67146257029</v>
      </c>
      <c r="N1662" s="14">
        <v>3032.3224941351064</v>
      </c>
      <c r="O1662" s="15">
        <v>-2.5934223539407053E-2</v>
      </c>
      <c r="P1662" s="14">
        <v>-7356.3237099419093</v>
      </c>
      <c r="Q1662" s="14">
        <v>277812.96865030413</v>
      </c>
      <c r="R1662" s="14">
        <v>3032.3224941351064</v>
      </c>
      <c r="S1662" s="15">
        <v>-3.6792013003015683E-3</v>
      </c>
      <c r="T1662" s="38">
        <v>-4964.9375179445133</v>
      </c>
      <c r="U1662" s="38">
        <v>1346011.9117152786</v>
      </c>
      <c r="V1662" s="38">
        <v>-16252.942800385234</v>
      </c>
      <c r="W1662" s="38">
        <v>1786597.551828153</v>
      </c>
      <c r="AA1662" s="13">
        <v>1597</v>
      </c>
      <c r="AB1662" s="39">
        <v>2780326.4778868998</v>
      </c>
    </row>
    <row r="1663" spans="3:28">
      <c r="C1663" s="13">
        <v>1598</v>
      </c>
      <c r="D1663" s="13">
        <v>65</v>
      </c>
      <c r="E1663" s="14">
        <v>238504.42616903351</v>
      </c>
      <c r="F1663" s="14">
        <v>72094.226205923071</v>
      </c>
      <c r="G1663" s="14">
        <v>2551.6097</v>
      </c>
      <c r="H1663" s="14">
        <v>163858.59026311044</v>
      </c>
      <c r="I1663" s="14">
        <v>9831.5154157866255</v>
      </c>
      <c r="J1663" s="14">
        <v>3932.6061663146502</v>
      </c>
      <c r="K1663" s="15">
        <v>4.4205500263977959E-2</v>
      </c>
      <c r="L1663" s="14">
        <v>7990.237686171371</v>
      </c>
      <c r="M1663" s="14">
        <v>190708.65619516477</v>
      </c>
      <c r="N1663" s="14">
        <v>2949.4546247359876</v>
      </c>
      <c r="O1663" s="15">
        <v>-0.1199549249141369</v>
      </c>
      <c r="P1663" s="14">
        <v>-11917.655384073503</v>
      </c>
      <c r="Q1663" s="14">
        <v>88908.185628745705</v>
      </c>
      <c r="R1663" s="14">
        <v>2949.4546247359876</v>
      </c>
      <c r="S1663" s="15">
        <v>0.37046060597956065</v>
      </c>
      <c r="T1663" s="38">
        <v>123590.42631231701</v>
      </c>
      <c r="U1663" s="38">
        <v>458678.02451421716</v>
      </c>
      <c r="V1663" s="38">
        <v>119663.00861441488</v>
      </c>
      <c r="W1663" s="38">
        <v>738294.86633812764</v>
      </c>
      <c r="AA1663" s="13">
        <v>1598</v>
      </c>
      <c r="AB1663" s="39">
        <v>2987306.0261295908</v>
      </c>
    </row>
    <row r="1664" spans="3:28">
      <c r="C1664" s="13">
        <v>1599</v>
      </c>
      <c r="D1664" s="13">
        <v>65</v>
      </c>
      <c r="E1664" s="14">
        <v>241048.38809082902</v>
      </c>
      <c r="F1664" s="14">
        <v>73086.371355423325</v>
      </c>
      <c r="G1664" s="14">
        <v>2551.6097</v>
      </c>
      <c r="H1664" s="14">
        <v>165410.40703540569</v>
      </c>
      <c r="I1664" s="14">
        <v>9924.6244221243414</v>
      </c>
      <c r="J1664" s="14">
        <v>3969.8497688497368</v>
      </c>
      <c r="K1664" s="15">
        <v>5.6543850591431161E-2</v>
      </c>
      <c r="L1664" s="14">
        <v>9806.3800581031919</v>
      </c>
      <c r="M1664" s="14">
        <v>185220.95211956839</v>
      </c>
      <c r="N1664" s="14">
        <v>2977.3873266373025</v>
      </c>
      <c r="O1664" s="15">
        <v>0.25402769781259982</v>
      </c>
      <c r="P1664" s="14">
        <v>39435.026281226928</v>
      </c>
      <c r="Q1664" s="14">
        <v>196162.80064636245</v>
      </c>
      <c r="R1664" s="14">
        <v>2977.3873266373025</v>
      </c>
      <c r="S1664" s="15">
        <v>0.33762198138214478</v>
      </c>
      <c r="T1664" s="38">
        <v>63637.106704025071</v>
      </c>
      <c r="U1664" s="38">
        <v>253612.06670435698</v>
      </c>
      <c r="V1664" s="38">
        <v>112878.5130433552</v>
      </c>
      <c r="W1664" s="38">
        <v>634995.81947028777</v>
      </c>
      <c r="AA1664" s="13">
        <v>1599</v>
      </c>
      <c r="AB1664" s="39">
        <v>3049863.6528266682</v>
      </c>
    </row>
    <row r="1665" spans="3:28">
      <c r="C1665" s="13">
        <v>1600</v>
      </c>
      <c r="D1665" s="13">
        <v>65</v>
      </c>
      <c r="E1665" s="14">
        <v>227394.67491106546</v>
      </c>
      <c r="F1665" s="14">
        <v>67761.423215315532</v>
      </c>
      <c r="G1665" s="14">
        <v>2551.6097</v>
      </c>
      <c r="H1665" s="14">
        <v>157081.64199574993</v>
      </c>
      <c r="I1665" s="14">
        <v>9424.8985197449947</v>
      </c>
      <c r="J1665" s="14">
        <v>3769.9594078979981</v>
      </c>
      <c r="K1665" s="15">
        <v>5.0700868161579433E-2</v>
      </c>
      <c r="L1665" s="14">
        <v>6421.7219819302418</v>
      </c>
      <c r="M1665" s="14">
        <v>134965.71591547292</v>
      </c>
      <c r="N1665" s="14">
        <v>2827.4695559234983</v>
      </c>
      <c r="O1665" s="15">
        <v>5.5586366563050091E-2</v>
      </c>
      <c r="P1665" s="14">
        <v>13817.959854484774</v>
      </c>
      <c r="Q1665" s="14">
        <v>263817.10700710572</v>
      </c>
      <c r="R1665" s="14">
        <v>2827.4695559234983</v>
      </c>
      <c r="S1665" s="15">
        <v>0.40449197554556815</v>
      </c>
      <c r="T1665" s="38">
        <v>53341.601630891244</v>
      </c>
      <c r="U1665" s="38">
        <v>186628.41388819111</v>
      </c>
      <c r="V1665" s="38">
        <v>73581.283467306261</v>
      </c>
      <c r="W1665" s="38">
        <v>585411.23681076977</v>
      </c>
      <c r="AA1665" s="13">
        <v>1600</v>
      </c>
      <c r="AB1665" s="39">
        <v>2415464.4839011235</v>
      </c>
    </row>
    <row r="1666" spans="3:28">
      <c r="C1666" s="13">
        <v>1601</v>
      </c>
      <c r="D1666" s="13">
        <v>65</v>
      </c>
      <c r="E1666" s="14">
        <v>231989.79426980836</v>
      </c>
      <c r="F1666" s="14">
        <v>69553.519765225268</v>
      </c>
      <c r="G1666" s="14">
        <v>2551.6097</v>
      </c>
      <c r="H1666" s="14">
        <v>159884.6648045831</v>
      </c>
      <c r="I1666" s="14">
        <v>9593.0798882749859</v>
      </c>
      <c r="J1666" s="14">
        <v>3837.2319553099946</v>
      </c>
      <c r="K1666" s="15">
        <v>4.2038986184838291E-2</v>
      </c>
      <c r="L1666" s="14">
        <v>5700.3752029612342</v>
      </c>
      <c r="M1666" s="14">
        <v>143216.34307434771</v>
      </c>
      <c r="N1666" s="14">
        <v>2877.9239664824959</v>
      </c>
      <c r="O1666" s="15">
        <v>8.2964152982370906E-2</v>
      </c>
      <c r="P1666" s="14">
        <v>5739.062272806711</v>
      </c>
      <c r="Q1666" s="14">
        <v>76353.229046316919</v>
      </c>
      <c r="R1666" s="14">
        <v>2877.9239664824959</v>
      </c>
      <c r="S1666" s="15">
        <v>0.36487617759999968</v>
      </c>
      <c r="T1666" s="38">
        <v>101229.90037647223</v>
      </c>
      <c r="U1666" s="38">
        <v>380105.17251380318</v>
      </c>
      <c r="V1666" s="38">
        <v>112669.33785224018</v>
      </c>
      <c r="W1666" s="38">
        <v>599674.74463446788</v>
      </c>
      <c r="AA1666" s="13">
        <v>1601</v>
      </c>
      <c r="AB1666" s="39">
        <v>2392372.074924449</v>
      </c>
    </row>
    <row r="1667" spans="3:28">
      <c r="C1667" s="13">
        <v>1602</v>
      </c>
      <c r="D1667" s="13">
        <v>65</v>
      </c>
      <c r="E1667" s="14">
        <v>246969.09778837877</v>
      </c>
      <c r="F1667" s="14">
        <v>75395.448137467727</v>
      </c>
      <c r="G1667" s="14">
        <v>2551.6097</v>
      </c>
      <c r="H1667" s="14">
        <v>169022.03995091104</v>
      </c>
      <c r="I1667" s="14">
        <v>10141.322397054662</v>
      </c>
      <c r="J1667" s="14">
        <v>4056.5289588218652</v>
      </c>
      <c r="K1667" s="15">
        <v>-4.4816569053063367E-2</v>
      </c>
      <c r="L1667" s="14">
        <v>-8786.6875446014856</v>
      </c>
      <c r="M1667" s="14">
        <v>189300.48394748013</v>
      </c>
      <c r="N1667" s="14">
        <v>3042.3967191163988</v>
      </c>
      <c r="O1667" s="15">
        <v>0.11047052472370972</v>
      </c>
      <c r="P1667" s="14">
        <v>16581.805495051933</v>
      </c>
      <c r="Q1667" s="14">
        <v>168204.63084084517</v>
      </c>
      <c r="R1667" s="14">
        <v>3042.3967191163988</v>
      </c>
      <c r="S1667" s="15">
        <v>2.4132161820659595E-2</v>
      </c>
      <c r="T1667" s="38">
        <v>11047.980502199251</v>
      </c>
      <c r="U1667" s="38">
        <v>470380.64988964738</v>
      </c>
      <c r="V1667" s="38">
        <v>18843.098452649698</v>
      </c>
      <c r="W1667" s="38">
        <v>827885.76467797265</v>
      </c>
      <c r="AA1667" s="13">
        <v>1602</v>
      </c>
      <c r="AB1667" s="39">
        <v>2735528.374352342</v>
      </c>
    </row>
    <row r="1668" spans="3:28">
      <c r="C1668" s="13">
        <v>1603</v>
      </c>
      <c r="D1668" s="13">
        <v>65</v>
      </c>
      <c r="E1668" s="14">
        <v>242261.73470326368</v>
      </c>
      <c r="F1668" s="14">
        <v>73559.576534272841</v>
      </c>
      <c r="G1668" s="14">
        <v>2551.6097</v>
      </c>
      <c r="H1668" s="14">
        <v>166150.54846899083</v>
      </c>
      <c r="I1668" s="14">
        <v>9969.0329081394502</v>
      </c>
      <c r="J1668" s="14">
        <v>3987.6131632557804</v>
      </c>
      <c r="K1668" s="15">
        <v>1.9550420650136405E-2</v>
      </c>
      <c r="L1668" s="14">
        <v>2984.7957521924736</v>
      </c>
      <c r="M1668" s="14">
        <v>157650.29189010867</v>
      </c>
      <c r="N1668" s="14">
        <v>2990.7098724418352</v>
      </c>
      <c r="O1668" s="15">
        <v>-9.7282487090672221E-2</v>
      </c>
      <c r="P1668" s="14">
        <v>-18274.455436928201</v>
      </c>
      <c r="Q1668" s="14">
        <v>171070.28517438838</v>
      </c>
      <c r="R1668" s="14">
        <v>2990.7098724418352</v>
      </c>
      <c r="S1668" s="15">
        <v>0.39346006653264004</v>
      </c>
      <c r="T1668" s="38">
        <v>102964.8986270368</v>
      </c>
      <c r="U1668" s="38">
        <v>366151.10197492293</v>
      </c>
      <c r="V1668" s="38">
        <v>87675.238942301075</v>
      </c>
      <c r="W1668" s="38">
        <v>694871.67903941998</v>
      </c>
      <c r="AA1668" s="13">
        <v>1603</v>
      </c>
      <c r="AB1668" s="39">
        <v>2979419.4066670057</v>
      </c>
    </row>
    <row r="1669" spans="3:28">
      <c r="C1669" s="13">
        <v>1604</v>
      </c>
      <c r="D1669" s="13">
        <v>65</v>
      </c>
      <c r="E1669" s="14">
        <v>240254.39312201276</v>
      </c>
      <c r="F1669" s="14">
        <v>72776.713317584974</v>
      </c>
      <c r="G1669" s="14">
        <v>2551.6097</v>
      </c>
      <c r="H1669" s="14">
        <v>164926.07010442778</v>
      </c>
      <c r="I1669" s="14">
        <v>9895.5642062656661</v>
      </c>
      <c r="J1669" s="14">
        <v>3958.2256825062668</v>
      </c>
      <c r="K1669" s="15">
        <v>9.9654144312316742E-2</v>
      </c>
      <c r="L1669" s="14">
        <v>13340.15213174979</v>
      </c>
      <c r="M1669" s="14">
        <v>149183.76427512593</v>
      </c>
      <c r="N1669" s="14">
        <v>2968.6692618796997</v>
      </c>
      <c r="O1669" s="15">
        <v>4.0007469707091806E-2</v>
      </c>
      <c r="P1669" s="14">
        <v>4821.1527501162564</v>
      </c>
      <c r="Q1669" s="14">
        <v>126811.80246205333</v>
      </c>
      <c r="R1669" s="14">
        <v>2968.6692618796997</v>
      </c>
      <c r="S1669" s="15">
        <v>-0.17923559323076987</v>
      </c>
      <c r="T1669" s="38">
        <v>-232125.14036083422</v>
      </c>
      <c r="U1669" s="38">
        <v>1064443.1459379413</v>
      </c>
      <c r="V1669" s="38">
        <v>-213963.83547896816</v>
      </c>
      <c r="W1669" s="38">
        <v>1340438.7126751204</v>
      </c>
      <c r="AA1669" s="13">
        <v>1604</v>
      </c>
      <c r="AB1669" s="39">
        <v>2721760.7489003441</v>
      </c>
    </row>
    <row r="1670" spans="3:28">
      <c r="C1670" s="13">
        <v>1605</v>
      </c>
      <c r="D1670" s="13">
        <v>65</v>
      </c>
      <c r="E1670" s="14">
        <v>242645.11791757215</v>
      </c>
      <c r="F1670" s="14">
        <v>73709.095987853143</v>
      </c>
      <c r="G1670" s="14">
        <v>2551.6097</v>
      </c>
      <c r="H1670" s="14">
        <v>166384.41222971902</v>
      </c>
      <c r="I1670" s="14">
        <v>9983.0647337831415</v>
      </c>
      <c r="J1670" s="14">
        <v>3993.2258935132568</v>
      </c>
      <c r="K1670" s="15">
        <v>0.20879109050603006</v>
      </c>
      <c r="L1670" s="14">
        <v>43500.608611097276</v>
      </c>
      <c r="M1670" s="14">
        <v>253842.35978031531</v>
      </c>
      <c r="N1670" s="14">
        <v>2994.9194201349424</v>
      </c>
      <c r="O1670" s="15">
        <v>-5.1600881666526197E-2</v>
      </c>
      <c r="P1670" s="14">
        <v>-5568.5899157296299</v>
      </c>
      <c r="Q1670" s="14">
        <v>103845.43509097322</v>
      </c>
      <c r="R1670" s="14">
        <v>2994.9194201349424</v>
      </c>
      <c r="S1670" s="15">
        <v>0.19337229433472281</v>
      </c>
      <c r="T1670" s="38">
        <v>55355.462770590857</v>
      </c>
      <c r="U1670" s="38">
        <v>343116.5930909469</v>
      </c>
      <c r="V1670" s="38">
        <v>93287.481465958495</v>
      </c>
      <c r="W1670" s="38">
        <v>700804.38796223537</v>
      </c>
      <c r="AA1670" s="13">
        <v>1605</v>
      </c>
      <c r="AB1670" s="39">
        <v>2437187.8663321738</v>
      </c>
    </row>
    <row r="1671" spans="3:28">
      <c r="C1671" s="13">
        <v>1606</v>
      </c>
      <c r="D1671" s="13">
        <v>65</v>
      </c>
      <c r="E1671" s="14">
        <v>252641.67328738933</v>
      </c>
      <c r="F1671" s="14">
        <v>77607.752582081841</v>
      </c>
      <c r="G1671" s="14">
        <v>2551.6097</v>
      </c>
      <c r="H1671" s="14">
        <v>172482.31100530751</v>
      </c>
      <c r="I1671" s="14">
        <v>10348.93866031845</v>
      </c>
      <c r="J1671" s="14">
        <v>4139.5754641273807</v>
      </c>
      <c r="K1671" s="15">
        <v>-1.1772052054814096E-2</v>
      </c>
      <c r="L1671" s="14">
        <v>-1430.0838622957849</v>
      </c>
      <c r="M1671" s="14">
        <v>122120.97626279664</v>
      </c>
      <c r="N1671" s="14">
        <v>3104.6815980955348</v>
      </c>
      <c r="O1671" s="15">
        <v>0.22041807334750005</v>
      </c>
      <c r="P1671" s="14">
        <v>42021.096395341061</v>
      </c>
      <c r="Q1671" s="14">
        <v>234216.13612177089</v>
      </c>
      <c r="R1671" s="14">
        <v>3104.6815980955348</v>
      </c>
      <c r="S1671" s="15">
        <v>0.27997069775601741</v>
      </c>
      <c r="T1671" s="38">
        <v>237924.53915728253</v>
      </c>
      <c r="U1671" s="38">
        <v>1089296.3112906183</v>
      </c>
      <c r="V1671" s="38">
        <v>278515.55169032782</v>
      </c>
      <c r="W1671" s="38">
        <v>1445633.4236751858</v>
      </c>
      <c r="AA1671" s="13">
        <v>1606</v>
      </c>
      <c r="AB1671" s="39">
        <v>2425517.2819480053</v>
      </c>
    </row>
    <row r="1672" spans="3:28">
      <c r="C1672" s="13">
        <v>1607</v>
      </c>
      <c r="D1672" s="13">
        <v>65</v>
      </c>
      <c r="E1672" s="14">
        <v>231741.70878878116</v>
      </c>
      <c r="F1672" s="14">
        <v>69456.766427624651</v>
      </c>
      <c r="G1672" s="14">
        <v>2551.6097</v>
      </c>
      <c r="H1672" s="14">
        <v>159733.33266115651</v>
      </c>
      <c r="I1672" s="14">
        <v>9583.9999596693906</v>
      </c>
      <c r="J1672" s="14">
        <v>3833.5999838677562</v>
      </c>
      <c r="K1672" s="15">
        <v>4.52404677374528E-3</v>
      </c>
      <c r="L1672" s="14">
        <v>891.16868172439433</v>
      </c>
      <c r="M1672" s="14">
        <v>199792.82013367774</v>
      </c>
      <c r="N1672" s="14">
        <v>2875.1999879008172</v>
      </c>
      <c r="O1672" s="15">
        <v>0.12595219975900759</v>
      </c>
      <c r="P1672" s="14">
        <v>18483.787865331058</v>
      </c>
      <c r="Q1672" s="14">
        <v>166673.78996656719</v>
      </c>
      <c r="R1672" s="14">
        <v>2875.1999879008172</v>
      </c>
      <c r="S1672" s="15">
        <v>4.9209123549258271E-2</v>
      </c>
      <c r="T1672" s="38">
        <v>70416.839725277416</v>
      </c>
      <c r="U1672" s="38">
        <v>1502825.6630695127</v>
      </c>
      <c r="V1672" s="38">
        <v>89791.796272332867</v>
      </c>
      <c r="W1672" s="38">
        <v>1869292.2731697576</v>
      </c>
      <c r="AA1672" s="13">
        <v>1607</v>
      </c>
      <c r="AB1672" s="39">
        <v>2561658.3938040496</v>
      </c>
    </row>
    <row r="1673" spans="3:28">
      <c r="C1673" s="13">
        <v>1608</v>
      </c>
      <c r="D1673" s="13">
        <v>65</v>
      </c>
      <c r="E1673" s="14">
        <v>215858.43810304985</v>
      </c>
      <c r="F1673" s="14">
        <v>63262.290860189445</v>
      </c>
      <c r="G1673" s="14">
        <v>2551.6097</v>
      </c>
      <c r="H1673" s="14">
        <v>150044.5375428604</v>
      </c>
      <c r="I1673" s="14">
        <v>9002.6722525716232</v>
      </c>
      <c r="J1673" s="14">
        <v>3601.0689010286496</v>
      </c>
      <c r="K1673" s="15">
        <v>4.2119779800998014E-2</v>
      </c>
      <c r="L1673" s="14">
        <v>8205.865534626615</v>
      </c>
      <c r="M1673" s="14">
        <v>204828.53755083116</v>
      </c>
      <c r="N1673" s="14">
        <v>2700.8016757714868</v>
      </c>
      <c r="O1673" s="15">
        <v>0.10769874415387654</v>
      </c>
      <c r="P1673" s="14">
        <v>11349.58910832232</v>
      </c>
      <c r="Q1673" s="14">
        <v>118082.733240841</v>
      </c>
      <c r="R1673" s="14">
        <v>2700.8016757714868</v>
      </c>
      <c r="S1673" s="15">
        <v>0.16537407632909462</v>
      </c>
      <c r="T1673" s="38">
        <v>22709.413867276398</v>
      </c>
      <c r="U1673" s="38">
        <v>161381.30046260718</v>
      </c>
      <c r="V1673" s="38">
        <v>42264.868510225337</v>
      </c>
      <c r="W1673" s="38">
        <v>484292.57125427935</v>
      </c>
      <c r="AA1673" s="13">
        <v>1608</v>
      </c>
      <c r="AB1673" s="39">
        <v>2686701.323496379</v>
      </c>
    </row>
    <row r="1674" spans="3:28">
      <c r="C1674" s="13">
        <v>1609</v>
      </c>
      <c r="D1674" s="13">
        <v>65</v>
      </c>
      <c r="E1674" s="14">
        <v>218472.4696695646</v>
      </c>
      <c r="F1674" s="14">
        <v>64281.763171130195</v>
      </c>
      <c r="G1674" s="14">
        <v>2551.6097</v>
      </c>
      <c r="H1674" s="14">
        <v>151639.09679843442</v>
      </c>
      <c r="I1674" s="14">
        <v>9098.3458079060638</v>
      </c>
      <c r="J1674" s="14">
        <v>3639.3383231624257</v>
      </c>
      <c r="K1674" s="15">
        <v>7.7051266872811372E-2</v>
      </c>
      <c r="L1674" s="14">
        <v>10567.101973096085</v>
      </c>
      <c r="M1674" s="14">
        <v>149530.55087991126</v>
      </c>
      <c r="N1674" s="14">
        <v>2729.503742371819</v>
      </c>
      <c r="O1674" s="15">
        <v>3.6938810064536358E-2</v>
      </c>
      <c r="P1674" s="14">
        <v>10368.104345795609</v>
      </c>
      <c r="Q1674" s="14">
        <v>292416.08146655874</v>
      </c>
      <c r="R1674" s="14">
        <v>2729.503742371819</v>
      </c>
      <c r="S1674" s="15">
        <v>0.45976214158105067</v>
      </c>
      <c r="T1674" s="38">
        <v>108127.64393260983</v>
      </c>
      <c r="U1674" s="38">
        <v>344674.09989273106</v>
      </c>
      <c r="V1674" s="38">
        <v>129062.85025150153</v>
      </c>
      <c r="W1674" s="38">
        <v>786620.73223920108</v>
      </c>
      <c r="AA1674" s="13">
        <v>1609</v>
      </c>
      <c r="AB1674" s="39">
        <v>2190852.8218649048</v>
      </c>
    </row>
    <row r="1675" spans="3:28">
      <c r="C1675" s="13">
        <v>1610</v>
      </c>
      <c r="D1675" s="13">
        <v>65</v>
      </c>
      <c r="E1675" s="14">
        <v>233716.42088407619</v>
      </c>
      <c r="F1675" s="14">
        <v>70226.904144789718</v>
      </c>
      <c r="G1675" s="14">
        <v>2551.6097</v>
      </c>
      <c r="H1675" s="14">
        <v>160937.90703928648</v>
      </c>
      <c r="I1675" s="14">
        <v>9656.2744223571881</v>
      </c>
      <c r="J1675" s="14">
        <v>3862.5097689428753</v>
      </c>
      <c r="K1675" s="15">
        <v>3.1492488607119555E-2</v>
      </c>
      <c r="L1675" s="14">
        <v>4641.524032305223</v>
      </c>
      <c r="M1675" s="14">
        <v>153957.89319624667</v>
      </c>
      <c r="N1675" s="14">
        <v>2896.8823267071562</v>
      </c>
      <c r="O1675" s="15">
        <v>-5.4739621656999943E-2</v>
      </c>
      <c r="P1675" s="14">
        <v>-4765.7208609504951</v>
      </c>
      <c r="Q1675" s="14">
        <v>83744.353479421377</v>
      </c>
      <c r="R1675" s="14">
        <v>2896.8823267071562</v>
      </c>
      <c r="S1675" s="15">
        <v>0.12969784090563516</v>
      </c>
      <c r="T1675" s="38">
        <v>70740.734768219976</v>
      </c>
      <c r="U1675" s="38">
        <v>617616.41106719256</v>
      </c>
      <c r="V1675" s="38">
        <v>70616.5379395747</v>
      </c>
      <c r="W1675" s="38">
        <v>855318.65774286061</v>
      </c>
      <c r="AA1675" s="13">
        <v>1610</v>
      </c>
      <c r="AB1675" s="39">
        <v>2685552.608831292</v>
      </c>
    </row>
    <row r="1676" spans="3:28">
      <c r="C1676" s="13">
        <v>1611</v>
      </c>
      <c r="D1676" s="13">
        <v>65</v>
      </c>
      <c r="E1676" s="14">
        <v>228635.46585551547</v>
      </c>
      <c r="F1676" s="14">
        <v>68245.331683651035</v>
      </c>
      <c r="G1676" s="14">
        <v>2551.6097</v>
      </c>
      <c r="H1676" s="14">
        <v>157838.52447186442</v>
      </c>
      <c r="I1676" s="14">
        <v>9470.3114683118656</v>
      </c>
      <c r="J1676" s="14">
        <v>3788.1245873247462</v>
      </c>
      <c r="K1676" s="15">
        <v>1.8053218244776119E-2</v>
      </c>
      <c r="L1676" s="14">
        <v>2025.2365811634438</v>
      </c>
      <c r="M1676" s="14">
        <v>116100.7699956032</v>
      </c>
      <c r="N1676" s="14">
        <v>2841.0934404935597</v>
      </c>
      <c r="O1676" s="15">
        <v>0.15059004500088827</v>
      </c>
      <c r="P1676" s="14">
        <v>24907.928440184496</v>
      </c>
      <c r="Q1676" s="14">
        <v>191730.69972340006</v>
      </c>
      <c r="R1676" s="14">
        <v>2841.0934404935597</v>
      </c>
      <c r="S1676" s="15">
        <v>6.5887338988118146E-2</v>
      </c>
      <c r="T1676" s="38">
        <v>24286.501690953453</v>
      </c>
      <c r="U1676" s="38">
        <v>394313.5525429452</v>
      </c>
      <c r="V1676" s="38">
        <v>51219.66671230139</v>
      </c>
      <c r="W1676" s="38">
        <v>702145.02226194844</v>
      </c>
      <c r="AA1676" s="13">
        <v>1611</v>
      </c>
      <c r="AB1676" s="39">
        <v>2334629.0778978206</v>
      </c>
    </row>
    <row r="1677" spans="3:28">
      <c r="C1677" s="13">
        <v>1612</v>
      </c>
      <c r="D1677" s="13">
        <v>65</v>
      </c>
      <c r="E1677" s="14">
        <v>228933.51428011913</v>
      </c>
      <c r="F1677" s="14">
        <v>68361.570569246454</v>
      </c>
      <c r="G1677" s="14">
        <v>2551.6097</v>
      </c>
      <c r="H1677" s="14">
        <v>158020.33401087267</v>
      </c>
      <c r="I1677" s="14">
        <v>9481.2200406523607</v>
      </c>
      <c r="J1677" s="14">
        <v>3792.4880162609443</v>
      </c>
      <c r="K1677" s="15">
        <v>6.2281450355632907E-2</v>
      </c>
      <c r="L1677" s="14">
        <v>7853.1408310618826</v>
      </c>
      <c r="M1677" s="14">
        <v>135840.55301558701</v>
      </c>
      <c r="N1677" s="14">
        <v>2844.3660121957082</v>
      </c>
      <c r="O1677" s="15">
        <v>6.6770360587697988E-2</v>
      </c>
      <c r="P1677" s="14">
        <v>16910.840091599286</v>
      </c>
      <c r="Q1677" s="14">
        <v>271601.68815737031</v>
      </c>
      <c r="R1677" s="14">
        <v>2844.3660121957082</v>
      </c>
      <c r="S1677" s="15">
        <v>0.20169045718718037</v>
      </c>
      <c r="T1677" s="38">
        <v>23906.367559538481</v>
      </c>
      <c r="U1677" s="38">
        <v>143858.53900902605</v>
      </c>
      <c r="V1677" s="38">
        <v>48670.348482199654</v>
      </c>
      <c r="W1677" s="38">
        <v>551300.78018198337</v>
      </c>
      <c r="AA1677" s="13">
        <v>1612</v>
      </c>
      <c r="AB1677" s="39">
        <v>2630076.4580559973</v>
      </c>
    </row>
    <row r="1678" spans="3:28">
      <c r="C1678" s="13">
        <v>1613</v>
      </c>
      <c r="D1678" s="13">
        <v>65</v>
      </c>
      <c r="E1678" s="14">
        <v>221122.45037726799</v>
      </c>
      <c r="F1678" s="14">
        <v>65315.255647134516</v>
      </c>
      <c r="G1678" s="14">
        <v>2551.6097</v>
      </c>
      <c r="H1678" s="14">
        <v>153255.58503013346</v>
      </c>
      <c r="I1678" s="14">
        <v>9195.3351018080066</v>
      </c>
      <c r="J1678" s="14">
        <v>3678.1340407232028</v>
      </c>
      <c r="K1678" s="15">
        <v>5.1955069434556481E-2</v>
      </c>
      <c r="L1678" s="14">
        <v>6535.4168339154839</v>
      </c>
      <c r="M1678" s="14">
        <v>134164.26539133402</v>
      </c>
      <c r="N1678" s="14">
        <v>2758.6005305424019</v>
      </c>
      <c r="O1678" s="15">
        <v>0.12471477530171851</v>
      </c>
      <c r="P1678" s="14">
        <v>20077.760899605073</v>
      </c>
      <c r="Q1678" s="14">
        <v>182446.49366019678</v>
      </c>
      <c r="R1678" s="14">
        <v>2758.6005305424019</v>
      </c>
      <c r="S1678" s="15">
        <v>-0.18753616723921851</v>
      </c>
      <c r="T1678" s="38">
        <v>-43188.808874497154</v>
      </c>
      <c r="U1678" s="38">
        <v>188486.38316617816</v>
      </c>
      <c r="V1678" s="38">
        <v>-16575.631140976599</v>
      </c>
      <c r="W1678" s="38">
        <v>505097.14221770898</v>
      </c>
      <c r="AA1678" s="13">
        <v>1613</v>
      </c>
      <c r="AB1678" s="39">
        <v>2751698.2698285296</v>
      </c>
    </row>
    <row r="1679" spans="3:28">
      <c r="C1679" s="13">
        <v>1614</v>
      </c>
      <c r="D1679" s="13">
        <v>65</v>
      </c>
      <c r="E1679" s="14">
        <v>244749.86861299005</v>
      </c>
      <c r="F1679" s="14">
        <v>74529.948759066116</v>
      </c>
      <c r="G1679" s="14">
        <v>2551.6097</v>
      </c>
      <c r="H1679" s="14">
        <v>167668.31015392393</v>
      </c>
      <c r="I1679" s="14">
        <v>10060.098609235436</v>
      </c>
      <c r="J1679" s="14">
        <v>4024.0394436941747</v>
      </c>
      <c r="K1679" s="15">
        <v>0.12087652591203116</v>
      </c>
      <c r="L1679" s="14">
        <v>18003.344915293233</v>
      </c>
      <c r="M1679" s="14">
        <v>168955.32448009041</v>
      </c>
      <c r="N1679" s="14">
        <v>3018.0295827706309</v>
      </c>
      <c r="O1679" s="15">
        <v>2.4667129550320542E-2</v>
      </c>
      <c r="P1679" s="14">
        <v>3355.0730797523283</v>
      </c>
      <c r="Q1679" s="14">
        <v>140878.01170074393</v>
      </c>
      <c r="R1679" s="14">
        <v>3018.0295827706309</v>
      </c>
      <c r="S1679" s="15">
        <v>8.1416474164848318E-2</v>
      </c>
      <c r="T1679" s="38">
        <v>40035.151715985528</v>
      </c>
      <c r="U1679" s="38">
        <v>533276.97766944848</v>
      </c>
      <c r="V1679" s="38">
        <v>61393.569711031087</v>
      </c>
      <c r="W1679" s="38">
        <v>843110.31385028281</v>
      </c>
      <c r="AA1679" s="13">
        <v>1614</v>
      </c>
      <c r="AB1679" s="39">
        <v>2645557.9676448097</v>
      </c>
    </row>
    <row r="1680" spans="3:28">
      <c r="C1680" s="13">
        <v>1615</v>
      </c>
      <c r="D1680" s="13">
        <v>65</v>
      </c>
      <c r="E1680" s="14">
        <v>245866.34943077783</v>
      </c>
      <c r="F1680" s="14">
        <v>74965.376278003358</v>
      </c>
      <c r="G1680" s="14">
        <v>2551.6097</v>
      </c>
      <c r="H1680" s="14">
        <v>168349.36345277447</v>
      </c>
      <c r="I1680" s="14">
        <v>10100.961807166468</v>
      </c>
      <c r="J1680" s="14">
        <v>4040.3847228665873</v>
      </c>
      <c r="K1680" s="15">
        <v>-3.4956293796917295E-3</v>
      </c>
      <c r="L1680" s="14">
        <v>-463.38452703979857</v>
      </c>
      <c r="M1680" s="14">
        <v>134117.92250286651</v>
      </c>
      <c r="N1680" s="14">
        <v>3030.2885421499404</v>
      </c>
      <c r="O1680" s="15">
        <v>0.18131968453582833</v>
      </c>
      <c r="P1680" s="14">
        <v>37609.384654909059</v>
      </c>
      <c r="Q1680" s="14">
        <v>246544.83605473116</v>
      </c>
      <c r="R1680" s="14">
        <v>3030.2885421499404</v>
      </c>
      <c r="S1680" s="15">
        <v>0.32449617639949607</v>
      </c>
      <c r="T1680" s="38">
        <v>114953.29142524919</v>
      </c>
      <c r="U1680" s="38">
        <v>470720.04106417007</v>
      </c>
      <c r="V1680" s="38">
        <v>152099.29155311844</v>
      </c>
      <c r="W1680" s="38">
        <v>851382.79962176771</v>
      </c>
      <c r="AA1680" s="13">
        <v>1615</v>
      </c>
      <c r="AB1680" s="39">
        <v>2442230.1863459991</v>
      </c>
    </row>
    <row r="1681" spans="3:28">
      <c r="C1681" s="13">
        <v>1616</v>
      </c>
      <c r="D1681" s="13">
        <v>65</v>
      </c>
      <c r="E1681" s="14">
        <v>231160.16243771292</v>
      </c>
      <c r="F1681" s="14">
        <v>69229.963350708043</v>
      </c>
      <c r="G1681" s="14">
        <v>2551.6097</v>
      </c>
      <c r="H1681" s="14">
        <v>159378.58938700487</v>
      </c>
      <c r="I1681" s="14">
        <v>9562.7153632202917</v>
      </c>
      <c r="J1681" s="14">
        <v>3825.0861452881168</v>
      </c>
      <c r="K1681" s="15">
        <v>8.2040652508936746E-2</v>
      </c>
      <c r="L1681" s="14">
        <v>10634.813023229206</v>
      </c>
      <c r="M1681" s="14">
        <v>142175.93288066602</v>
      </c>
      <c r="N1681" s="14">
        <v>2868.8146089660872</v>
      </c>
      <c r="O1681" s="15">
        <v>0.32989472090080402</v>
      </c>
      <c r="P1681" s="14">
        <v>111390.82229268742</v>
      </c>
      <c r="Q1681" s="14">
        <v>450480.89740696695</v>
      </c>
      <c r="R1681" s="14">
        <v>2868.8146089660872</v>
      </c>
      <c r="S1681" s="15">
        <v>-0.16338725188903502</v>
      </c>
      <c r="T1681" s="38">
        <v>-100603.83802881156</v>
      </c>
      <c r="U1681" s="38">
        <v>516569.17106779281</v>
      </c>
      <c r="V1681" s="38">
        <v>21421.797287105059</v>
      </c>
      <c r="W1681" s="38">
        <v>1109226.0013554259</v>
      </c>
      <c r="AA1681" s="13">
        <v>1616</v>
      </c>
      <c r="AB1681" s="39">
        <v>2687930.9785936493</v>
      </c>
    </row>
    <row r="1682" spans="3:28">
      <c r="C1682" s="13">
        <v>1617</v>
      </c>
      <c r="D1682" s="13">
        <v>65</v>
      </c>
      <c r="E1682" s="14">
        <v>239963.10417292154</v>
      </c>
      <c r="F1682" s="14">
        <v>72663.110627439397</v>
      </c>
      <c r="G1682" s="14">
        <v>2551.6097</v>
      </c>
      <c r="H1682" s="14">
        <v>164748.38384548214</v>
      </c>
      <c r="I1682" s="14">
        <v>9884.9030307289286</v>
      </c>
      <c r="J1682" s="14">
        <v>3953.9612122915714</v>
      </c>
      <c r="K1682" s="15">
        <v>6.798549152183718E-2</v>
      </c>
      <c r="L1682" s="14">
        <v>8863.1016138830346</v>
      </c>
      <c r="M1682" s="14">
        <v>141207.62705179892</v>
      </c>
      <c r="N1682" s="14">
        <v>2965.4709092186786</v>
      </c>
      <c r="O1682" s="15">
        <v>0.26825913225272868</v>
      </c>
      <c r="P1682" s="14">
        <v>35154.493743918734</v>
      </c>
      <c r="Q1682" s="14">
        <v>167684.00269960484</v>
      </c>
      <c r="R1682" s="14">
        <v>2965.4709092186786</v>
      </c>
      <c r="S1682" s="15">
        <v>0.24442591827871496</v>
      </c>
      <c r="T1682" s="38">
        <v>44640.995841552663</v>
      </c>
      <c r="U1682" s="38">
        <v>228759.82879319275</v>
      </c>
      <c r="V1682" s="38">
        <v>88658.591199354429</v>
      </c>
      <c r="W1682" s="38">
        <v>537651.45854459656</v>
      </c>
      <c r="AA1682" s="13">
        <v>1617</v>
      </c>
      <c r="AB1682" s="39">
        <v>2314374.1549371546</v>
      </c>
    </row>
    <row r="1683" spans="3:28">
      <c r="C1683" s="13">
        <v>1618</v>
      </c>
      <c r="D1683" s="13">
        <v>65</v>
      </c>
      <c r="E1683" s="14">
        <v>240138.11823603223</v>
      </c>
      <c r="F1683" s="14">
        <v>72731.366112052565</v>
      </c>
      <c r="G1683" s="14">
        <v>2551.6097</v>
      </c>
      <c r="H1683" s="14">
        <v>164855.14242397968</v>
      </c>
      <c r="I1683" s="14">
        <v>9891.3085454387801</v>
      </c>
      <c r="J1683" s="14">
        <v>3956.5234181755122</v>
      </c>
      <c r="K1683" s="15">
        <v>-1.2377917144363301E-2</v>
      </c>
      <c r="L1683" s="14">
        <v>-1511.9530539461578</v>
      </c>
      <c r="M1683" s="14">
        <v>122615.53912035569</v>
      </c>
      <c r="N1683" s="14">
        <v>2967.3925636316339</v>
      </c>
      <c r="O1683" s="15">
        <v>2.7524069502552692E-2</v>
      </c>
      <c r="P1683" s="14">
        <v>6359.9481514215959</v>
      </c>
      <c r="Q1683" s="14">
        <v>238912.2424409466</v>
      </c>
      <c r="R1683" s="14">
        <v>2967.3925636316339</v>
      </c>
      <c r="S1683" s="15">
        <v>0.49114215281463203</v>
      </c>
      <c r="T1683" s="38">
        <v>179463.37513772407</v>
      </c>
      <c r="U1683" s="38">
        <v>546347.13759031624</v>
      </c>
      <c r="V1683" s="38">
        <v>184311.37023519952</v>
      </c>
      <c r="W1683" s="38">
        <v>907874.91915161861</v>
      </c>
      <c r="AA1683" s="13">
        <v>1618</v>
      </c>
      <c r="AB1683" s="39">
        <v>3373185.8974071494</v>
      </c>
    </row>
    <row r="1684" spans="3:28">
      <c r="C1684" s="13">
        <v>1619</v>
      </c>
      <c r="D1684" s="13">
        <v>65</v>
      </c>
      <c r="E1684" s="14">
        <v>214606.47932701613</v>
      </c>
      <c r="F1684" s="14">
        <v>62774.026937536291</v>
      </c>
      <c r="G1684" s="14">
        <v>2551.6097</v>
      </c>
      <c r="H1684" s="14">
        <v>149280.84268947985</v>
      </c>
      <c r="I1684" s="14">
        <v>8956.8505613687903</v>
      </c>
      <c r="J1684" s="14">
        <v>3582.7402245475164</v>
      </c>
      <c r="K1684" s="15">
        <v>-8.0477081830639008E-2</v>
      </c>
      <c r="L1684" s="14">
        <v>-11525.412394410339</v>
      </c>
      <c r="M1684" s="14">
        <v>133479.55508295097</v>
      </c>
      <c r="N1684" s="14">
        <v>2687.0551684106372</v>
      </c>
      <c r="O1684" s="15">
        <v>0.26059853477200168</v>
      </c>
      <c r="P1684" s="14">
        <v>33941.320851290089</v>
      </c>
      <c r="Q1684" s="14">
        <v>165528.56174334435</v>
      </c>
      <c r="R1684" s="14">
        <v>2687.0551684106372</v>
      </c>
      <c r="S1684" s="15">
        <v>0.40803896943121309</v>
      </c>
      <c r="T1684" s="38">
        <v>112976.78089800384</v>
      </c>
      <c r="U1684" s="38">
        <v>391197.73775198724</v>
      </c>
      <c r="V1684" s="38">
        <v>135392.68935488359</v>
      </c>
      <c r="W1684" s="38">
        <v>690205.85457828257</v>
      </c>
      <c r="AA1684" s="13">
        <v>1619</v>
      </c>
      <c r="AB1684" s="39">
        <v>2780270.004541995</v>
      </c>
    </row>
    <row r="1685" spans="3:28">
      <c r="C1685" s="13">
        <v>1620</v>
      </c>
      <c r="D1685" s="13">
        <v>65</v>
      </c>
      <c r="E1685" s="14">
        <v>225347.14173554126</v>
      </c>
      <c r="F1685" s="14">
        <v>66962.885276861081</v>
      </c>
      <c r="G1685" s="14">
        <v>2551.6097</v>
      </c>
      <c r="H1685" s="14">
        <v>155832.64675868017</v>
      </c>
      <c r="I1685" s="14">
        <v>9349.9588055208096</v>
      </c>
      <c r="J1685" s="14">
        <v>3739.9835222083238</v>
      </c>
      <c r="K1685" s="15">
        <v>0.1090962146532729</v>
      </c>
      <c r="L1685" s="14">
        <v>15003.545612767066</v>
      </c>
      <c r="M1685" s="14">
        <v>154399.35034961006</v>
      </c>
      <c r="N1685" s="14">
        <v>2804.9876416562429</v>
      </c>
      <c r="O1685" s="15">
        <v>6.1696946046014306E-2</v>
      </c>
      <c r="P1685" s="14">
        <v>17492.232153720543</v>
      </c>
      <c r="Q1685" s="14">
        <v>302413.33223870036</v>
      </c>
      <c r="R1685" s="14">
        <v>2804.9876416562429</v>
      </c>
      <c r="S1685" s="15">
        <v>0.2046655915309121</v>
      </c>
      <c r="T1685" s="38">
        <v>83933.007786898932</v>
      </c>
      <c r="U1685" s="38">
        <v>495433.78514955012</v>
      </c>
      <c r="V1685" s="38">
        <v>116428.78555338654</v>
      </c>
      <c r="W1685" s="38">
        <v>952246.46773786051</v>
      </c>
      <c r="AA1685" s="13">
        <v>1620</v>
      </c>
      <c r="AB1685" s="39">
        <v>2244066.5863873446</v>
      </c>
    </row>
    <row r="1686" spans="3:28">
      <c r="C1686" s="13">
        <v>1621</v>
      </c>
      <c r="D1686" s="13">
        <v>65</v>
      </c>
      <c r="E1686" s="14">
        <v>229911.48168345875</v>
      </c>
      <c r="F1686" s="14">
        <v>68742.97785654891</v>
      </c>
      <c r="G1686" s="14">
        <v>2551.6097</v>
      </c>
      <c r="H1686" s="14">
        <v>158616.89412690984</v>
      </c>
      <c r="I1686" s="14">
        <v>9517.0136476145908</v>
      </c>
      <c r="J1686" s="14">
        <v>3806.8054590458364</v>
      </c>
      <c r="K1686" s="15">
        <v>3.6375096004127201E-2</v>
      </c>
      <c r="L1686" s="14">
        <v>5004.3675836196171</v>
      </c>
      <c r="M1686" s="14">
        <v>144484.52290925416</v>
      </c>
      <c r="N1686" s="14">
        <v>2855.104094284377</v>
      </c>
      <c r="O1686" s="15">
        <v>-0.15255663514544046</v>
      </c>
      <c r="P1686" s="14">
        <v>-9655.1485462813998</v>
      </c>
      <c r="Q1686" s="14">
        <v>55061.348862539919</v>
      </c>
      <c r="R1686" s="14">
        <v>2855.104094284377</v>
      </c>
      <c r="S1686" s="15">
        <v>-1.8612990979071417E-2</v>
      </c>
      <c r="T1686" s="38">
        <v>-13020.683682706323</v>
      </c>
      <c r="U1686" s="38">
        <v>687955.03326425632</v>
      </c>
      <c r="V1686" s="38">
        <v>-17671.464645368105</v>
      </c>
      <c r="W1686" s="38">
        <v>887500.90503605036</v>
      </c>
      <c r="AA1686" s="13">
        <v>1621</v>
      </c>
      <c r="AB1686" s="39">
        <v>3208392.3318693638</v>
      </c>
    </row>
    <row r="1687" spans="3:28">
      <c r="C1687" s="13">
        <v>1622</v>
      </c>
      <c r="D1687" s="13">
        <v>65</v>
      </c>
      <c r="E1687" s="14">
        <v>232698.8375675228</v>
      </c>
      <c r="F1687" s="14">
        <v>69830.046651333891</v>
      </c>
      <c r="G1687" s="14">
        <v>2551.6097</v>
      </c>
      <c r="H1687" s="14">
        <v>160317.18121618891</v>
      </c>
      <c r="I1687" s="14">
        <v>9619.0308729713342</v>
      </c>
      <c r="J1687" s="14">
        <v>3847.6123491885337</v>
      </c>
      <c r="K1687" s="15">
        <v>3.9211172592448974E-2</v>
      </c>
      <c r="L1687" s="14">
        <v>6698.4876798055766</v>
      </c>
      <c r="M1687" s="14">
        <v>179453.3921596703</v>
      </c>
      <c r="N1687" s="14">
        <v>2885.7092618914003</v>
      </c>
      <c r="O1687" s="15">
        <v>7.7731916572516616E-3</v>
      </c>
      <c r="P1687" s="14">
        <v>2554.4762861626173</v>
      </c>
      <c r="Q1687" s="14">
        <v>332623.76891050697</v>
      </c>
      <c r="R1687" s="14">
        <v>2885.7092618914003</v>
      </c>
      <c r="S1687" s="15">
        <v>-0.11808442925711289</v>
      </c>
      <c r="T1687" s="38">
        <v>-10135.838596659914</v>
      </c>
      <c r="U1687" s="38">
        <v>77142.537791269468</v>
      </c>
      <c r="V1687" s="38">
        <v>-882.87463069172009</v>
      </c>
      <c r="W1687" s="38">
        <v>589219.6988614467</v>
      </c>
      <c r="AA1687" s="13">
        <v>1622</v>
      </c>
      <c r="AB1687" s="39">
        <v>2923580.2707954082</v>
      </c>
    </row>
    <row r="1688" spans="3:28">
      <c r="C1688" s="13">
        <v>1623</v>
      </c>
      <c r="D1688" s="13">
        <v>65</v>
      </c>
      <c r="E1688" s="14">
        <v>230586.93598369567</v>
      </c>
      <c r="F1688" s="14">
        <v>69006.40503364132</v>
      </c>
      <c r="G1688" s="14">
        <v>2551.6097</v>
      </c>
      <c r="H1688" s="14">
        <v>159028.92125005435</v>
      </c>
      <c r="I1688" s="14">
        <v>9541.7352750032605</v>
      </c>
      <c r="J1688" s="14">
        <v>3816.6941100013046</v>
      </c>
      <c r="K1688" s="15">
        <v>0.10083651415682171</v>
      </c>
      <c r="L1688" s="14">
        <v>14059.034295132264</v>
      </c>
      <c r="M1688" s="14">
        <v>155391.42245956225</v>
      </c>
      <c r="N1688" s="14">
        <v>2862.520582500978</v>
      </c>
      <c r="O1688" s="15">
        <v>-2.1526486161530314E-2</v>
      </c>
      <c r="P1688" s="14">
        <v>-3472.4044949050972</v>
      </c>
      <c r="Q1688" s="14">
        <v>159267.32336735952</v>
      </c>
      <c r="R1688" s="14">
        <v>2862.520582500978</v>
      </c>
      <c r="S1688" s="15">
        <v>-3.0127045531791033E-2</v>
      </c>
      <c r="T1688" s="38">
        <v>-7022.5087119606342</v>
      </c>
      <c r="U1688" s="38">
        <v>227505.24637331988</v>
      </c>
      <c r="V1688" s="38">
        <v>3564.1210882665328</v>
      </c>
      <c r="W1688" s="38">
        <v>542163.99220024166</v>
      </c>
      <c r="AA1688" s="13">
        <v>1623</v>
      </c>
      <c r="AB1688" s="39">
        <v>2642548.3183946409</v>
      </c>
    </row>
    <row r="1689" spans="3:28">
      <c r="C1689" s="13">
        <v>1624</v>
      </c>
      <c r="D1689" s="13">
        <v>65</v>
      </c>
      <c r="E1689" s="14">
        <v>227404.47441122029</v>
      </c>
      <c r="F1689" s="14">
        <v>67765.245020375907</v>
      </c>
      <c r="G1689" s="14">
        <v>2551.6097</v>
      </c>
      <c r="H1689" s="14">
        <v>157087.61969084438</v>
      </c>
      <c r="I1689" s="14">
        <v>9425.2571814506628</v>
      </c>
      <c r="J1689" s="14">
        <v>3770.1028725802653</v>
      </c>
      <c r="K1689" s="15">
        <v>3.5253176156496847E-2</v>
      </c>
      <c r="L1689" s="14">
        <v>6444.8820995205369</v>
      </c>
      <c r="M1689" s="14">
        <v>191146.99577469213</v>
      </c>
      <c r="N1689" s="14">
        <v>2827.5771544351987</v>
      </c>
      <c r="O1689" s="15">
        <v>4.8587784114482571E-2</v>
      </c>
      <c r="P1689" s="14">
        <v>12273.571087577307</v>
      </c>
      <c r="Q1689" s="14">
        <v>266293.46861305047</v>
      </c>
      <c r="R1689" s="14">
        <v>2827.5771544351987</v>
      </c>
      <c r="S1689" s="15">
        <v>0.23067461040915738</v>
      </c>
      <c r="T1689" s="38">
        <v>28941.876331534429</v>
      </c>
      <c r="U1689" s="38">
        <v>155821.90620942655</v>
      </c>
      <c r="V1689" s="38">
        <v>47660.329518632279</v>
      </c>
      <c r="W1689" s="38">
        <v>613262.37059716915</v>
      </c>
      <c r="AA1689" s="13">
        <v>1624</v>
      </c>
      <c r="AB1689" s="39">
        <v>2949389.358487023</v>
      </c>
    </row>
    <row r="1690" spans="3:28">
      <c r="C1690" s="13">
        <v>1625</v>
      </c>
      <c r="D1690" s="13">
        <v>65</v>
      </c>
      <c r="E1690" s="14">
        <v>230946.01878325819</v>
      </c>
      <c r="F1690" s="14">
        <v>69146.447325470697</v>
      </c>
      <c r="G1690" s="14">
        <v>2551.6097</v>
      </c>
      <c r="H1690" s="14">
        <v>159247.96175778747</v>
      </c>
      <c r="I1690" s="14">
        <v>9554.8777054672482</v>
      </c>
      <c r="J1690" s="14">
        <v>3821.9510821868994</v>
      </c>
      <c r="K1690" s="15">
        <v>7.1741029241324666E-2</v>
      </c>
      <c r="L1690" s="14">
        <v>11190.080884964204</v>
      </c>
      <c r="M1690" s="14">
        <v>169079.87361479169</v>
      </c>
      <c r="N1690" s="14">
        <v>2866.4633116401742</v>
      </c>
      <c r="O1690" s="15">
        <v>1.3248996630985388E-3</v>
      </c>
      <c r="P1690" s="14">
        <v>161.62703575868633</v>
      </c>
      <c r="Q1690" s="14">
        <v>123586.76514333955</v>
      </c>
      <c r="R1690" s="14">
        <v>2866.4633116401742</v>
      </c>
      <c r="S1690" s="15">
        <v>-0.11620934808101767</v>
      </c>
      <c r="T1690" s="38">
        <v>-13159.80932673972</v>
      </c>
      <c r="U1690" s="38">
        <v>101515.68333518374</v>
      </c>
      <c r="V1690" s="38">
        <v>-1808.1014060168309</v>
      </c>
      <c r="W1690" s="38">
        <v>394182.32209331496</v>
      </c>
      <c r="AA1690" s="13">
        <v>1625</v>
      </c>
      <c r="AB1690" s="39">
        <v>2769936.6509985374</v>
      </c>
    </row>
    <row r="1691" spans="3:28">
      <c r="C1691" s="13">
        <v>1626</v>
      </c>
      <c r="D1691" s="13">
        <v>65</v>
      </c>
      <c r="E1691" s="14">
        <v>228760.11226797543</v>
      </c>
      <c r="F1691" s="14">
        <v>68293.943784510426</v>
      </c>
      <c r="G1691" s="14">
        <v>2551.6097</v>
      </c>
      <c r="H1691" s="14">
        <v>157914.55878346501</v>
      </c>
      <c r="I1691" s="14">
        <v>9474.8735270078996</v>
      </c>
      <c r="J1691" s="14">
        <v>3789.9494108031599</v>
      </c>
      <c r="K1691" s="15">
        <v>3.0024306551230423E-2</v>
      </c>
      <c r="L1691" s="14">
        <v>4798.9602861482863</v>
      </c>
      <c r="M1691" s="14">
        <v>166529.77592795345</v>
      </c>
      <c r="N1691" s="14">
        <v>2842.4620581023696</v>
      </c>
      <c r="O1691" s="15">
        <v>0.22277277402561338</v>
      </c>
      <c r="P1691" s="14">
        <v>26548.130513598033</v>
      </c>
      <c r="Q1691" s="14">
        <v>147140.70386541283</v>
      </c>
      <c r="R1691" s="14">
        <v>2842.4620581023696</v>
      </c>
      <c r="S1691" s="15">
        <v>-0.16806312394250322</v>
      </c>
      <c r="T1691" s="38">
        <v>-82061.563343218106</v>
      </c>
      <c r="U1691" s="38">
        <v>407637.88969063485</v>
      </c>
      <c r="V1691" s="38">
        <v>-50714.472543471784</v>
      </c>
      <c r="W1691" s="38">
        <v>721308.36948400107</v>
      </c>
      <c r="AA1691" s="13">
        <v>1626</v>
      </c>
      <c r="AB1691" s="39">
        <v>2247169.7230915255</v>
      </c>
    </row>
    <row r="1692" spans="3:28">
      <c r="C1692" s="13">
        <v>1627</v>
      </c>
      <c r="D1692" s="13">
        <v>65</v>
      </c>
      <c r="E1692" s="14">
        <v>242071.92494920702</v>
      </c>
      <c r="F1692" s="14">
        <v>73485.550730190735</v>
      </c>
      <c r="G1692" s="14">
        <v>2551.6097</v>
      </c>
      <c r="H1692" s="14">
        <v>166034.76451901629</v>
      </c>
      <c r="I1692" s="14">
        <v>9962.0858711409765</v>
      </c>
      <c r="J1692" s="14">
        <v>3984.8343484563907</v>
      </c>
      <c r="K1692" s="15">
        <v>3.215610996415149E-2</v>
      </c>
      <c r="L1692" s="14">
        <v>5471.7108027063932</v>
      </c>
      <c r="M1692" s="14">
        <v>177624.97171103072</v>
      </c>
      <c r="N1692" s="14">
        <v>2988.6257613422927</v>
      </c>
      <c r="O1692" s="15">
        <v>0.1988451937821808</v>
      </c>
      <c r="P1692" s="14">
        <v>35851.106707083491</v>
      </c>
      <c r="Q1692" s="14">
        <v>217641.99113252904</v>
      </c>
      <c r="R1692" s="14">
        <v>2988.6257613422927</v>
      </c>
      <c r="S1692" s="15">
        <v>-0.1294693487133568</v>
      </c>
      <c r="T1692" s="38">
        <v>-47081.557647745074</v>
      </c>
      <c r="U1692" s="38">
        <v>318062.97913250665</v>
      </c>
      <c r="V1692" s="38">
        <v>-5758.7401379551884</v>
      </c>
      <c r="W1692" s="38">
        <v>713329.94197606645</v>
      </c>
      <c r="AA1692" s="13">
        <v>1627</v>
      </c>
      <c r="AB1692" s="39">
        <v>2713006.0537004443</v>
      </c>
    </row>
    <row r="1693" spans="3:28">
      <c r="C1693" s="13">
        <v>1628</v>
      </c>
      <c r="D1693" s="13">
        <v>65</v>
      </c>
      <c r="E1693" s="14">
        <v>227396.0886631945</v>
      </c>
      <c r="F1693" s="14">
        <v>67761.974578645852</v>
      </c>
      <c r="G1693" s="14">
        <v>2551.6097</v>
      </c>
      <c r="H1693" s="14">
        <v>157082.50438454867</v>
      </c>
      <c r="I1693" s="14">
        <v>9424.9502630729203</v>
      </c>
      <c r="J1693" s="14">
        <v>3769.9801052291682</v>
      </c>
      <c r="K1693" s="15">
        <v>-2.7129460679500096E-2</v>
      </c>
      <c r="L1693" s="14">
        <v>-5465.0199214178338</v>
      </c>
      <c r="M1693" s="14">
        <v>197862.23195792671</v>
      </c>
      <c r="N1693" s="14">
        <v>2827.4850789218758</v>
      </c>
      <c r="O1693" s="15">
        <v>-3.1509507529044189E-3</v>
      </c>
      <c r="P1693" s="14">
        <v>-690.20853612021597</v>
      </c>
      <c r="Q1693" s="14">
        <v>219771.24063093864</v>
      </c>
      <c r="R1693" s="14">
        <v>2827.4850789218758</v>
      </c>
      <c r="S1693" s="15">
        <v>0.4116715110007389</v>
      </c>
      <c r="T1693" s="38">
        <v>119875.22192906681</v>
      </c>
      <c r="U1693" s="38">
        <v>412480.40892301581</v>
      </c>
      <c r="V1693" s="38">
        <v>113719.99347152877</v>
      </c>
      <c r="W1693" s="38">
        <v>830113.88151188113</v>
      </c>
      <c r="AA1693" s="13">
        <v>1628</v>
      </c>
      <c r="AB1693" s="39">
        <v>2005367.6597740247</v>
      </c>
    </row>
    <row r="1694" spans="3:28">
      <c r="C1694" s="13">
        <v>1629</v>
      </c>
      <c r="D1694" s="13">
        <v>65</v>
      </c>
      <c r="E1694" s="14">
        <v>232502.5647997187</v>
      </c>
      <c r="F1694" s="14">
        <v>69753.500271890298</v>
      </c>
      <c r="G1694" s="14">
        <v>2551.6097</v>
      </c>
      <c r="H1694" s="14">
        <v>160197.45482782842</v>
      </c>
      <c r="I1694" s="14">
        <v>9611.847289669704</v>
      </c>
      <c r="J1694" s="14">
        <v>3844.7389158678816</v>
      </c>
      <c r="K1694" s="15">
        <v>5.3475470371782449E-2</v>
      </c>
      <c r="L1694" s="14">
        <v>6625.7932238904277</v>
      </c>
      <c r="M1694" s="14">
        <v>132451.57442977748</v>
      </c>
      <c r="N1694" s="14">
        <v>2883.5541869009112</v>
      </c>
      <c r="O1694" s="15">
        <v>-0.1278855823189477</v>
      </c>
      <c r="P1694" s="14">
        <v>-18944.598376988197</v>
      </c>
      <c r="Q1694" s="14">
        <v>130634.27152603488</v>
      </c>
      <c r="R1694" s="14">
        <v>2883.5541869009112</v>
      </c>
      <c r="S1694" s="15">
        <v>0.63403596049723399</v>
      </c>
      <c r="T1694" s="38">
        <v>294447.52452024037</v>
      </c>
      <c r="U1694" s="38">
        <v>760291.23283747188</v>
      </c>
      <c r="V1694" s="38">
        <v>282128.71936714259</v>
      </c>
      <c r="W1694" s="38">
        <v>1023377.0787932843</v>
      </c>
      <c r="AA1694" s="13">
        <v>1629</v>
      </c>
      <c r="AB1694" s="39">
        <v>2731440.8624288342</v>
      </c>
    </row>
    <row r="1695" spans="3:28">
      <c r="C1695" s="13">
        <v>1630</v>
      </c>
      <c r="D1695" s="13">
        <v>65</v>
      </c>
      <c r="E1695" s="14">
        <v>231315.96410905512</v>
      </c>
      <c r="F1695" s="14">
        <v>69290.726002531504</v>
      </c>
      <c r="G1695" s="14">
        <v>2551.6097</v>
      </c>
      <c r="H1695" s="14">
        <v>159473.62840652361</v>
      </c>
      <c r="I1695" s="14">
        <v>9568.4177043914169</v>
      </c>
      <c r="J1695" s="14">
        <v>3827.3670817565671</v>
      </c>
      <c r="K1695" s="15">
        <v>8.3730423534149973E-2</v>
      </c>
      <c r="L1695" s="14">
        <v>12763.110538020253</v>
      </c>
      <c r="M1695" s="14">
        <v>167107.77435233211</v>
      </c>
      <c r="N1695" s="14">
        <v>2870.5253113174249</v>
      </c>
      <c r="O1695" s="15">
        <v>0.13284606679743377</v>
      </c>
      <c r="P1695" s="14">
        <v>19126.799721035291</v>
      </c>
      <c r="Q1695" s="14">
        <v>164539.22468290065</v>
      </c>
      <c r="R1695" s="14">
        <v>2870.5253113174249</v>
      </c>
      <c r="S1695" s="15">
        <v>0.23088539528178814</v>
      </c>
      <c r="T1695" s="38">
        <v>90698.037604225916</v>
      </c>
      <c r="U1695" s="38">
        <v>484960.38875342876</v>
      </c>
      <c r="V1695" s="38">
        <v>122587.94786328146</v>
      </c>
      <c r="W1695" s="38">
        <v>816607.38778866152</v>
      </c>
      <c r="AA1695" s="13">
        <v>1630</v>
      </c>
      <c r="AB1695" s="39">
        <v>2429971.9013576126</v>
      </c>
    </row>
    <row r="1696" spans="3:28">
      <c r="C1696" s="13">
        <v>1631</v>
      </c>
      <c r="D1696" s="13">
        <v>65</v>
      </c>
      <c r="E1696" s="14">
        <v>244019.37737841147</v>
      </c>
      <c r="F1696" s="14">
        <v>74245.057177580471</v>
      </c>
      <c r="G1696" s="14">
        <v>2551.6097</v>
      </c>
      <c r="H1696" s="14">
        <v>167222.71050083099</v>
      </c>
      <c r="I1696" s="14">
        <v>10033.362630049858</v>
      </c>
      <c r="J1696" s="14">
        <v>4013.3450520199435</v>
      </c>
      <c r="K1696" s="15">
        <v>1.956399248726318E-2</v>
      </c>
      <c r="L1696" s="14">
        <v>3042.2581844690403</v>
      </c>
      <c r="M1696" s="14">
        <v>160551.86225421444</v>
      </c>
      <c r="N1696" s="14">
        <v>3010.0087890149575</v>
      </c>
      <c r="O1696" s="15">
        <v>-9.2686563400603661E-2</v>
      </c>
      <c r="P1696" s="14">
        <v>-12452.700260142081</v>
      </c>
      <c r="Q1696" s="14">
        <v>123405.11432886848</v>
      </c>
      <c r="R1696" s="14">
        <v>3010.0087890149575</v>
      </c>
      <c r="S1696" s="15">
        <v>0.56710343397571839</v>
      </c>
      <c r="T1696" s="38">
        <v>269098.57406153978</v>
      </c>
      <c r="U1696" s="38">
        <v>745117.67577865627</v>
      </c>
      <c r="V1696" s="38">
        <v>259688.13198586676</v>
      </c>
      <c r="W1696" s="38">
        <v>1029074.6523617392</v>
      </c>
      <c r="AA1696" s="13">
        <v>1631</v>
      </c>
      <c r="AB1696" s="39">
        <v>2854789.8747611693</v>
      </c>
    </row>
    <row r="1697" spans="3:28">
      <c r="C1697" s="13">
        <v>1632</v>
      </c>
      <c r="D1697" s="13">
        <v>65</v>
      </c>
      <c r="E1697" s="14">
        <v>231475.78772218674</v>
      </c>
      <c r="F1697" s="14">
        <v>69353.057211652835</v>
      </c>
      <c r="G1697" s="14">
        <v>2551.6097</v>
      </c>
      <c r="H1697" s="14">
        <v>159571.1208105339</v>
      </c>
      <c r="I1697" s="14">
        <v>9574.2672486320334</v>
      </c>
      <c r="J1697" s="14">
        <v>3829.7068994528136</v>
      </c>
      <c r="K1697" s="15">
        <v>1.5948454497504715E-2</v>
      </c>
      <c r="L1697" s="14">
        <v>1372.7979534274955</v>
      </c>
      <c r="M1697" s="14">
        <v>89364.829203816815</v>
      </c>
      <c r="N1697" s="14">
        <v>2872.2801745896099</v>
      </c>
      <c r="O1697" s="15">
        <v>-6.3769459390086741E-2</v>
      </c>
      <c r="P1697" s="14">
        <v>-15436.286949925861</v>
      </c>
      <c r="Q1697" s="14">
        <v>228063.79875591223</v>
      </c>
      <c r="R1697" s="14">
        <v>2872.2801745896099</v>
      </c>
      <c r="S1697" s="15">
        <v>4.0554204147781318E-2</v>
      </c>
      <c r="T1697" s="38">
        <v>12240.399174049142</v>
      </c>
      <c r="U1697" s="38">
        <v>315504.65871955315</v>
      </c>
      <c r="V1697" s="38">
        <v>-1823.0898224492248</v>
      </c>
      <c r="W1697" s="38">
        <v>632933.2866792822</v>
      </c>
      <c r="AA1697" s="13">
        <v>1632</v>
      </c>
      <c r="AB1697" s="39">
        <v>2671751.4244133499</v>
      </c>
    </row>
    <row r="1698" spans="3:28">
      <c r="C1698" s="13">
        <v>1633</v>
      </c>
      <c r="D1698" s="13">
        <v>65</v>
      </c>
      <c r="E1698" s="14">
        <v>223134.73590782925</v>
      </c>
      <c r="F1698" s="14">
        <v>66100.047004053413</v>
      </c>
      <c r="G1698" s="14">
        <v>2551.6097</v>
      </c>
      <c r="H1698" s="14">
        <v>154483.07920377582</v>
      </c>
      <c r="I1698" s="14">
        <v>9268.9847522265482</v>
      </c>
      <c r="J1698" s="14">
        <v>3707.5939008906194</v>
      </c>
      <c r="K1698" s="15">
        <v>4.0251121226475978E-3</v>
      </c>
      <c r="L1698" s="14">
        <v>498.05675871769586</v>
      </c>
      <c r="M1698" s="14">
        <v>126089.21643139422</v>
      </c>
      <c r="N1698" s="14">
        <v>2780.6954256679642</v>
      </c>
      <c r="O1698" s="15">
        <v>5.3379176327648603E-2</v>
      </c>
      <c r="P1698" s="14">
        <v>10372.610867524469</v>
      </c>
      <c r="Q1698" s="14">
        <v>206082.38389063263</v>
      </c>
      <c r="R1698" s="14">
        <v>2780.6954256679642</v>
      </c>
      <c r="S1698" s="15">
        <v>-1.3072918416309753E-4</v>
      </c>
      <c r="T1698" s="38">
        <v>-44.495292233695835</v>
      </c>
      <c r="U1698" s="38">
        <v>341708.20164312411</v>
      </c>
      <c r="V1698" s="38">
        <v>10826.172334008468</v>
      </c>
      <c r="W1698" s="38">
        <v>673879.80196515098</v>
      </c>
      <c r="AA1698" s="13">
        <v>1633</v>
      </c>
      <c r="AB1698" s="39">
        <v>2531440.5490040025</v>
      </c>
    </row>
    <row r="1699" spans="3:28">
      <c r="C1699" s="13">
        <v>1634</v>
      </c>
      <c r="D1699" s="13">
        <v>65</v>
      </c>
      <c r="E1699" s="14">
        <v>230535.6398350588</v>
      </c>
      <c r="F1699" s="14">
        <v>68986.399535672928</v>
      </c>
      <c r="G1699" s="14">
        <v>2551.6097</v>
      </c>
      <c r="H1699" s="14">
        <v>158997.63059938586</v>
      </c>
      <c r="I1699" s="14">
        <v>9539.8578359631501</v>
      </c>
      <c r="J1699" s="14">
        <v>3815.9431343852602</v>
      </c>
      <c r="K1699" s="15">
        <v>-1.0680725455922899E-3</v>
      </c>
      <c r="L1699" s="14">
        <v>-216.74516531410916</v>
      </c>
      <c r="M1699" s="14">
        <v>204622.3533263283</v>
      </c>
      <c r="N1699" s="14">
        <v>2861.957350788945</v>
      </c>
      <c r="O1699" s="15">
        <v>8.247647057790862E-2</v>
      </c>
      <c r="P1699" s="14">
        <v>22053.700293097714</v>
      </c>
      <c r="Q1699" s="14">
        <v>290878.52037039149</v>
      </c>
      <c r="R1699" s="14">
        <v>2861.957350788945</v>
      </c>
      <c r="S1699" s="15">
        <v>0.27776141406900778</v>
      </c>
      <c r="T1699" s="38">
        <v>35625.676422815843</v>
      </c>
      <c r="U1699" s="38">
        <v>165316.64593324007</v>
      </c>
      <c r="V1699" s="38">
        <v>57462.631550599443</v>
      </c>
      <c r="W1699" s="38">
        <v>660817.51962995983</v>
      </c>
      <c r="AA1699" s="13">
        <v>1634</v>
      </c>
      <c r="AB1699" s="39">
        <v>2653077.282672625</v>
      </c>
    </row>
    <row r="1700" spans="3:28">
      <c r="C1700" s="13">
        <v>1635</v>
      </c>
      <c r="D1700" s="13">
        <v>65</v>
      </c>
      <c r="E1700" s="14">
        <v>231239.12494839352</v>
      </c>
      <c r="F1700" s="14">
        <v>69260.758729873472</v>
      </c>
      <c r="G1700" s="14">
        <v>2551.6097</v>
      </c>
      <c r="H1700" s="14">
        <v>159426.75651852004</v>
      </c>
      <c r="I1700" s="14">
        <v>9565.6053911112012</v>
      </c>
      <c r="J1700" s="14">
        <v>3826.2421564444808</v>
      </c>
      <c r="K1700" s="15">
        <v>6.0520055214309872E-2</v>
      </c>
      <c r="L1700" s="14">
        <v>10183.000103288543</v>
      </c>
      <c r="M1700" s="14">
        <v>180354.39634714194</v>
      </c>
      <c r="N1700" s="14">
        <v>2869.6816173333605</v>
      </c>
      <c r="O1700" s="15">
        <v>7.3657969646363453E-2</v>
      </c>
      <c r="P1700" s="14">
        <v>14977.089950811398</v>
      </c>
      <c r="Q1700" s="14">
        <v>219744.84942011113</v>
      </c>
      <c r="R1700" s="14">
        <v>2869.6816173333605</v>
      </c>
      <c r="S1700" s="15">
        <v>0.14021179600878897</v>
      </c>
      <c r="T1700" s="38">
        <v>75823.7534183971</v>
      </c>
      <c r="U1700" s="38">
        <v>618038.72526285914</v>
      </c>
      <c r="V1700" s="38">
        <v>100983.84347249704</v>
      </c>
      <c r="W1700" s="38">
        <v>1018137.9710301122</v>
      </c>
      <c r="AA1700" s="13">
        <v>1635</v>
      </c>
      <c r="AB1700" s="39">
        <v>2784032.4152955138</v>
      </c>
    </row>
    <row r="1701" spans="3:28">
      <c r="C1701" s="13">
        <v>1636</v>
      </c>
      <c r="D1701" s="13">
        <v>65</v>
      </c>
      <c r="E1701" s="14">
        <v>222764.35249617248</v>
      </c>
      <c r="F1701" s="14">
        <v>65955.597473507267</v>
      </c>
      <c r="G1701" s="14">
        <v>2551.6097</v>
      </c>
      <c r="H1701" s="14">
        <v>154257.14532266519</v>
      </c>
      <c r="I1701" s="14">
        <v>9255.4287193599121</v>
      </c>
      <c r="J1701" s="14">
        <v>3702.1714877439649</v>
      </c>
      <c r="K1701" s="15">
        <v>3.303146783746852E-2</v>
      </c>
      <c r="L1701" s="14">
        <v>4942.6794898627877</v>
      </c>
      <c r="M1701" s="14">
        <v>156429.24356558677</v>
      </c>
      <c r="N1701" s="14">
        <v>2776.6286158079733</v>
      </c>
      <c r="O1701" s="15">
        <v>0.15730415001755005</v>
      </c>
      <c r="P1701" s="14">
        <v>22145.307141271984</v>
      </c>
      <c r="Q1701" s="14">
        <v>164313.80518114544</v>
      </c>
      <c r="R1701" s="14">
        <v>2776.6286158079733</v>
      </c>
      <c r="S1701" s="15">
        <v>-8.9272403750078347E-2</v>
      </c>
      <c r="T1701" s="38">
        <v>-41797.706485650451</v>
      </c>
      <c r="U1701" s="38">
        <v>427794.71939367254</v>
      </c>
      <c r="V1701" s="38">
        <v>-14709.719854515679</v>
      </c>
      <c r="W1701" s="38">
        <v>748537.76814040472</v>
      </c>
      <c r="AA1701" s="13">
        <v>1636</v>
      </c>
      <c r="AB1701" s="39">
        <v>2276630.4383320981</v>
      </c>
    </row>
    <row r="1702" spans="3:28">
      <c r="C1702" s="13">
        <v>1637</v>
      </c>
      <c r="D1702" s="13">
        <v>65</v>
      </c>
      <c r="E1702" s="14">
        <v>246160.96687321659</v>
      </c>
      <c r="F1702" s="14">
        <v>75080.277080554471</v>
      </c>
      <c r="G1702" s="14">
        <v>2551.6097</v>
      </c>
      <c r="H1702" s="14">
        <v>168529.0800926621</v>
      </c>
      <c r="I1702" s="14">
        <v>10111.744805559725</v>
      </c>
      <c r="J1702" s="14">
        <v>4044.6979222238901</v>
      </c>
      <c r="K1702" s="15">
        <v>4.152566520442999E-2</v>
      </c>
      <c r="L1702" s="14">
        <v>6957.1064749269281</v>
      </c>
      <c r="M1702" s="14">
        <v>176516.96364156037</v>
      </c>
      <c r="N1702" s="14">
        <v>3033.5234416679173</v>
      </c>
      <c r="O1702" s="15">
        <v>0.16155499837060081</v>
      </c>
      <c r="P1702" s="14">
        <v>26227.731540586305</v>
      </c>
      <c r="Q1702" s="14">
        <v>190090.02144137124</v>
      </c>
      <c r="R1702" s="14">
        <v>3033.5234416679173</v>
      </c>
      <c r="S1702" s="15">
        <v>0.14724029808917605</v>
      </c>
      <c r="T1702" s="38">
        <v>20036.430692555037</v>
      </c>
      <c r="U1702" s="38">
        <v>157632.99497138153</v>
      </c>
      <c r="V1702" s="38">
        <v>53221.268708068266</v>
      </c>
      <c r="W1702" s="38">
        <v>524239.98005431308</v>
      </c>
      <c r="AA1702" s="13">
        <v>1637</v>
      </c>
      <c r="AB1702" s="39">
        <v>2699602.6024036445</v>
      </c>
    </row>
    <row r="1703" spans="3:28">
      <c r="C1703" s="13">
        <v>1638</v>
      </c>
      <c r="D1703" s="13">
        <v>65</v>
      </c>
      <c r="E1703" s="14">
        <v>238687.80362299649</v>
      </c>
      <c r="F1703" s="14">
        <v>72165.74341296863</v>
      </c>
      <c r="G1703" s="14">
        <v>2551.6097</v>
      </c>
      <c r="H1703" s="14">
        <v>163970.45051002785</v>
      </c>
      <c r="I1703" s="14">
        <v>9838.2270306016708</v>
      </c>
      <c r="J1703" s="14">
        <v>3935.2908122406684</v>
      </c>
      <c r="K1703" s="15">
        <v>-2.2576239000206284E-2</v>
      </c>
      <c r="L1703" s="14">
        <v>-3472.8955156346055</v>
      </c>
      <c r="M1703" s="14">
        <v>152324.42522316065</v>
      </c>
      <c r="N1703" s="14">
        <v>2951.468109180501</v>
      </c>
      <c r="O1703" s="15">
        <v>0.27061068367033908</v>
      </c>
      <c r="P1703" s="14">
        <v>28540.592393020943</v>
      </c>
      <c r="Q1703" s="14">
        <v>135483.67905143302</v>
      </c>
      <c r="R1703" s="14">
        <v>2951.468109180501</v>
      </c>
      <c r="S1703" s="15">
        <v>0.19738922960575905</v>
      </c>
      <c r="T1703" s="38">
        <v>116864.59112942804</v>
      </c>
      <c r="U1703" s="38">
        <v>710391.83358110255</v>
      </c>
      <c r="V1703" s="38">
        <v>141932.28800681437</v>
      </c>
      <c r="W1703" s="38">
        <v>998199.93785569619</v>
      </c>
      <c r="AA1703" s="13">
        <v>1638</v>
      </c>
      <c r="AB1703" s="39">
        <v>2322159.33685013</v>
      </c>
    </row>
    <row r="1704" spans="3:28">
      <c r="C1704" s="13">
        <v>1639</v>
      </c>
      <c r="D1704" s="13">
        <v>65</v>
      </c>
      <c r="E1704" s="14">
        <v>226020.23791815297</v>
      </c>
      <c r="F1704" s="14">
        <v>67225.392788079655</v>
      </c>
      <c r="G1704" s="14">
        <v>2551.6097</v>
      </c>
      <c r="H1704" s="14">
        <v>156243.23543007331</v>
      </c>
      <c r="I1704" s="14">
        <v>9374.5941258043986</v>
      </c>
      <c r="J1704" s="14">
        <v>3749.8376503217596</v>
      </c>
      <c r="K1704" s="15">
        <v>6.1839630906411161E-2</v>
      </c>
      <c r="L1704" s="14">
        <v>9424.3105205088323</v>
      </c>
      <c r="M1704" s="14">
        <v>163698.43326025477</v>
      </c>
      <c r="N1704" s="14">
        <v>2812.3782377413195</v>
      </c>
      <c r="O1704" s="15">
        <v>0.26554505146235879</v>
      </c>
      <c r="P1704" s="14">
        <v>30809.484425922503</v>
      </c>
      <c r="Q1704" s="14">
        <v>148239.24188566196</v>
      </c>
      <c r="R1704" s="14">
        <v>2812.3782377413195</v>
      </c>
      <c r="S1704" s="15">
        <v>-1.8326101794738814E-2</v>
      </c>
      <c r="T1704" s="38">
        <v>-10414.284414375055</v>
      </c>
      <c r="U1704" s="38">
        <v>559267.9369463803</v>
      </c>
      <c r="V1704" s="38">
        <v>29819.51053205628</v>
      </c>
      <c r="W1704" s="38">
        <v>871205.61209229706</v>
      </c>
      <c r="AA1704" s="13">
        <v>1639</v>
      </c>
      <c r="AB1704" s="39">
        <v>2781201.9707967835</v>
      </c>
    </row>
    <row r="1705" spans="3:28">
      <c r="C1705" s="13">
        <v>1640</v>
      </c>
      <c r="D1705" s="13">
        <v>65</v>
      </c>
      <c r="E1705" s="14">
        <v>226890.79156250032</v>
      </c>
      <c r="F1705" s="14">
        <v>67564.90870937513</v>
      </c>
      <c r="G1705" s="14">
        <v>2551.6097</v>
      </c>
      <c r="H1705" s="14">
        <v>156774.27315312519</v>
      </c>
      <c r="I1705" s="14">
        <v>9406.4563891875114</v>
      </c>
      <c r="J1705" s="14">
        <v>3762.5825556750046</v>
      </c>
      <c r="K1705" s="15">
        <v>-4.0956479571149264E-2</v>
      </c>
      <c r="L1705" s="14">
        <v>-6852.7433732133231</v>
      </c>
      <c r="M1705" s="14">
        <v>162346.23353013778</v>
      </c>
      <c r="N1705" s="14">
        <v>2821.9369167562531</v>
      </c>
      <c r="O1705" s="15">
        <v>9.0174231181360809E-2</v>
      </c>
      <c r="P1705" s="14">
        <v>10391.077895943803</v>
      </c>
      <c r="Q1705" s="14">
        <v>127035.38696406876</v>
      </c>
      <c r="R1705" s="14">
        <v>2821.9369167562531</v>
      </c>
      <c r="S1705" s="15">
        <v>-2.8563151866348169E-3</v>
      </c>
      <c r="T1705" s="38">
        <v>-356.26826984019783</v>
      </c>
      <c r="U1705" s="38">
        <v>125784.72701024073</v>
      </c>
      <c r="V1705" s="38">
        <v>3182.0662528902822</v>
      </c>
      <c r="W1705" s="38">
        <v>415166.34750444727</v>
      </c>
      <c r="AA1705" s="13">
        <v>1640</v>
      </c>
      <c r="AB1705" s="39">
        <v>2966216.281517331</v>
      </c>
    </row>
    <row r="1706" spans="3:28">
      <c r="C1706" s="13">
        <v>1641</v>
      </c>
      <c r="D1706" s="13">
        <v>65</v>
      </c>
      <c r="E1706" s="14">
        <v>231061.21376513934</v>
      </c>
      <c r="F1706" s="14">
        <v>69191.37336840434</v>
      </c>
      <c r="G1706" s="14">
        <v>2551.6097</v>
      </c>
      <c r="H1706" s="14">
        <v>159318.230696735</v>
      </c>
      <c r="I1706" s="14">
        <v>9559.0938418041005</v>
      </c>
      <c r="J1706" s="14">
        <v>3823.6375367216406</v>
      </c>
      <c r="K1706" s="15">
        <v>9.4613717648468071E-2</v>
      </c>
      <c r="L1706" s="14">
        <v>10753.199932651638</v>
      </c>
      <c r="M1706" s="14">
        <v>126318.72769704352</v>
      </c>
      <c r="N1706" s="14">
        <v>2867.72815254123</v>
      </c>
      <c r="O1706" s="15">
        <v>0.10192439525671426</v>
      </c>
      <c r="P1706" s="14">
        <v>31331.344127976023</v>
      </c>
      <c r="Q1706" s="14">
        <v>340163.09905326861</v>
      </c>
      <c r="R1706" s="14">
        <v>2867.72815254123</v>
      </c>
      <c r="S1706" s="15">
        <v>0.25346641184987878</v>
      </c>
      <c r="T1706" s="38">
        <v>64355.417709107816</v>
      </c>
      <c r="U1706" s="38">
        <v>319690.44856886438</v>
      </c>
      <c r="V1706" s="38">
        <v>106439.96176973547</v>
      </c>
      <c r="W1706" s="38">
        <v>786172.27531917649</v>
      </c>
      <c r="AA1706" s="13">
        <v>1641</v>
      </c>
      <c r="AB1706" s="39">
        <v>2547774.7014521351</v>
      </c>
    </row>
    <row r="1707" spans="3:28">
      <c r="C1707" s="13">
        <v>1642</v>
      </c>
      <c r="D1707" s="13">
        <v>65</v>
      </c>
      <c r="E1707" s="14">
        <v>237609.21436044763</v>
      </c>
      <c r="F1707" s="14">
        <v>71745.093600574575</v>
      </c>
      <c r="G1707" s="14">
        <v>2551.6097</v>
      </c>
      <c r="H1707" s="14">
        <v>163312.51105987307</v>
      </c>
      <c r="I1707" s="14">
        <v>9798.7506635923837</v>
      </c>
      <c r="J1707" s="14">
        <v>3919.5002654369537</v>
      </c>
      <c r="K1707" s="15">
        <v>9.9079821906655E-3</v>
      </c>
      <c r="L1707" s="14">
        <v>1664.7867800152287</v>
      </c>
      <c r="M1707" s="14">
        <v>171649.34236541772</v>
      </c>
      <c r="N1707" s="14">
        <v>2939.625199077715</v>
      </c>
      <c r="O1707" s="15">
        <v>0.16480218841292332</v>
      </c>
      <c r="P1707" s="14">
        <v>32702.276909869855</v>
      </c>
      <c r="Q1707" s="14">
        <v>232605.60076796089</v>
      </c>
      <c r="R1707" s="14">
        <v>2939.625199077715</v>
      </c>
      <c r="S1707" s="15">
        <v>0.47606085643706803</v>
      </c>
      <c r="T1707" s="38">
        <v>140978.24103275215</v>
      </c>
      <c r="U1707" s="38">
        <v>438582.96816372446</v>
      </c>
      <c r="V1707" s="38">
        <v>175345.30472263723</v>
      </c>
      <c r="W1707" s="38">
        <v>842837.91129710316</v>
      </c>
      <c r="AA1707" s="13">
        <v>1642</v>
      </c>
      <c r="AB1707" s="39">
        <v>2501606.2915342152</v>
      </c>
    </row>
    <row r="1708" spans="3:28">
      <c r="C1708" s="13">
        <v>1643</v>
      </c>
      <c r="D1708" s="13">
        <v>65</v>
      </c>
      <c r="E1708" s="14">
        <v>239118.73459858706</v>
      </c>
      <c r="F1708" s="14">
        <v>72333.806493448952</v>
      </c>
      <c r="G1708" s="14">
        <v>2551.6097</v>
      </c>
      <c r="H1708" s="14">
        <v>164233.31840513812</v>
      </c>
      <c r="I1708" s="14">
        <v>9853.9991043082864</v>
      </c>
      <c r="J1708" s="14">
        <v>3941.5996417233146</v>
      </c>
      <c r="K1708" s="15">
        <v>-1.0394652559962532E-2</v>
      </c>
      <c r="L1708" s="14">
        <v>-1380.872458924822</v>
      </c>
      <c r="M1708" s="14">
        <v>133434.4309140401</v>
      </c>
      <c r="N1708" s="14">
        <v>2956.1997312924859</v>
      </c>
      <c r="O1708" s="15">
        <v>2.4626917821816627E-2</v>
      </c>
      <c r="P1708" s="14">
        <v>4577.5841689640292</v>
      </c>
      <c r="Q1708" s="14">
        <v>191932.95061276137</v>
      </c>
      <c r="R1708" s="14">
        <v>2956.1997312924859</v>
      </c>
      <c r="S1708" s="15">
        <v>2.7812059944511983E-2</v>
      </c>
      <c r="T1708" s="38">
        <v>14569.845359062618</v>
      </c>
      <c r="U1708" s="38">
        <v>539915.84239345533</v>
      </c>
      <c r="V1708" s="38">
        <v>17766.557069101826</v>
      </c>
      <c r="W1708" s="38">
        <v>865283.22392025683</v>
      </c>
      <c r="AA1708" s="13">
        <v>1643</v>
      </c>
      <c r="AB1708" s="39">
        <v>3052494.6143004959</v>
      </c>
    </row>
    <row r="1709" spans="3:28">
      <c r="C1709" s="13">
        <v>1644</v>
      </c>
      <c r="D1709" s="13">
        <v>65</v>
      </c>
      <c r="E1709" s="14">
        <v>244449.99751191167</v>
      </c>
      <c r="F1709" s="14">
        <v>74412.999029645551</v>
      </c>
      <c r="G1709" s="14">
        <v>2551.6097</v>
      </c>
      <c r="H1709" s="14">
        <v>167485.38878226612</v>
      </c>
      <c r="I1709" s="14">
        <v>10049.123326935967</v>
      </c>
      <c r="J1709" s="14">
        <v>4019.6493307743872</v>
      </c>
      <c r="K1709" s="15">
        <v>6.8783542285783497E-2</v>
      </c>
      <c r="L1709" s="14">
        <v>12985.209585898621</v>
      </c>
      <c r="M1709" s="14">
        <v>203778.704797757</v>
      </c>
      <c r="N1709" s="14">
        <v>3014.7369980807903</v>
      </c>
      <c r="O1709" s="15">
        <v>0.12304207543105913</v>
      </c>
      <c r="P1709" s="14">
        <v>14028.079434219115</v>
      </c>
      <c r="Q1709" s="14">
        <v>129545.87392025525</v>
      </c>
      <c r="R1709" s="14">
        <v>3014.7369980807903</v>
      </c>
      <c r="S1709" s="15">
        <v>-0.1130910950059608</v>
      </c>
      <c r="T1709" s="38">
        <v>-18614.372335657161</v>
      </c>
      <c r="U1709" s="38">
        <v>147489.26552195684</v>
      </c>
      <c r="V1709" s="38">
        <v>8398.9166844605752</v>
      </c>
      <c r="W1709" s="38">
        <v>480813.8442399691</v>
      </c>
      <c r="AA1709" s="13">
        <v>1644</v>
      </c>
      <c r="AB1709" s="39">
        <v>2377956.910599207</v>
      </c>
    </row>
    <row r="1710" spans="3:28">
      <c r="C1710" s="13">
        <v>1645</v>
      </c>
      <c r="D1710" s="13">
        <v>65</v>
      </c>
      <c r="E1710" s="14">
        <v>235701.07040825559</v>
      </c>
      <c r="F1710" s="14">
        <v>71000.91745921968</v>
      </c>
      <c r="G1710" s="14">
        <v>2551.6097</v>
      </c>
      <c r="H1710" s="14">
        <v>162148.54324903592</v>
      </c>
      <c r="I1710" s="14">
        <v>9728.9125949421559</v>
      </c>
      <c r="J1710" s="14">
        <v>3891.5650379768626</v>
      </c>
      <c r="K1710" s="15">
        <v>-5.9521163977687898E-2</v>
      </c>
      <c r="L1710" s="14">
        <v>-10193.363987912544</v>
      </c>
      <c r="M1710" s="14">
        <v>163008.54503649214</v>
      </c>
      <c r="N1710" s="14">
        <v>2918.6737784826469</v>
      </c>
      <c r="O1710" s="15">
        <v>2.3780802369134539E-2</v>
      </c>
      <c r="P1710" s="14">
        <v>3640.0161005826226</v>
      </c>
      <c r="Q1710" s="14">
        <v>158164.67198457132</v>
      </c>
      <c r="R1710" s="14">
        <v>2918.6737784826469</v>
      </c>
      <c r="S1710" s="15">
        <v>0.34171216328753179</v>
      </c>
      <c r="T1710" s="38">
        <v>78790.088934498242</v>
      </c>
      <c r="U1710" s="38">
        <v>310823.86068282521</v>
      </c>
      <c r="V1710" s="38">
        <v>72236.741047168325</v>
      </c>
      <c r="W1710" s="38">
        <v>631997.07770388864</v>
      </c>
      <c r="AA1710" s="13">
        <v>1645</v>
      </c>
      <c r="AB1710" s="39">
        <v>2553339.2509979587</v>
      </c>
    </row>
    <row r="1711" spans="3:28">
      <c r="C1711" s="13">
        <v>1646</v>
      </c>
      <c r="D1711" s="13">
        <v>65</v>
      </c>
      <c r="E1711" s="14">
        <v>232948.46961688157</v>
      </c>
      <c r="F1711" s="14">
        <v>69927.403150583821</v>
      </c>
      <c r="G1711" s="14">
        <v>2551.6097</v>
      </c>
      <c r="H1711" s="14">
        <v>160469.45676629775</v>
      </c>
      <c r="I1711" s="14">
        <v>9628.1674059778652</v>
      </c>
      <c r="J1711" s="14">
        <v>3851.2669623911461</v>
      </c>
      <c r="K1711" s="15">
        <v>6.1613750473116742E-2</v>
      </c>
      <c r="L1711" s="14">
        <v>9217.3894710519598</v>
      </c>
      <c r="M1711" s="14">
        <v>160742.5750047343</v>
      </c>
      <c r="N1711" s="14">
        <v>2888.4502217933596</v>
      </c>
      <c r="O1711" s="15">
        <v>7.2966019479189279E-2</v>
      </c>
      <c r="P1711" s="14">
        <v>8193.6165621119253</v>
      </c>
      <c r="Q1711" s="14">
        <v>121931.43560338375</v>
      </c>
      <c r="R1711" s="14">
        <v>2888.4502217933596</v>
      </c>
      <c r="S1711" s="15">
        <v>5.1097480810734133E-2</v>
      </c>
      <c r="T1711" s="38">
        <v>13032.451811790168</v>
      </c>
      <c r="U1711" s="38">
        <v>269527.44664776535</v>
      </c>
      <c r="V1711" s="38">
        <v>30443.457844954053</v>
      </c>
      <c r="W1711" s="38">
        <v>552201.45725588338</v>
      </c>
      <c r="AA1711" s="13">
        <v>1646</v>
      </c>
      <c r="AB1711" s="39">
        <v>2505154.1966001191</v>
      </c>
    </row>
    <row r="1712" spans="3:28">
      <c r="C1712" s="13">
        <v>1647</v>
      </c>
      <c r="D1712" s="13">
        <v>65</v>
      </c>
      <c r="E1712" s="14">
        <v>236182.17324126232</v>
      </c>
      <c r="F1712" s="14">
        <v>71188.54756409231</v>
      </c>
      <c r="G1712" s="14">
        <v>2551.6097</v>
      </c>
      <c r="H1712" s="14">
        <v>162442.01597717</v>
      </c>
      <c r="I1712" s="14">
        <v>9746.5209586301989</v>
      </c>
      <c r="J1712" s="14">
        <v>3898.6083834520796</v>
      </c>
      <c r="K1712" s="15">
        <v>8.0759659177552873E-2</v>
      </c>
      <c r="L1712" s="14">
        <v>11072.754124609182</v>
      </c>
      <c r="M1712" s="14">
        <v>150129.54783985281</v>
      </c>
      <c r="N1712" s="14">
        <v>2923.9562875890597</v>
      </c>
      <c r="O1712" s="15">
        <v>1.4166550300265257E-2</v>
      </c>
      <c r="P1712" s="14">
        <v>2615.5936918263696</v>
      </c>
      <c r="Q1712" s="14">
        <v>188709.23137078629</v>
      </c>
      <c r="R1712" s="14">
        <v>2923.9562875890597</v>
      </c>
      <c r="S1712" s="15">
        <v>-1.0407364508045733E-2</v>
      </c>
      <c r="T1712" s="38">
        <v>-1653.0224377567652</v>
      </c>
      <c r="U1712" s="38">
        <v>158640.94784764532</v>
      </c>
      <c r="V1712" s="38">
        <v>12035.325378678786</v>
      </c>
      <c r="W1712" s="38">
        <v>497479.72705828439</v>
      </c>
      <c r="AA1712" s="13">
        <v>1647</v>
      </c>
      <c r="AB1712" s="39">
        <v>2470795.0758517925</v>
      </c>
    </row>
    <row r="1713" spans="3:28">
      <c r="C1713" s="13">
        <v>1648</v>
      </c>
      <c r="D1713" s="13">
        <v>65</v>
      </c>
      <c r="E1713" s="14">
        <v>243138.98695671823</v>
      </c>
      <c r="F1713" s="14">
        <v>73901.704913120106</v>
      </c>
      <c r="G1713" s="14">
        <v>2551.6097</v>
      </c>
      <c r="H1713" s="14">
        <v>166685.67234359813</v>
      </c>
      <c r="I1713" s="14">
        <v>10001.140340615888</v>
      </c>
      <c r="J1713" s="14">
        <v>4000.4561362463555</v>
      </c>
      <c r="K1713" s="15">
        <v>2.5788449378659206E-2</v>
      </c>
      <c r="L1713" s="14">
        <v>4378.7148231153178</v>
      </c>
      <c r="M1713" s="14">
        <v>176172.58805467546</v>
      </c>
      <c r="N1713" s="14">
        <v>3000.3421021847662</v>
      </c>
      <c r="O1713" s="15">
        <v>2.2009363390199793E-3</v>
      </c>
      <c r="P1713" s="14">
        <v>276.91054038496509</v>
      </c>
      <c r="Q1713" s="14">
        <v>127591.96113872781</v>
      </c>
      <c r="R1713" s="14">
        <v>3000.3421021847662</v>
      </c>
      <c r="S1713" s="15">
        <v>7.6774082078499853E-2</v>
      </c>
      <c r="T1713" s="38">
        <v>28574.593952695686</v>
      </c>
      <c r="U1713" s="38">
        <v>402265.39469414076</v>
      </c>
      <c r="V1713" s="38">
        <v>33230.219316195973</v>
      </c>
      <c r="W1713" s="38">
        <v>706029.9438875441</v>
      </c>
      <c r="AA1713" s="13">
        <v>1648</v>
      </c>
      <c r="AB1713" s="39">
        <v>3067222.6305751931</v>
      </c>
    </row>
    <row r="1714" spans="3:28">
      <c r="C1714" s="13">
        <v>1649</v>
      </c>
      <c r="D1714" s="13">
        <v>65</v>
      </c>
      <c r="E1714" s="14">
        <v>216507.71119809308</v>
      </c>
      <c r="F1714" s="14">
        <v>63515.507367256301</v>
      </c>
      <c r="G1714" s="14">
        <v>2551.6097</v>
      </c>
      <c r="H1714" s="14">
        <v>150440.59413083678</v>
      </c>
      <c r="I1714" s="14">
        <v>9026.4356478502068</v>
      </c>
      <c r="J1714" s="14">
        <v>3610.5742591400831</v>
      </c>
      <c r="K1714" s="15">
        <v>5.7059916720561862E-2</v>
      </c>
      <c r="L1714" s="14">
        <v>6288.290888575365</v>
      </c>
      <c r="M1714" s="14">
        <v>118298.62650026743</v>
      </c>
      <c r="N1714" s="14">
        <v>2707.9306943550619</v>
      </c>
      <c r="O1714" s="15">
        <v>0.16088604377303356</v>
      </c>
      <c r="P1714" s="14">
        <v>23734.20835603464</v>
      </c>
      <c r="Q1714" s="14">
        <v>172610.0332718218</v>
      </c>
      <c r="R1714" s="14">
        <v>2707.9306943550619</v>
      </c>
      <c r="S1714" s="15">
        <v>-6.7917033219408451E-4</v>
      </c>
      <c r="T1714" s="38">
        <v>-95.226796767975983</v>
      </c>
      <c r="U1714" s="38">
        <v>141469.21632605436</v>
      </c>
      <c r="V1714" s="38">
        <v>29927.272447842028</v>
      </c>
      <c r="W1714" s="38">
        <v>432377.87609814358</v>
      </c>
      <c r="AA1714" s="13">
        <v>1649</v>
      </c>
      <c r="AB1714" s="39">
        <v>2544630.7119760243</v>
      </c>
    </row>
    <row r="1715" spans="3:28">
      <c r="C1715" s="13">
        <v>1650</v>
      </c>
      <c r="D1715" s="13">
        <v>65</v>
      </c>
      <c r="E1715" s="14">
        <v>239403.87281211704</v>
      </c>
      <c r="F1715" s="14">
        <v>72445.010396725644</v>
      </c>
      <c r="G1715" s="14">
        <v>2551.6097</v>
      </c>
      <c r="H1715" s="14">
        <v>164407.2527153914</v>
      </c>
      <c r="I1715" s="14">
        <v>9864.4351629234843</v>
      </c>
      <c r="J1715" s="14">
        <v>3945.7740651693939</v>
      </c>
      <c r="K1715" s="15">
        <v>7.4484373867061658E-3</v>
      </c>
      <c r="L1715" s="14">
        <v>1187.7059730143903</v>
      </c>
      <c r="M1715" s="14">
        <v>162617.65914596649</v>
      </c>
      <c r="N1715" s="14">
        <v>2959.3305488770452</v>
      </c>
      <c r="O1715" s="15">
        <v>0.14496118051620377</v>
      </c>
      <c r="P1715" s="14">
        <v>34792.597634761252</v>
      </c>
      <c r="Q1715" s="14">
        <v>276285.46858857916</v>
      </c>
      <c r="R1715" s="14">
        <v>2959.3305488770452</v>
      </c>
      <c r="S1715" s="15">
        <v>-0.1646715394125331</v>
      </c>
      <c r="T1715" s="38">
        <v>-9066.8266655124371</v>
      </c>
      <c r="U1715" s="38">
        <v>47472.909692602159</v>
      </c>
      <c r="V1715" s="38">
        <v>26913.476942263202</v>
      </c>
      <c r="W1715" s="38">
        <v>486376.03742714779</v>
      </c>
      <c r="AA1715" s="13">
        <v>1650</v>
      </c>
      <c r="AB1715" s="39">
        <v>2812790.0264306515</v>
      </c>
    </row>
    <row r="1716" spans="3:28">
      <c r="C1716" s="13">
        <v>1651</v>
      </c>
      <c r="D1716" s="13">
        <v>65</v>
      </c>
      <c r="E1716" s="14">
        <v>233311.81119428988</v>
      </c>
      <c r="F1716" s="14">
        <v>70069.106365773056</v>
      </c>
      <c r="G1716" s="14">
        <v>2551.6097</v>
      </c>
      <c r="H1716" s="14">
        <v>160691.09512851681</v>
      </c>
      <c r="I1716" s="14">
        <v>9641.4657077110078</v>
      </c>
      <c r="J1716" s="14">
        <v>3856.5862830844035</v>
      </c>
      <c r="K1716" s="15">
        <v>6.7897791438653307E-2</v>
      </c>
      <c r="L1716" s="14">
        <v>9249.8395354277163</v>
      </c>
      <c r="M1716" s="14">
        <v>147409.95022857745</v>
      </c>
      <c r="N1716" s="14">
        <v>2892.4397123133022</v>
      </c>
      <c r="O1716" s="15">
        <v>-0.17837533840533196</v>
      </c>
      <c r="P1716" s="14">
        <v>-38607.23609886616</v>
      </c>
      <c r="Q1716" s="14">
        <v>179277.17775884492</v>
      </c>
      <c r="R1716" s="14">
        <v>2892.4397123133022</v>
      </c>
      <c r="S1716" s="15">
        <v>0.51490730009343433</v>
      </c>
      <c r="T1716" s="38">
        <v>72099.023599136577</v>
      </c>
      <c r="U1716" s="38">
        <v>213568.55170136705</v>
      </c>
      <c r="V1716" s="38">
        <v>42741.627035698133</v>
      </c>
      <c r="W1716" s="38">
        <v>540255.67968878942</v>
      </c>
      <c r="AA1716" s="13">
        <v>1651</v>
      </c>
      <c r="AB1716" s="39">
        <v>3072210.7244813065</v>
      </c>
    </row>
    <row r="1717" spans="3:28">
      <c r="C1717" s="13">
        <v>1652</v>
      </c>
      <c r="D1717" s="13">
        <v>65</v>
      </c>
      <c r="E1717" s="14">
        <v>230464.25299222959</v>
      </c>
      <c r="F1717" s="14">
        <v>68958.558666969548</v>
      </c>
      <c r="G1717" s="14">
        <v>2551.6097</v>
      </c>
      <c r="H1717" s="14">
        <v>158954.08462526006</v>
      </c>
      <c r="I1717" s="14">
        <v>9537.245077515603</v>
      </c>
      <c r="J1717" s="14">
        <v>3814.8980310062416</v>
      </c>
      <c r="K1717" s="15">
        <v>-2.1781611017649964E-2</v>
      </c>
      <c r="L1717" s="14">
        <v>-2740.4052192682757</v>
      </c>
      <c r="M1717" s="14">
        <v>124979.83225562311</v>
      </c>
      <c r="N1717" s="14">
        <v>2861.1735232546807</v>
      </c>
      <c r="O1717" s="15">
        <v>7.1616843138234826E-3</v>
      </c>
      <c r="P1717" s="14">
        <v>1317.8388672883823</v>
      </c>
      <c r="Q1717" s="14">
        <v>186760.8463865146</v>
      </c>
      <c r="R1717" s="14">
        <v>2861.1735232546807</v>
      </c>
      <c r="S1717" s="15">
        <v>7.6989018157606837E-2</v>
      </c>
      <c r="T1717" s="38">
        <v>75991.788068205715</v>
      </c>
      <c r="U1717" s="38">
        <v>1064469.4873497037</v>
      </c>
      <c r="V1717" s="38">
        <v>74569.221716225817</v>
      </c>
      <c r="W1717" s="38">
        <v>1376210.1659918413</v>
      </c>
      <c r="AA1717" s="13">
        <v>1652</v>
      </c>
      <c r="AB1717" s="39">
        <v>2545356.6360786059</v>
      </c>
    </row>
    <row r="1718" spans="3:28">
      <c r="C1718" s="13">
        <v>1653</v>
      </c>
      <c r="D1718" s="13">
        <v>65</v>
      </c>
      <c r="E1718" s="14">
        <v>224399.10104517048</v>
      </c>
      <c r="F1718" s="14">
        <v>66593.149407616496</v>
      </c>
      <c r="G1718" s="14">
        <v>2551.6097</v>
      </c>
      <c r="H1718" s="14">
        <v>155254.34193755398</v>
      </c>
      <c r="I1718" s="14">
        <v>9315.2605162532382</v>
      </c>
      <c r="J1718" s="14">
        <v>3726.1042065012953</v>
      </c>
      <c r="K1718" s="15">
        <v>9.1283179459948766E-2</v>
      </c>
      <c r="L1718" s="14">
        <v>13143.772370015502</v>
      </c>
      <c r="M1718" s="14">
        <v>158995.80960477595</v>
      </c>
      <c r="N1718" s="14">
        <v>2794.5781548759714</v>
      </c>
      <c r="O1718" s="15">
        <v>-2.0344355977698209E-3</v>
      </c>
      <c r="P1718" s="14">
        <v>-409.47200666185398</v>
      </c>
      <c r="Q1718" s="14">
        <v>202258.38425448223</v>
      </c>
      <c r="R1718" s="14">
        <v>2794.5781548759714</v>
      </c>
      <c r="S1718" s="15">
        <v>-0.12570785053939409</v>
      </c>
      <c r="T1718" s="38">
        <v>-39264.863378578251</v>
      </c>
      <c r="U1718" s="38">
        <v>274482.55506706104</v>
      </c>
      <c r="V1718" s="38">
        <v>-26530.563015224601</v>
      </c>
      <c r="W1718" s="38">
        <v>635736.74892631918</v>
      </c>
      <c r="AA1718" s="13">
        <v>1653</v>
      </c>
      <c r="AB1718" s="39">
        <v>2570028.7434123876</v>
      </c>
    </row>
    <row r="1719" spans="3:28">
      <c r="C1719" s="13">
        <v>1654</v>
      </c>
      <c r="D1719" s="13">
        <v>65</v>
      </c>
      <c r="E1719" s="14">
        <v>232052.38197391061</v>
      </c>
      <c r="F1719" s="14">
        <v>69577.928969825138</v>
      </c>
      <c r="G1719" s="14">
        <v>2551.6097</v>
      </c>
      <c r="H1719" s="14">
        <v>159922.84330408546</v>
      </c>
      <c r="I1719" s="14">
        <v>9595.3705982451265</v>
      </c>
      <c r="J1719" s="14">
        <v>3838.1482392980506</v>
      </c>
      <c r="K1719" s="15">
        <v>2.161030360847464E-2</v>
      </c>
      <c r="L1719" s="14">
        <v>2936.425073206191</v>
      </c>
      <c r="M1719" s="14">
        <v>140736.28672860508</v>
      </c>
      <c r="N1719" s="14">
        <v>2878.611179473538</v>
      </c>
      <c r="O1719" s="15">
        <v>8.9951661725725635E-2</v>
      </c>
      <c r="P1719" s="14">
        <v>19487.584239178541</v>
      </c>
      <c r="Q1719" s="14">
        <v>237571.96191884211</v>
      </c>
      <c r="R1719" s="14">
        <v>2878.611179473538</v>
      </c>
      <c r="S1719" s="15">
        <v>0.18831520725078543</v>
      </c>
      <c r="T1719" s="38">
        <v>17800.592388054458</v>
      </c>
      <c r="U1719" s="38">
        <v>113765.4153161166</v>
      </c>
      <c r="V1719" s="38">
        <v>40224.601700439191</v>
      </c>
      <c r="W1719" s="38">
        <v>492073.6639635638</v>
      </c>
      <c r="AA1719" s="13">
        <v>1654</v>
      </c>
      <c r="AB1719" s="39">
        <v>2484723.7770544188</v>
      </c>
    </row>
    <row r="1720" spans="3:28">
      <c r="C1720" s="13">
        <v>1655</v>
      </c>
      <c r="D1720" s="13">
        <v>65</v>
      </c>
      <c r="E1720" s="14">
        <v>224632.07759372593</v>
      </c>
      <c r="F1720" s="14">
        <v>66684.010261553107</v>
      </c>
      <c r="G1720" s="14">
        <v>2551.6097</v>
      </c>
      <c r="H1720" s="14">
        <v>155396.45763217282</v>
      </c>
      <c r="I1720" s="14">
        <v>9323.7874579303698</v>
      </c>
      <c r="J1720" s="14">
        <v>3729.5149831721483</v>
      </c>
      <c r="K1720" s="15">
        <v>2.79102660879752E-2</v>
      </c>
      <c r="L1720" s="14">
        <v>4396.7565282856112</v>
      </c>
      <c r="M1720" s="14">
        <v>163793.3882924678</v>
      </c>
      <c r="N1720" s="14">
        <v>2797.1362373791108</v>
      </c>
      <c r="O1720" s="15">
        <v>-3.4510698887020616E-2</v>
      </c>
      <c r="P1720" s="14">
        <v>-5406.2660072195613</v>
      </c>
      <c r="Q1720" s="14">
        <v>152647.08400731982</v>
      </c>
      <c r="R1720" s="14">
        <v>2797.1362373791108</v>
      </c>
      <c r="S1720" s="15">
        <v>-1.9318889403020512E-3</v>
      </c>
      <c r="T1720" s="38">
        <v>-423.94018956819235</v>
      </c>
      <c r="U1720" s="38">
        <v>220417.98242231974</v>
      </c>
      <c r="V1720" s="38">
        <v>-1433.4496685021425</v>
      </c>
      <c r="W1720" s="38">
        <v>536858.45472210739</v>
      </c>
      <c r="AA1720" s="13">
        <v>1655</v>
      </c>
      <c r="AB1720" s="39">
        <v>2608011.5237157973</v>
      </c>
    </row>
    <row r="1721" spans="3:28">
      <c r="C1721" s="13">
        <v>1656</v>
      </c>
      <c r="D1721" s="13">
        <v>65</v>
      </c>
      <c r="E1721" s="14">
        <v>227366.44415158645</v>
      </c>
      <c r="F1721" s="14">
        <v>67750.413219118709</v>
      </c>
      <c r="G1721" s="14">
        <v>2551.6097</v>
      </c>
      <c r="H1721" s="14">
        <v>157064.42123246772</v>
      </c>
      <c r="I1721" s="14">
        <v>9423.8652739480622</v>
      </c>
      <c r="J1721" s="14">
        <v>3769.5461095792252</v>
      </c>
      <c r="K1721" s="15">
        <v>5.79252555868255E-2</v>
      </c>
      <c r="L1721" s="14">
        <v>7192.807654481634</v>
      </c>
      <c r="M1721" s="14">
        <v>133251.5283528888</v>
      </c>
      <c r="N1721" s="14">
        <v>2827.1595821844185</v>
      </c>
      <c r="O1721" s="15">
        <v>0.16171167375618906</v>
      </c>
      <c r="P1721" s="14">
        <v>27075.411108335564</v>
      </c>
      <c r="Q1721" s="14">
        <v>195919.14902862301</v>
      </c>
      <c r="R1721" s="14">
        <v>2827.1595821844185</v>
      </c>
      <c r="S1721" s="15">
        <v>-0.25195534552075532</v>
      </c>
      <c r="T1721" s="38">
        <v>-101889.54225139244</v>
      </c>
      <c r="U1721" s="38">
        <v>303919.27686594415</v>
      </c>
      <c r="V1721" s="38">
        <v>-67621.323488575246</v>
      </c>
      <c r="W1721" s="38">
        <v>633089.95424745593</v>
      </c>
      <c r="AA1721" s="13">
        <v>1656</v>
      </c>
      <c r="AB1721" s="39">
        <v>2746009.7616443359</v>
      </c>
    </row>
    <row r="1722" spans="3:28">
      <c r="C1722" s="13">
        <v>1657</v>
      </c>
      <c r="D1722" s="13">
        <v>65</v>
      </c>
      <c r="E1722" s="14">
        <v>246421.6181451212</v>
      </c>
      <c r="F1722" s="14">
        <v>75181.931076597277</v>
      </c>
      <c r="G1722" s="14">
        <v>2551.6097</v>
      </c>
      <c r="H1722" s="14">
        <v>168688.07736852393</v>
      </c>
      <c r="I1722" s="14">
        <v>10121.284642111435</v>
      </c>
      <c r="J1722" s="14">
        <v>4048.5138568445745</v>
      </c>
      <c r="K1722" s="15">
        <v>1.1914762271458219E-2</v>
      </c>
      <c r="L1722" s="14">
        <v>1538.0775075846313</v>
      </c>
      <c r="M1722" s="14">
        <v>132652.40543717929</v>
      </c>
      <c r="N1722" s="14">
        <v>3036.3853926334305</v>
      </c>
      <c r="O1722" s="15">
        <v>1.931517364583326E-2</v>
      </c>
      <c r="P1722" s="14">
        <v>5778.309719333346</v>
      </c>
      <c r="Q1722" s="14">
        <v>306455.58973661048</v>
      </c>
      <c r="R1722" s="14">
        <v>3036.3853926334305</v>
      </c>
      <c r="S1722" s="15">
        <v>0.14840382619402512</v>
      </c>
      <c r="T1722" s="38">
        <v>17924.263234699094</v>
      </c>
      <c r="U1722" s="38">
        <v>140222.78683208488</v>
      </c>
      <c r="V1722" s="38">
        <v>25240.650461617071</v>
      </c>
      <c r="W1722" s="38">
        <v>579330.78200587467</v>
      </c>
      <c r="AA1722" s="13">
        <v>1657</v>
      </c>
      <c r="AB1722" s="39">
        <v>2938980.7215273045</v>
      </c>
    </row>
    <row r="1723" spans="3:28">
      <c r="C1723" s="13">
        <v>1658</v>
      </c>
      <c r="D1723" s="13">
        <v>65</v>
      </c>
      <c r="E1723" s="14">
        <v>230354.71976547333</v>
      </c>
      <c r="F1723" s="14">
        <v>68915.840708534597</v>
      </c>
      <c r="G1723" s="14">
        <v>2551.6097</v>
      </c>
      <c r="H1723" s="14">
        <v>158887.26935693875</v>
      </c>
      <c r="I1723" s="14">
        <v>9533.2361614163237</v>
      </c>
      <c r="J1723" s="14">
        <v>3813.2944645665298</v>
      </c>
      <c r="K1723" s="15">
        <v>8.2465599422384073E-2</v>
      </c>
      <c r="L1723" s="14">
        <v>12086.216661153772</v>
      </c>
      <c r="M1723" s="14">
        <v>160553.57218646555</v>
      </c>
      <c r="N1723" s="14">
        <v>2859.9708484248972</v>
      </c>
      <c r="O1723" s="15">
        <v>-0.12346623073201279</v>
      </c>
      <c r="P1723" s="14">
        <v>-11180.851097413337</v>
      </c>
      <c r="Q1723" s="14">
        <v>80807.103344916424</v>
      </c>
      <c r="R1723" s="14">
        <v>2859.9708484248972</v>
      </c>
      <c r="S1723" s="15">
        <v>0.47196096844009849</v>
      </c>
      <c r="T1723" s="38">
        <v>160075.36165331505</v>
      </c>
      <c r="U1723" s="38">
        <v>500676.1098259557</v>
      </c>
      <c r="V1723" s="38">
        <v>160980.72721705548</v>
      </c>
      <c r="W1723" s="38">
        <v>742036.78535733768</v>
      </c>
      <c r="AA1723" s="13">
        <v>1658</v>
      </c>
      <c r="AB1723" s="39">
        <v>2430741.0448836354</v>
      </c>
    </row>
    <row r="1724" spans="3:28">
      <c r="C1724" s="13">
        <v>1659</v>
      </c>
      <c r="D1724" s="13">
        <v>65</v>
      </c>
      <c r="E1724" s="14">
        <v>229422.04763030776</v>
      </c>
      <c r="F1724" s="14">
        <v>68552.098575820026</v>
      </c>
      <c r="G1724" s="14">
        <v>2551.6097</v>
      </c>
      <c r="H1724" s="14">
        <v>158318.33935448775</v>
      </c>
      <c r="I1724" s="14">
        <v>9499.1003612692639</v>
      </c>
      <c r="J1724" s="14">
        <v>3799.6401445077058</v>
      </c>
      <c r="K1724" s="15">
        <v>-8.7689591269410838E-2</v>
      </c>
      <c r="L1724" s="14">
        <v>-17250.530882133753</v>
      </c>
      <c r="M1724" s="14">
        <v>181371.96325453138</v>
      </c>
      <c r="N1724" s="14">
        <v>2849.7301083807793</v>
      </c>
      <c r="O1724" s="15">
        <v>-4.9212908127275523E-2</v>
      </c>
      <c r="P1724" s="14">
        <v>-9126.136186490714</v>
      </c>
      <c r="Q1724" s="14">
        <v>177740.64916406781</v>
      </c>
      <c r="R1724" s="14">
        <v>2849.7301083807793</v>
      </c>
      <c r="S1724" s="15">
        <v>0.40340902939249773</v>
      </c>
      <c r="T1724" s="38">
        <v>51490.340169643183</v>
      </c>
      <c r="U1724" s="38">
        <v>180553.2510236105</v>
      </c>
      <c r="V1724" s="38">
        <v>25113.673101018714</v>
      </c>
      <c r="W1724" s="38">
        <v>539665.86344220967</v>
      </c>
      <c r="AA1724" s="13">
        <v>1659</v>
      </c>
      <c r="AB1724" s="39">
        <v>2736529.6125165867</v>
      </c>
    </row>
    <row r="1725" spans="3:28">
      <c r="C1725" s="13">
        <v>1660</v>
      </c>
      <c r="D1725" s="13">
        <v>65</v>
      </c>
      <c r="E1725" s="14">
        <v>226223.31376935655</v>
      </c>
      <c r="F1725" s="14">
        <v>67304.592370049053</v>
      </c>
      <c r="G1725" s="14">
        <v>2551.6097</v>
      </c>
      <c r="H1725" s="14">
        <v>156367.11169930748</v>
      </c>
      <c r="I1725" s="14">
        <v>9382.026701958448</v>
      </c>
      <c r="J1725" s="14">
        <v>3752.8106807833792</v>
      </c>
      <c r="K1725" s="15">
        <v>4.6462070129205862E-2</v>
      </c>
      <c r="L1725" s="14">
        <v>5356.1447221956942</v>
      </c>
      <c r="M1725" s="14">
        <v>122512.49147072632</v>
      </c>
      <c r="N1725" s="14">
        <v>2814.6080105875344</v>
      </c>
      <c r="O1725" s="15">
        <v>6.2073171853786031E-2</v>
      </c>
      <c r="P1725" s="14">
        <v>20989.057688329463</v>
      </c>
      <c r="Q1725" s="14">
        <v>360530.4872989555</v>
      </c>
      <c r="R1725" s="14">
        <v>2814.6080105875344</v>
      </c>
      <c r="S1725" s="15">
        <v>0.19965553865007479</v>
      </c>
      <c r="T1725" s="38">
        <v>56316.494542419845</v>
      </c>
      <c r="U1725" s="38">
        <v>339792.07936371764</v>
      </c>
      <c r="V1725" s="38">
        <v>82661.696952945</v>
      </c>
      <c r="W1725" s="38">
        <v>822835.05813339946</v>
      </c>
      <c r="AA1725" s="13">
        <v>1660</v>
      </c>
      <c r="AB1725" s="39">
        <v>2635848.5281217545</v>
      </c>
    </row>
    <row r="1726" spans="3:28">
      <c r="C1726" s="13">
        <v>1661</v>
      </c>
      <c r="D1726" s="13">
        <v>65</v>
      </c>
      <c r="E1726" s="14">
        <v>224176.88938957657</v>
      </c>
      <c r="F1726" s="14">
        <v>66506.486861934856</v>
      </c>
      <c r="G1726" s="14">
        <v>2551.6097</v>
      </c>
      <c r="H1726" s="14">
        <v>155118.79282764171</v>
      </c>
      <c r="I1726" s="14">
        <v>9307.1275696585017</v>
      </c>
      <c r="J1726" s="14">
        <v>3722.8510278634008</v>
      </c>
      <c r="K1726" s="15">
        <v>5.2780808477906241E-2</v>
      </c>
      <c r="L1726" s="14">
        <v>9414.7197956368946</v>
      </c>
      <c r="M1726" s="14">
        <v>189650.06695152004</v>
      </c>
      <c r="N1726" s="14">
        <v>2792.1382708975502</v>
      </c>
      <c r="O1726" s="15">
        <v>-0.13885383224514677</v>
      </c>
      <c r="P1726" s="14">
        <v>-17043.371208785939</v>
      </c>
      <c r="Q1726" s="14">
        <v>107095.95198893333</v>
      </c>
      <c r="R1726" s="14">
        <v>2792.1382708975502</v>
      </c>
      <c r="S1726" s="15">
        <v>-0.17904786168531783</v>
      </c>
      <c r="T1726" s="38">
        <v>-26878.626465046593</v>
      </c>
      <c r="U1726" s="38">
        <v>124637.22747010345</v>
      </c>
      <c r="V1726" s="38">
        <v>-34507.277878195637</v>
      </c>
      <c r="W1726" s="38">
        <v>421383.24641055684</v>
      </c>
      <c r="AA1726" s="13">
        <v>1661</v>
      </c>
      <c r="AB1726" s="39">
        <v>2687304.1857790234</v>
      </c>
    </row>
    <row r="1727" spans="3:28">
      <c r="C1727" s="13">
        <v>1662</v>
      </c>
      <c r="D1727" s="13">
        <v>65</v>
      </c>
      <c r="E1727" s="14">
        <v>241043.20714260373</v>
      </c>
      <c r="F1727" s="14">
        <v>73084.350785615447</v>
      </c>
      <c r="G1727" s="14">
        <v>2551.6097</v>
      </c>
      <c r="H1727" s="14">
        <v>165407.24665698828</v>
      </c>
      <c r="I1727" s="14">
        <v>9924.4347994192958</v>
      </c>
      <c r="J1727" s="14">
        <v>3969.7739197677183</v>
      </c>
      <c r="K1727" s="15">
        <v>3.2794541237693285E-2</v>
      </c>
      <c r="L1727" s="14">
        <v>5754.4497894508177</v>
      </c>
      <c r="M1727" s="14">
        <v>183209.08178229118</v>
      </c>
      <c r="N1727" s="14">
        <v>2977.3304398257887</v>
      </c>
      <c r="O1727" s="15">
        <v>0.19091388033757012</v>
      </c>
      <c r="P1727" s="14">
        <v>21132.08953174526</v>
      </c>
      <c r="Q1727" s="14">
        <v>133309.87538751721</v>
      </c>
      <c r="R1727" s="14">
        <v>2977.3304398257887</v>
      </c>
      <c r="S1727" s="15">
        <v>0.2386150082965724</v>
      </c>
      <c r="T1727" s="38">
        <v>145887.98032761505</v>
      </c>
      <c r="U1727" s="38">
        <v>758771.46672446001</v>
      </c>
      <c r="V1727" s="38">
        <v>172774.51964881114</v>
      </c>
      <c r="W1727" s="38">
        <v>1075290.4238942685</v>
      </c>
      <c r="AA1727" s="13">
        <v>1662</v>
      </c>
      <c r="AB1727" s="39">
        <v>3473105.9833781617</v>
      </c>
    </row>
    <row r="1728" spans="3:28">
      <c r="C1728" s="13">
        <v>1663</v>
      </c>
      <c r="D1728" s="13">
        <v>65</v>
      </c>
      <c r="E1728" s="14">
        <v>220835.716889528</v>
      </c>
      <c r="F1728" s="14">
        <v>65203.429586915925</v>
      </c>
      <c r="G1728" s="14">
        <v>2551.6097</v>
      </c>
      <c r="H1728" s="14">
        <v>153080.67760261209</v>
      </c>
      <c r="I1728" s="14">
        <v>9184.8406561567244</v>
      </c>
      <c r="J1728" s="14">
        <v>3673.9362624626901</v>
      </c>
      <c r="K1728" s="15">
        <v>4.1434501171869399E-2</v>
      </c>
      <c r="L1728" s="14">
        <v>4750.9180061984625</v>
      </c>
      <c r="M1728" s="14">
        <v>121248.80570520159</v>
      </c>
      <c r="N1728" s="14">
        <v>2755.4521968470171</v>
      </c>
      <c r="O1728" s="15">
        <v>6.8545560278762352E-2</v>
      </c>
      <c r="P1728" s="14">
        <v>15328.61675982202</v>
      </c>
      <c r="Q1728" s="14">
        <v>240333.03286534909</v>
      </c>
      <c r="R1728" s="14">
        <v>2755.4521968470171</v>
      </c>
      <c r="S1728" s="15">
        <v>0.10835903723768148</v>
      </c>
      <c r="T1728" s="38">
        <v>61788.312181792789</v>
      </c>
      <c r="U1728" s="38">
        <v>633384.39529886015</v>
      </c>
      <c r="V1728" s="38">
        <v>81867.846947813276</v>
      </c>
      <c r="W1728" s="38">
        <v>994966.23386941082</v>
      </c>
      <c r="AA1728" s="13">
        <v>1663</v>
      </c>
      <c r="AB1728" s="39">
        <v>2972685.1745724445</v>
      </c>
    </row>
    <row r="1729" spans="3:28">
      <c r="C1729" s="13">
        <v>1664</v>
      </c>
      <c r="D1729" s="13">
        <v>65</v>
      </c>
      <c r="E1729" s="14">
        <v>228297.42831841935</v>
      </c>
      <c r="F1729" s="14">
        <v>68113.497044183547</v>
      </c>
      <c r="G1729" s="14">
        <v>2551.6097</v>
      </c>
      <c r="H1729" s="14">
        <v>157632.3215742358</v>
      </c>
      <c r="I1729" s="14">
        <v>9457.9392944541469</v>
      </c>
      <c r="J1729" s="14">
        <v>3783.1757177816589</v>
      </c>
      <c r="K1729" s="15">
        <v>9.1881066744960188E-2</v>
      </c>
      <c r="L1729" s="14">
        <v>13321.16100668557</v>
      </c>
      <c r="M1729" s="14">
        <v>160195.40392836445</v>
      </c>
      <c r="N1729" s="14">
        <v>2837.381788336244</v>
      </c>
      <c r="O1729" s="15">
        <v>-3.6298086014919073E-2</v>
      </c>
      <c r="P1729" s="14">
        <v>-6836.2885902723201</v>
      </c>
      <c r="Q1729" s="14">
        <v>182919.84211993736</v>
      </c>
      <c r="R1729" s="14">
        <v>2837.381788336244</v>
      </c>
      <c r="S1729" s="15">
        <v>0.30804219909306246</v>
      </c>
      <c r="T1729" s="38">
        <v>354931.04858281405</v>
      </c>
      <c r="U1729" s="38">
        <v>1508565.4087190591</v>
      </c>
      <c r="V1729" s="38">
        <v>361415.92099922732</v>
      </c>
      <c r="W1729" s="38">
        <v>1851680.654767361</v>
      </c>
      <c r="AA1729" s="13">
        <v>1664</v>
      </c>
      <c r="AB1729" s="39">
        <v>2575607.7751687067</v>
      </c>
    </row>
    <row r="1730" spans="3:28">
      <c r="C1730" s="13">
        <v>1665</v>
      </c>
      <c r="D1730" s="13">
        <v>65</v>
      </c>
      <c r="E1730" s="14">
        <v>240629.76260887409</v>
      </c>
      <c r="F1730" s="14">
        <v>72923.107417460895</v>
      </c>
      <c r="G1730" s="14">
        <v>2551.6097</v>
      </c>
      <c r="H1730" s="14">
        <v>165155.04549141318</v>
      </c>
      <c r="I1730" s="14">
        <v>9909.3027294847907</v>
      </c>
      <c r="J1730" s="14">
        <v>3963.7210917939165</v>
      </c>
      <c r="K1730" s="15">
        <v>4.9361800306032814E-2</v>
      </c>
      <c r="L1730" s="14">
        <v>10206.1229009526</v>
      </c>
      <c r="M1730" s="14">
        <v>218949.5447691023</v>
      </c>
      <c r="N1730" s="14">
        <v>2972.7908188454371</v>
      </c>
      <c r="O1730" s="15">
        <v>-2.9085067775858647E-2</v>
      </c>
      <c r="P1730" s="14">
        <v>-2199.654934679053</v>
      </c>
      <c r="Q1730" s="14">
        <v>74915.064659183874</v>
      </c>
      <c r="R1730" s="14">
        <v>2972.7908188454371</v>
      </c>
      <c r="S1730" s="15">
        <v>0.41338934476112477</v>
      </c>
      <c r="T1730" s="38">
        <v>52294.981747932463</v>
      </c>
      <c r="U1730" s="38">
        <v>180284.35167923331</v>
      </c>
      <c r="V1730" s="38">
        <v>60301.449714206014</v>
      </c>
      <c r="W1730" s="38">
        <v>474148.96110751951</v>
      </c>
      <c r="AA1730" s="13">
        <v>1665</v>
      </c>
      <c r="AB1730" s="39">
        <v>2237958.1465248801</v>
      </c>
    </row>
    <row r="1731" spans="3:28">
      <c r="C1731" s="13">
        <v>1666</v>
      </c>
      <c r="D1731" s="13">
        <v>65</v>
      </c>
      <c r="E1731" s="14">
        <v>241825.7306151361</v>
      </c>
      <c r="F1731" s="14">
        <v>73389.534939903082</v>
      </c>
      <c r="G1731" s="14">
        <v>2551.6097</v>
      </c>
      <c r="H1731" s="14">
        <v>165884.58597523303</v>
      </c>
      <c r="I1731" s="14">
        <v>9953.0751585139806</v>
      </c>
      <c r="J1731" s="14">
        <v>3981.2300634055923</v>
      </c>
      <c r="K1731" s="15">
        <v>7.8183189138941067E-2</v>
      </c>
      <c r="L1731" s="14">
        <v>11529.574262591863</v>
      </c>
      <c r="M1731" s="14">
        <v>160988.90206453484</v>
      </c>
      <c r="N1731" s="14">
        <v>2985.9225475541939</v>
      </c>
      <c r="O1731" s="15">
        <v>0.29613955115762447</v>
      </c>
      <c r="P1731" s="14">
        <v>36754.965839226432</v>
      </c>
      <c r="Q1731" s="14">
        <v>162361.5947928167</v>
      </c>
      <c r="R1731" s="14">
        <v>2985.9225475541939</v>
      </c>
      <c r="S1731" s="15">
        <v>0.17186086601618406</v>
      </c>
      <c r="T1731" s="38">
        <v>6127.3265899357493</v>
      </c>
      <c r="U1731" s="38">
        <v>43273.119901454018</v>
      </c>
      <c r="V1731" s="38">
        <v>54411.866691754047</v>
      </c>
      <c r="W1731" s="38">
        <v>366623.61675880553</v>
      </c>
      <c r="AA1731" s="13">
        <v>1666</v>
      </c>
      <c r="AB1731" s="39">
        <v>2983434.2956778756</v>
      </c>
    </row>
    <row r="1732" spans="3:28">
      <c r="C1732" s="13">
        <v>1667</v>
      </c>
      <c r="D1732" s="13">
        <v>65</v>
      </c>
      <c r="E1732" s="14">
        <v>224376.59881811199</v>
      </c>
      <c r="F1732" s="14">
        <v>66584.373539063672</v>
      </c>
      <c r="G1732" s="14">
        <v>2551.6097</v>
      </c>
      <c r="H1732" s="14">
        <v>155240.61557904832</v>
      </c>
      <c r="I1732" s="14">
        <v>9314.4369347428983</v>
      </c>
      <c r="J1732" s="14">
        <v>3725.7747738971593</v>
      </c>
      <c r="K1732" s="15">
        <v>1.8296456861785666E-2</v>
      </c>
      <c r="L1732" s="14">
        <v>2671.1717000766812</v>
      </c>
      <c r="M1732" s="14">
        <v>150527.99224332627</v>
      </c>
      <c r="N1732" s="14">
        <v>2794.3310804228695</v>
      </c>
      <c r="O1732" s="15">
        <v>5.6108066680393157E-2</v>
      </c>
      <c r="P1732" s="14">
        <v>5472.829520371296</v>
      </c>
      <c r="Q1732" s="14">
        <v>104410.86296369592</v>
      </c>
      <c r="R1732" s="14">
        <v>2794.3310804228695</v>
      </c>
      <c r="S1732" s="15">
        <v>-0.12640954125009218</v>
      </c>
      <c r="T1732" s="38">
        <v>-7715.4218719283999</v>
      </c>
      <c r="U1732" s="38">
        <v>54716.866457503449</v>
      </c>
      <c r="V1732" s="38">
        <v>428.57934851957725</v>
      </c>
      <c r="W1732" s="38">
        <v>309655.72166452563</v>
      </c>
      <c r="AA1732" s="13">
        <v>1667</v>
      </c>
      <c r="AB1732" s="39">
        <v>2559615.9141924977</v>
      </c>
    </row>
    <row r="1733" spans="3:28">
      <c r="C1733" s="13">
        <v>1668</v>
      </c>
      <c r="D1733" s="13">
        <v>65</v>
      </c>
      <c r="E1733" s="14">
        <v>222499.28502692704</v>
      </c>
      <c r="F1733" s="14">
        <v>65852.221160501547</v>
      </c>
      <c r="G1733" s="14">
        <v>2551.6097</v>
      </c>
      <c r="H1733" s="14">
        <v>154095.45416642548</v>
      </c>
      <c r="I1733" s="14">
        <v>9245.727249985528</v>
      </c>
      <c r="J1733" s="14">
        <v>3698.2908999942115</v>
      </c>
      <c r="K1733" s="15">
        <v>3.5056138579000029E-2</v>
      </c>
      <c r="L1733" s="14">
        <v>4472.7571592519053</v>
      </c>
      <c r="M1733" s="14">
        <v>133910.31766450152</v>
      </c>
      <c r="N1733" s="14">
        <v>2773.7181749956585</v>
      </c>
      <c r="O1733" s="15">
        <v>7.1329258420956623E-3</v>
      </c>
      <c r="P1733" s="14">
        <v>1075.5974960400472</v>
      </c>
      <c r="Q1733" s="14">
        <v>153255.76634883822</v>
      </c>
      <c r="R1733" s="14">
        <v>2773.7181749956585</v>
      </c>
      <c r="S1733" s="15">
        <v>-3.7859067614708183E-2</v>
      </c>
      <c r="T1733" s="38">
        <v>-39421.322853912992</v>
      </c>
      <c r="U1733" s="38">
        <v>1003230.5577365939</v>
      </c>
      <c r="V1733" s="38">
        <v>-33872.968198621042</v>
      </c>
      <c r="W1733" s="38">
        <v>1290396.6417499336</v>
      </c>
      <c r="AA1733" s="13">
        <v>1668</v>
      </c>
      <c r="AB1733" s="39">
        <v>2637676.0298544602</v>
      </c>
    </row>
    <row r="1734" spans="3:28">
      <c r="C1734" s="13">
        <v>1669</v>
      </c>
      <c r="D1734" s="13">
        <v>65</v>
      </c>
      <c r="E1734" s="14">
        <v>241844.43210540831</v>
      </c>
      <c r="F1734" s="14">
        <v>73396.828521109244</v>
      </c>
      <c r="G1734" s="14">
        <v>2551.6097</v>
      </c>
      <c r="H1734" s="14">
        <v>165895.99388429907</v>
      </c>
      <c r="I1734" s="14">
        <v>9953.7596330579436</v>
      </c>
      <c r="J1734" s="14">
        <v>3981.5038532231774</v>
      </c>
      <c r="K1734" s="15">
        <v>3.4401594897673964E-2</v>
      </c>
      <c r="L1734" s="14">
        <v>7697.3730633693076</v>
      </c>
      <c r="M1734" s="14">
        <v>233438.59604415167</v>
      </c>
      <c r="N1734" s="14">
        <v>2986.1278899173831</v>
      </c>
      <c r="O1734" s="15">
        <v>-1.8521848357044068E-2</v>
      </c>
      <c r="P1734" s="14">
        <v>-4581.4052141295851</v>
      </c>
      <c r="Q1734" s="14">
        <v>244263.06372099175</v>
      </c>
      <c r="R1734" s="14">
        <v>2986.1278899173831</v>
      </c>
      <c r="S1734" s="15">
        <v>0.16148417664837195</v>
      </c>
      <c r="T1734" s="38">
        <v>63614.02589064218</v>
      </c>
      <c r="U1734" s="38">
        <v>459040.58357449668</v>
      </c>
      <c r="V1734" s="38">
        <v>66729.993739881902</v>
      </c>
      <c r="W1734" s="38">
        <v>936742.24333964009</v>
      </c>
      <c r="AA1734" s="13">
        <v>1669</v>
      </c>
      <c r="AB1734" s="39">
        <v>2790718.3913138118</v>
      </c>
    </row>
    <row r="1735" spans="3:28">
      <c r="C1735" s="13">
        <v>1670</v>
      </c>
      <c r="D1735" s="13">
        <v>65</v>
      </c>
      <c r="E1735" s="14">
        <v>244078.36406866074</v>
      </c>
      <c r="F1735" s="14">
        <v>74268.061986777684</v>
      </c>
      <c r="G1735" s="14">
        <v>2551.6097</v>
      </c>
      <c r="H1735" s="14">
        <v>167258.69238188307</v>
      </c>
      <c r="I1735" s="14">
        <v>10035.521542912984</v>
      </c>
      <c r="J1735" s="14">
        <v>4014.2086171651936</v>
      </c>
      <c r="K1735" s="15">
        <v>0.11711480734572718</v>
      </c>
      <c r="L1735" s="14">
        <v>22754.677357862671</v>
      </c>
      <c r="M1735" s="14">
        <v>219055.55094781404</v>
      </c>
      <c r="N1735" s="14">
        <v>3010.6564628738952</v>
      </c>
      <c r="O1735" s="15">
        <v>0.10070083265142227</v>
      </c>
      <c r="P1735" s="14">
        <v>34630.436557435401</v>
      </c>
      <c r="Q1735" s="14">
        <v>380030.0072258666</v>
      </c>
      <c r="R1735" s="14">
        <v>3010.6564628738952</v>
      </c>
      <c r="S1735" s="15">
        <v>-8.6798682640340102E-3</v>
      </c>
      <c r="T1735" s="38">
        <v>-1263.8287244058718</v>
      </c>
      <c r="U1735" s="38">
        <v>145846.09694576007</v>
      </c>
      <c r="V1735" s="38">
        <v>56121.285190892202</v>
      </c>
      <c r="W1735" s="38">
        <v>744931.65511944075</v>
      </c>
      <c r="AA1735" s="13">
        <v>1670</v>
      </c>
      <c r="AB1735" s="39">
        <v>2401941.69507522</v>
      </c>
    </row>
    <row r="1736" spans="3:28">
      <c r="C1736" s="13">
        <v>1671</v>
      </c>
      <c r="D1736" s="13">
        <v>65</v>
      </c>
      <c r="E1736" s="14">
        <v>232354.71753953345</v>
      </c>
      <c r="F1736" s="14">
        <v>69695.839840418048</v>
      </c>
      <c r="G1736" s="14">
        <v>2551.6097</v>
      </c>
      <c r="H1736" s="14">
        <v>160107.2679991154</v>
      </c>
      <c r="I1736" s="14">
        <v>9606.4360799469232</v>
      </c>
      <c r="J1736" s="14">
        <v>3842.5744319787696</v>
      </c>
      <c r="K1736" s="15">
        <v>0.12773136776229141</v>
      </c>
      <c r="L1736" s="14">
        <v>17334.105217967299</v>
      </c>
      <c r="M1736" s="14">
        <v>154962.89734556258</v>
      </c>
      <c r="N1736" s="14">
        <v>2881.9308239840771</v>
      </c>
      <c r="O1736" s="15">
        <v>0.13223121672291571</v>
      </c>
      <c r="P1736" s="14">
        <v>44588.889496884171</v>
      </c>
      <c r="Q1736" s="14">
        <v>383233.81175000611</v>
      </c>
      <c r="R1736" s="14">
        <v>2881.9308239840771</v>
      </c>
      <c r="S1736" s="15">
        <v>0.18678722279723087</v>
      </c>
      <c r="T1736" s="38">
        <v>39323.687994011569</v>
      </c>
      <c r="U1736" s="38">
        <v>251291.30188398797</v>
      </c>
      <c r="V1736" s="38">
        <v>101246.68270886304</v>
      </c>
      <c r="W1736" s="38">
        <v>789488.01097955659</v>
      </c>
      <c r="AA1736" s="13">
        <v>1671</v>
      </c>
      <c r="AB1736" s="39">
        <v>2777491.4430527929</v>
      </c>
    </row>
    <row r="1737" spans="3:28">
      <c r="C1737" s="13">
        <v>1672</v>
      </c>
      <c r="D1737" s="13">
        <v>65</v>
      </c>
      <c r="E1737" s="14">
        <v>217518.45452490359</v>
      </c>
      <c r="F1737" s="14">
        <v>63909.697264712398</v>
      </c>
      <c r="G1737" s="14">
        <v>2551.6097</v>
      </c>
      <c r="H1737" s="14">
        <v>151057.1475601912</v>
      </c>
      <c r="I1737" s="14">
        <v>9063.4288536114709</v>
      </c>
      <c r="J1737" s="14">
        <v>3625.3715414445887</v>
      </c>
      <c r="K1737" s="15">
        <v>-8.8552935795492949E-2</v>
      </c>
      <c r="L1737" s="14">
        <v>-10029.533488975914</v>
      </c>
      <c r="M1737" s="14">
        <v>105043.46825973324</v>
      </c>
      <c r="N1737" s="14">
        <v>2719.0286560834411</v>
      </c>
      <c r="O1737" s="15">
        <v>-1.5050767953066466E-2</v>
      </c>
      <c r="P1737" s="14">
        <v>-2106.45983630519</v>
      </c>
      <c r="Q1737" s="14">
        <v>139210.02166270514</v>
      </c>
      <c r="R1737" s="14">
        <v>2719.0286560834411</v>
      </c>
      <c r="S1737" s="15">
        <v>0.33107752651668232</v>
      </c>
      <c r="T1737" s="38">
        <v>77765.03312109402</v>
      </c>
      <c r="U1737" s="38">
        <v>314009.21008169773</v>
      </c>
      <c r="V1737" s="38">
        <v>65629.039795812918</v>
      </c>
      <c r="W1737" s="38">
        <v>558262.70000413619</v>
      </c>
      <c r="AA1737" s="13">
        <v>1672</v>
      </c>
      <c r="AB1737" s="39">
        <v>2180474.3280873457</v>
      </c>
    </row>
    <row r="1738" spans="3:28">
      <c r="C1738" s="13">
        <v>1673</v>
      </c>
      <c r="D1738" s="13">
        <v>65</v>
      </c>
      <c r="E1738" s="14">
        <v>222692.30063138777</v>
      </c>
      <c r="F1738" s="14">
        <v>65927.497246241226</v>
      </c>
      <c r="G1738" s="14">
        <v>2551.6097</v>
      </c>
      <c r="H1738" s="14">
        <v>154213.19368514654</v>
      </c>
      <c r="I1738" s="14">
        <v>9252.7916211087922</v>
      </c>
      <c r="J1738" s="14">
        <v>3701.1166484435171</v>
      </c>
      <c r="K1738" s="15">
        <v>-8.0396695897213544E-3</v>
      </c>
      <c r="L1738" s="14">
        <v>-1197.0270038590479</v>
      </c>
      <c r="M1738" s="14">
        <v>149543.60578181027</v>
      </c>
      <c r="N1738" s="14">
        <v>2775.8374863326376</v>
      </c>
      <c r="O1738" s="15">
        <v>6.304927338470484E-2</v>
      </c>
      <c r="P1738" s="14">
        <v>12045.524355908565</v>
      </c>
      <c r="Q1738" s="14">
        <v>204482.81939261191</v>
      </c>
      <c r="R1738" s="14">
        <v>2775.8374863326376</v>
      </c>
      <c r="S1738" s="15">
        <v>9.2436783632480188E-2</v>
      </c>
      <c r="T1738" s="38">
        <v>14046.537865563358</v>
      </c>
      <c r="U1738" s="38">
        <v>167392.77140050184</v>
      </c>
      <c r="V1738" s="38">
        <v>24895.035217612873</v>
      </c>
      <c r="W1738" s="38">
        <v>521419.19657492405</v>
      </c>
      <c r="AA1738" s="13">
        <v>1673</v>
      </c>
      <c r="AB1738" s="39">
        <v>2337847.7117909146</v>
      </c>
    </row>
    <row r="1739" spans="3:28">
      <c r="C1739" s="13">
        <v>1674</v>
      </c>
      <c r="D1739" s="13">
        <v>65</v>
      </c>
      <c r="E1739" s="14">
        <v>233787.62487662543</v>
      </c>
      <c r="F1739" s="14">
        <v>70254.673701883919</v>
      </c>
      <c r="G1739" s="14">
        <v>2551.6097</v>
      </c>
      <c r="H1739" s="14">
        <v>160981.34147474149</v>
      </c>
      <c r="I1739" s="14">
        <v>9658.8804884844885</v>
      </c>
      <c r="J1739" s="14">
        <v>3863.5521953937955</v>
      </c>
      <c r="K1739" s="15">
        <v>3.1958986589443933E-2</v>
      </c>
      <c r="L1739" s="14">
        <v>5206.313154333041</v>
      </c>
      <c r="M1739" s="14">
        <v>170044.167007721</v>
      </c>
      <c r="N1739" s="14">
        <v>2897.6641465453463</v>
      </c>
      <c r="O1739" s="15">
        <v>7.6492371619908475E-2</v>
      </c>
      <c r="P1739" s="14">
        <v>9816.3301634023755</v>
      </c>
      <c r="Q1739" s="14">
        <v>139596.00040417022</v>
      </c>
      <c r="R1739" s="14">
        <v>2897.6641465453463</v>
      </c>
      <c r="S1739" s="15">
        <v>-0.3447190365367257</v>
      </c>
      <c r="T1739" s="38">
        <v>-111712.58104732595</v>
      </c>
      <c r="U1739" s="38">
        <v>213804.75089663579</v>
      </c>
      <c r="V1739" s="38">
        <v>-96689.937729590529</v>
      </c>
      <c r="W1739" s="38">
        <v>523444.91830852698</v>
      </c>
      <c r="AA1739" s="13">
        <v>1674</v>
      </c>
      <c r="AB1739" s="39">
        <v>2556677.3029918824</v>
      </c>
    </row>
    <row r="1740" spans="3:28">
      <c r="C1740" s="13">
        <v>1675</v>
      </c>
      <c r="D1740" s="13">
        <v>65</v>
      </c>
      <c r="E1740" s="14">
        <v>239316.84530158344</v>
      </c>
      <c r="F1740" s="14">
        <v>72411.069667617543</v>
      </c>
      <c r="G1740" s="14">
        <v>2551.6097</v>
      </c>
      <c r="H1740" s="14">
        <v>164354.16593396591</v>
      </c>
      <c r="I1740" s="14">
        <v>9861.2499560379547</v>
      </c>
      <c r="J1740" s="14">
        <v>3944.4999824151819</v>
      </c>
      <c r="K1740" s="15">
        <v>9.387411717742658E-2</v>
      </c>
      <c r="L1740" s="14">
        <v>16275.223311929825</v>
      </c>
      <c r="M1740" s="14">
        <v>191620.32410895507</v>
      </c>
      <c r="N1740" s="14">
        <v>2958.3749868113864</v>
      </c>
      <c r="O1740" s="15">
        <v>-7.364876853648894E-3</v>
      </c>
      <c r="P1740" s="14">
        <v>-1124.9458575544329</v>
      </c>
      <c r="Q1740" s="14">
        <v>153098.93511936604</v>
      </c>
      <c r="R1740" s="14">
        <v>2958.3749868113864</v>
      </c>
      <c r="S1740" s="15">
        <v>0.3192564218634919</v>
      </c>
      <c r="T1740" s="38">
        <v>131105.30894415764</v>
      </c>
      <c r="U1740" s="38">
        <v>543242.82612408674</v>
      </c>
      <c r="V1740" s="38">
        <v>146255.58639853305</v>
      </c>
      <c r="W1740" s="38">
        <v>887962.08535240788</v>
      </c>
      <c r="AA1740" s="13">
        <v>1675</v>
      </c>
      <c r="AB1740" s="39">
        <v>2690518.9930400546</v>
      </c>
    </row>
    <row r="1741" spans="3:28">
      <c r="C1741" s="13">
        <v>1676</v>
      </c>
      <c r="D1741" s="13">
        <v>65</v>
      </c>
      <c r="E1741" s="14">
        <v>226549.83580100891</v>
      </c>
      <c r="F1741" s="14">
        <v>67431.935962393472</v>
      </c>
      <c r="G1741" s="14">
        <v>2551.6097</v>
      </c>
      <c r="H1741" s="14">
        <v>156566.29013861544</v>
      </c>
      <c r="I1741" s="14">
        <v>9393.9774083169268</v>
      </c>
      <c r="J1741" s="14">
        <v>3757.5909633267711</v>
      </c>
      <c r="K1741" s="15">
        <v>9.7207333414122743E-2</v>
      </c>
      <c r="L1741" s="14">
        <v>13918.643827567408</v>
      </c>
      <c r="M1741" s="14">
        <v>158982.56062380481</v>
      </c>
      <c r="N1741" s="14">
        <v>2818.1932224950779</v>
      </c>
      <c r="O1741" s="15">
        <v>0.10627400721412597</v>
      </c>
      <c r="P1741" s="14">
        <v>25588.213677779684</v>
      </c>
      <c r="Q1741" s="14">
        <v>267773.15330606262</v>
      </c>
      <c r="R1741" s="14">
        <v>2818.1932224950779</v>
      </c>
      <c r="S1741" s="15">
        <v>-0.38567406220885075</v>
      </c>
      <c r="T1741" s="38">
        <v>-105605.34847963971</v>
      </c>
      <c r="U1741" s="38">
        <v>169623.94717432215</v>
      </c>
      <c r="V1741" s="38">
        <v>-66098.490974292625</v>
      </c>
      <c r="W1741" s="38">
        <v>596379.66110418958</v>
      </c>
      <c r="AA1741" s="13">
        <v>1676</v>
      </c>
      <c r="AB1741" s="39">
        <v>2922183.0632237149</v>
      </c>
    </row>
    <row r="1742" spans="3:28">
      <c r="C1742" s="13">
        <v>1677</v>
      </c>
      <c r="D1742" s="13">
        <v>65</v>
      </c>
      <c r="E1742" s="14">
        <v>234172.03076187108</v>
      </c>
      <c r="F1742" s="14">
        <v>70404.591997129726</v>
      </c>
      <c r="G1742" s="14">
        <v>2551.6097</v>
      </c>
      <c r="H1742" s="14">
        <v>161215.82906474135</v>
      </c>
      <c r="I1742" s="14">
        <v>9672.949743884481</v>
      </c>
      <c r="J1742" s="14">
        <v>3869.1798975537927</v>
      </c>
      <c r="K1742" s="15">
        <v>-0.10750021520408976</v>
      </c>
      <c r="L1742" s="14">
        <v>-19697.270249716603</v>
      </c>
      <c r="M1742" s="14">
        <v>165467.37381868437</v>
      </c>
      <c r="N1742" s="14">
        <v>2901.8849231653444</v>
      </c>
      <c r="O1742" s="15">
        <v>-0.11100405362996144</v>
      </c>
      <c r="P1742" s="14">
        <v>-17869.674873264423</v>
      </c>
      <c r="Q1742" s="14">
        <v>144563.45057087886</v>
      </c>
      <c r="R1742" s="14">
        <v>2901.8849231653444</v>
      </c>
      <c r="S1742" s="15">
        <v>0.59078336497052941</v>
      </c>
      <c r="T1742" s="38">
        <v>41928.627805565622</v>
      </c>
      <c r="U1742" s="38">
        <v>114350.8099662505</v>
      </c>
      <c r="V1742" s="38">
        <v>4361.6826825846001</v>
      </c>
      <c r="W1742" s="38">
        <v>424381.63435581373</v>
      </c>
      <c r="AA1742" s="13">
        <v>1677</v>
      </c>
      <c r="AB1742" s="39">
        <v>2697523.4610240264</v>
      </c>
    </row>
    <row r="1743" spans="3:28">
      <c r="C1743" s="13">
        <v>1678</v>
      </c>
      <c r="D1743" s="13">
        <v>65</v>
      </c>
      <c r="E1743" s="14">
        <v>235971.28482797986</v>
      </c>
      <c r="F1743" s="14">
        <v>71106.301082912149</v>
      </c>
      <c r="G1743" s="14">
        <v>2551.6097</v>
      </c>
      <c r="H1743" s="14">
        <v>162313.37404506773</v>
      </c>
      <c r="I1743" s="14">
        <v>9738.8024427040637</v>
      </c>
      <c r="J1743" s="14">
        <v>3895.5209770816255</v>
      </c>
      <c r="K1743" s="15">
        <v>3.0120651172068608E-2</v>
      </c>
      <c r="L1743" s="14">
        <v>4205.1665008466207</v>
      </c>
      <c r="M1743" s="14">
        <v>145763.67035691935</v>
      </c>
      <c r="N1743" s="14">
        <v>2921.6407328112191</v>
      </c>
      <c r="O1743" s="15">
        <v>0.17919251797538088</v>
      </c>
      <c r="P1743" s="14">
        <v>35101.451928079638</v>
      </c>
      <c r="Q1743" s="14">
        <v>232449.08902475855</v>
      </c>
      <c r="R1743" s="14">
        <v>2921.6407328112191</v>
      </c>
      <c r="S1743" s="15">
        <v>0.46008382795197317</v>
      </c>
      <c r="T1743" s="38">
        <v>141440.50783220856</v>
      </c>
      <c r="U1743" s="38">
        <v>450324.66985750233</v>
      </c>
      <c r="V1743" s="38">
        <v>180747.12626113481</v>
      </c>
      <c r="W1743" s="38">
        <v>828537.42923918017</v>
      </c>
      <c r="AA1743" s="13">
        <v>1678</v>
      </c>
      <c r="AB1743" s="39">
        <v>2860060.3130336856</v>
      </c>
    </row>
    <row r="1744" spans="3:28">
      <c r="C1744" s="13">
        <v>1679</v>
      </c>
      <c r="D1744" s="13">
        <v>65</v>
      </c>
      <c r="E1744" s="14">
        <v>234067.53466457748</v>
      </c>
      <c r="F1744" s="14">
        <v>70363.838519185229</v>
      </c>
      <c r="G1744" s="14">
        <v>2551.6097</v>
      </c>
      <c r="H1744" s="14">
        <v>161152.08644539225</v>
      </c>
      <c r="I1744" s="14">
        <v>9669.1251867235351</v>
      </c>
      <c r="J1744" s="14">
        <v>3867.6500746894144</v>
      </c>
      <c r="K1744" s="15">
        <v>0.10068339871695298</v>
      </c>
      <c r="L1744" s="14">
        <v>18605.36834697505</v>
      </c>
      <c r="M1744" s="14">
        <v>205330.01872464764</v>
      </c>
      <c r="N1744" s="14">
        <v>2900.7375560170603</v>
      </c>
      <c r="O1744" s="15">
        <v>0.1327541955839234</v>
      </c>
      <c r="P1744" s="14">
        <v>19039.154620803929</v>
      </c>
      <c r="Q1744" s="14">
        <v>163906.11778258783</v>
      </c>
      <c r="R1744" s="14">
        <v>2900.7375560170603</v>
      </c>
      <c r="S1744" s="15">
        <v>-5.6254283895615251E-2</v>
      </c>
      <c r="T1744" s="38">
        <v>-19292.936931679938</v>
      </c>
      <c r="U1744" s="38">
        <v>325116.85814494919</v>
      </c>
      <c r="V1744" s="38">
        <v>18351.586036099037</v>
      </c>
      <c r="W1744" s="38">
        <v>694352.99465218466</v>
      </c>
      <c r="AA1744" s="13">
        <v>1679</v>
      </c>
      <c r="AB1744" s="39">
        <v>2373359.1748282141</v>
      </c>
    </row>
    <row r="1745" spans="3:28">
      <c r="C1745" s="13">
        <v>1680</v>
      </c>
      <c r="D1745" s="13">
        <v>65</v>
      </c>
      <c r="E1745" s="14">
        <v>244276.82865555855</v>
      </c>
      <c r="F1745" s="14">
        <v>74345.463175667828</v>
      </c>
      <c r="G1745" s="14">
        <v>2551.6097</v>
      </c>
      <c r="H1745" s="14">
        <v>167379.75577989072</v>
      </c>
      <c r="I1745" s="14">
        <v>10042.785346793444</v>
      </c>
      <c r="J1745" s="14">
        <v>4017.1141387173775</v>
      </c>
      <c r="K1745" s="15">
        <v>7.2771809463514678E-2</v>
      </c>
      <c r="L1745" s="14">
        <v>11245.658853133215</v>
      </c>
      <c r="M1745" s="14">
        <v>167787.39210758329</v>
      </c>
      <c r="N1745" s="14">
        <v>3012.8356040380331</v>
      </c>
      <c r="O1745" s="15">
        <v>0.10411469567109066</v>
      </c>
      <c r="P1745" s="14">
        <v>23101.024122250779</v>
      </c>
      <c r="Q1745" s="14">
        <v>246487.9744787649</v>
      </c>
      <c r="R1745" s="14">
        <v>3012.8356040380331</v>
      </c>
      <c r="S1745" s="15">
        <v>0.11558423116753949</v>
      </c>
      <c r="T1745" s="38">
        <v>49087.120350173507</v>
      </c>
      <c r="U1745" s="38">
        <v>475280.53787814704</v>
      </c>
      <c r="V1745" s="38">
        <v>83433.803325557499</v>
      </c>
      <c r="W1745" s="38">
        <v>889555.90446449514</v>
      </c>
      <c r="AA1745" s="13">
        <v>1680</v>
      </c>
      <c r="AB1745" s="39">
        <v>2295817.0364783895</v>
      </c>
    </row>
    <row r="1746" spans="3:28">
      <c r="C1746" s="13">
        <v>1681</v>
      </c>
      <c r="D1746" s="13">
        <v>65</v>
      </c>
      <c r="E1746" s="14">
        <v>230009.8105673067</v>
      </c>
      <c r="F1746" s="14">
        <v>68781.326121249615</v>
      </c>
      <c r="G1746" s="14">
        <v>2551.6097</v>
      </c>
      <c r="H1746" s="14">
        <v>158676.87474605709</v>
      </c>
      <c r="I1746" s="14">
        <v>9520.6124847634255</v>
      </c>
      <c r="J1746" s="14">
        <v>3808.2449939053704</v>
      </c>
      <c r="K1746" s="15">
        <v>2.8716081796127113E-3</v>
      </c>
      <c r="L1746" s="14">
        <v>348.43846924899105</v>
      </c>
      <c r="M1746" s="14">
        <v>123591.70177335187</v>
      </c>
      <c r="N1746" s="14">
        <v>2856.1837454290276</v>
      </c>
      <c r="O1746" s="15">
        <v>-4.8454330273602908E-3</v>
      </c>
      <c r="P1746" s="14">
        <v>-909.50398869590799</v>
      </c>
      <c r="Q1746" s="14">
        <v>188221.9331908859</v>
      </c>
      <c r="R1746" s="14">
        <v>2856.1837454290276</v>
      </c>
      <c r="S1746" s="15">
        <v>0.34185299288131821</v>
      </c>
      <c r="T1746" s="38">
        <v>29101.22381420909</v>
      </c>
      <c r="U1746" s="38">
        <v>115657.20521899572</v>
      </c>
      <c r="V1746" s="38">
        <v>28540.158294762172</v>
      </c>
      <c r="W1746" s="38">
        <v>427470.84018323349</v>
      </c>
      <c r="AA1746" s="13">
        <v>1681</v>
      </c>
      <c r="AB1746" s="39">
        <v>2729867.9163953955</v>
      </c>
    </row>
    <row r="1747" spans="3:28">
      <c r="C1747" s="13">
        <v>1682</v>
      </c>
      <c r="D1747" s="13">
        <v>65</v>
      </c>
      <c r="E1747" s="14">
        <v>222045.35845713224</v>
      </c>
      <c r="F1747" s="14">
        <v>65675.189798281572</v>
      </c>
      <c r="G1747" s="14">
        <v>2551.6097</v>
      </c>
      <c r="H1747" s="14">
        <v>153818.55895885066</v>
      </c>
      <c r="I1747" s="14">
        <v>9229.1135375310387</v>
      </c>
      <c r="J1747" s="14">
        <v>3691.6454150124155</v>
      </c>
      <c r="K1747" s="15">
        <v>2.2961157008050473E-3</v>
      </c>
      <c r="L1747" s="14">
        <v>330.10958934716768</v>
      </c>
      <c r="M1747" s="14">
        <v>145944.64100409625</v>
      </c>
      <c r="N1747" s="14">
        <v>2768.7340612593116</v>
      </c>
      <c r="O1747" s="15">
        <v>-1.6256190039243876E-2</v>
      </c>
      <c r="P1747" s="14">
        <v>-3689.2712219344671</v>
      </c>
      <c r="Q1747" s="14">
        <v>224640.72163050467</v>
      </c>
      <c r="R1747" s="14">
        <v>2768.7340612593116</v>
      </c>
      <c r="S1747" s="15">
        <v>0.14001721269534873</v>
      </c>
      <c r="T1747" s="38">
        <v>15782.247030939954</v>
      </c>
      <c r="U1747" s="38">
        <v>129883.09175120319</v>
      </c>
      <c r="V1747" s="38">
        <v>12423.085398352654</v>
      </c>
      <c r="W1747" s="38">
        <v>500468.45438580413</v>
      </c>
      <c r="AA1747" s="13">
        <v>1682</v>
      </c>
      <c r="AB1747" s="39">
        <v>2415191.9326493363</v>
      </c>
    </row>
    <row r="1748" spans="3:28">
      <c r="C1748" s="13">
        <v>1683</v>
      </c>
      <c r="D1748" s="13">
        <v>65</v>
      </c>
      <c r="E1748" s="14">
        <v>242234.06062552071</v>
      </c>
      <c r="F1748" s="14">
        <v>73548.78364395308</v>
      </c>
      <c r="G1748" s="14">
        <v>2551.6097</v>
      </c>
      <c r="H1748" s="14">
        <v>166133.66728156761</v>
      </c>
      <c r="I1748" s="14">
        <v>9968.0200368940568</v>
      </c>
      <c r="J1748" s="14">
        <v>3987.208014757623</v>
      </c>
      <c r="K1748" s="15">
        <v>3.7529501451670146E-2</v>
      </c>
      <c r="L1748" s="14">
        <v>4853.0497745095618</v>
      </c>
      <c r="M1748" s="14">
        <v>136159.58325842931</v>
      </c>
      <c r="N1748" s="14">
        <v>2990.4060110682171</v>
      </c>
      <c r="O1748" s="15">
        <v>0.26693293825895226</v>
      </c>
      <c r="P1748" s="14">
        <v>58760.333757522276</v>
      </c>
      <c r="Q1748" s="14">
        <v>280386.98303859524</v>
      </c>
      <c r="R1748" s="14">
        <v>2990.4060110682171</v>
      </c>
      <c r="S1748" s="15">
        <v>0.1042456619318686</v>
      </c>
      <c r="T1748" s="38">
        <v>22320.876725190323</v>
      </c>
      <c r="U1748" s="38">
        <v>237934.1189041769</v>
      </c>
      <c r="V1748" s="38">
        <v>85934.260257222166</v>
      </c>
      <c r="W1748" s="38">
        <v>654480.68520120147</v>
      </c>
      <c r="AA1748" s="13">
        <v>1683</v>
      </c>
      <c r="AB1748" s="39">
        <v>2525807.5993528115</v>
      </c>
    </row>
    <row r="1749" spans="3:28">
      <c r="C1749" s="13">
        <v>1684</v>
      </c>
      <c r="D1749" s="13">
        <v>65</v>
      </c>
      <c r="E1749" s="14">
        <v>222342.89223720174</v>
      </c>
      <c r="F1749" s="14">
        <v>65791.227972508685</v>
      </c>
      <c r="G1749" s="14">
        <v>2551.6097</v>
      </c>
      <c r="H1749" s="14">
        <v>154000.05456469304</v>
      </c>
      <c r="I1749" s="14">
        <v>9240.0032738815826</v>
      </c>
      <c r="J1749" s="14">
        <v>3696.0013095526333</v>
      </c>
      <c r="K1749" s="15">
        <v>6.3318529408483398E-2</v>
      </c>
      <c r="L1749" s="14">
        <v>8054.5935556648274</v>
      </c>
      <c r="M1749" s="14">
        <v>137110.12146842064</v>
      </c>
      <c r="N1749" s="14">
        <v>2772.0009821644749</v>
      </c>
      <c r="O1749" s="15">
        <v>0.37382922764693871</v>
      </c>
      <c r="P1749" s="14">
        <v>49244.159312203126</v>
      </c>
      <c r="Q1749" s="14">
        <v>182359.18383431042</v>
      </c>
      <c r="R1749" s="14">
        <v>2772.0009821644749</v>
      </c>
      <c r="S1749" s="15">
        <v>5.217666003711191E-2</v>
      </c>
      <c r="T1749" s="38">
        <v>13318.876348917607</v>
      </c>
      <c r="U1749" s="38">
        <v>269969.90030919533</v>
      </c>
      <c r="V1749" s="38">
        <v>70617.629216785557</v>
      </c>
      <c r="W1749" s="38">
        <v>589439.20561192639</v>
      </c>
      <c r="AA1749" s="13">
        <v>1684</v>
      </c>
      <c r="AB1749" s="39">
        <v>2356873.4141319641</v>
      </c>
    </row>
    <row r="1750" spans="3:28">
      <c r="C1750" s="13">
        <v>1685</v>
      </c>
      <c r="D1750" s="13">
        <v>65</v>
      </c>
      <c r="E1750" s="14">
        <v>225649.28555220898</v>
      </c>
      <c r="F1750" s="14">
        <v>67080.721365361504</v>
      </c>
      <c r="G1750" s="14">
        <v>2551.6097</v>
      </c>
      <c r="H1750" s="14">
        <v>156016.95448684748</v>
      </c>
      <c r="I1750" s="14">
        <v>9361.0172692108481</v>
      </c>
      <c r="J1750" s="14">
        <v>3744.4069076843393</v>
      </c>
      <c r="K1750" s="15">
        <v>-2.6293841642215189E-2</v>
      </c>
      <c r="L1750" s="14">
        <v>-4002.5405825548692</v>
      </c>
      <c r="M1750" s="14">
        <v>150093.16208521446</v>
      </c>
      <c r="N1750" s="14">
        <v>2808.3051807632542</v>
      </c>
      <c r="O1750" s="15">
        <v>0.21660288734076638</v>
      </c>
      <c r="P1750" s="14">
        <v>30745.797544672645</v>
      </c>
      <c r="Q1750" s="14">
        <v>174095.41504615863</v>
      </c>
      <c r="R1750" s="14">
        <v>2808.3051807632542</v>
      </c>
      <c r="S1750" s="15">
        <v>0.20976205065586775</v>
      </c>
      <c r="T1750" s="38">
        <v>38859.399093824759</v>
      </c>
      <c r="U1750" s="38">
        <v>225518.21987762934</v>
      </c>
      <c r="V1750" s="38">
        <v>65602.656055942527</v>
      </c>
      <c r="W1750" s="38">
        <v>549706.79700900242</v>
      </c>
      <c r="AA1750" s="13">
        <v>1685</v>
      </c>
      <c r="AB1750" s="39">
        <v>2871942.4743673741</v>
      </c>
    </row>
    <row r="1751" spans="3:28">
      <c r="C1751" s="13">
        <v>1686</v>
      </c>
      <c r="D1751" s="13">
        <v>65</v>
      </c>
      <c r="E1751" s="14">
        <v>238524.63217189902</v>
      </c>
      <c r="F1751" s="14">
        <v>72102.106547040617</v>
      </c>
      <c r="G1751" s="14">
        <v>2551.6097</v>
      </c>
      <c r="H1751" s="14">
        <v>163870.91592485839</v>
      </c>
      <c r="I1751" s="14">
        <v>9832.2549554915022</v>
      </c>
      <c r="J1751" s="14">
        <v>3932.9019821966012</v>
      </c>
      <c r="K1751" s="15">
        <v>8.9076297925599415E-3</v>
      </c>
      <c r="L1751" s="14">
        <v>1391.9945975096311</v>
      </c>
      <c r="M1751" s="14">
        <v>159628.36586215685</v>
      </c>
      <c r="N1751" s="14">
        <v>2949.6764866474505</v>
      </c>
      <c r="O1751" s="15">
        <v>2.0264811894707899E-2</v>
      </c>
      <c r="P1751" s="14">
        <v>2965.6305889737514</v>
      </c>
      <c r="Q1751" s="14">
        <v>150784.31867322387</v>
      </c>
      <c r="R1751" s="14">
        <v>2949.6764866474505</v>
      </c>
      <c r="S1751" s="15">
        <v>-9.3723287282381121E-2</v>
      </c>
      <c r="T1751" s="38">
        <v>-17039.976153326668</v>
      </c>
      <c r="U1751" s="38">
        <v>166246.41231856</v>
      </c>
      <c r="V1751" s="38">
        <v>-12682.350966843285</v>
      </c>
      <c r="W1751" s="38">
        <v>476659.09685394069</v>
      </c>
      <c r="AA1751" s="13">
        <v>1686</v>
      </c>
      <c r="AB1751" s="39">
        <v>2556316.6052124663</v>
      </c>
    </row>
    <row r="1752" spans="3:28">
      <c r="C1752" s="13">
        <v>1687</v>
      </c>
      <c r="D1752" s="13">
        <v>65</v>
      </c>
      <c r="E1752" s="14">
        <v>224965.82647661155</v>
      </c>
      <c r="F1752" s="14">
        <v>66814.172325878506</v>
      </c>
      <c r="G1752" s="14">
        <v>2551.6097</v>
      </c>
      <c r="H1752" s="14">
        <v>155600.04445073302</v>
      </c>
      <c r="I1752" s="14">
        <v>9336.002667043982</v>
      </c>
      <c r="J1752" s="14">
        <v>3734.4010668175929</v>
      </c>
      <c r="K1752" s="15">
        <v>5.544273242405235E-2</v>
      </c>
      <c r="L1752" s="14">
        <v>7290.8156269698711</v>
      </c>
      <c r="M1752" s="14">
        <v>140659.75332596878</v>
      </c>
      <c r="N1752" s="14">
        <v>2800.8008001131943</v>
      </c>
      <c r="O1752" s="15">
        <v>0.10782364334579661</v>
      </c>
      <c r="P1752" s="14">
        <v>17250.684504008408</v>
      </c>
      <c r="Q1752" s="14">
        <v>178640.89760854273</v>
      </c>
      <c r="R1752" s="14">
        <v>2800.8008001131943</v>
      </c>
      <c r="S1752" s="15">
        <v>-1.1333677717032087E-2</v>
      </c>
      <c r="T1752" s="38">
        <v>-1479.7310938372848</v>
      </c>
      <c r="U1752" s="38">
        <v>130481.21026933195</v>
      </c>
      <c r="V1752" s="38">
        <v>23061.769037140992</v>
      </c>
      <c r="W1752" s="38">
        <v>449781.86120384344</v>
      </c>
      <c r="AA1752" s="13">
        <v>1687</v>
      </c>
      <c r="AB1752" s="39">
        <v>2603640.2008378305</v>
      </c>
    </row>
    <row r="1753" spans="3:28">
      <c r="C1753" s="13">
        <v>1688</v>
      </c>
      <c r="D1753" s="13">
        <v>65</v>
      </c>
      <c r="E1753" s="14">
        <v>238393.43733825238</v>
      </c>
      <c r="F1753" s="14">
        <v>72050.940561918425</v>
      </c>
      <c r="G1753" s="14">
        <v>2551.6097</v>
      </c>
      <c r="H1753" s="14">
        <v>163790.88707633395</v>
      </c>
      <c r="I1753" s="14">
        <v>9827.4532245800365</v>
      </c>
      <c r="J1753" s="14">
        <v>3930.9812898320147</v>
      </c>
      <c r="K1753" s="15">
        <v>4.5712514539435908E-2</v>
      </c>
      <c r="L1753" s="14">
        <v>6671.849790539125</v>
      </c>
      <c r="M1753" s="14">
        <v>154589.70944773863</v>
      </c>
      <c r="N1753" s="14">
        <v>2948.2359673740107</v>
      </c>
      <c r="O1753" s="15">
        <v>-5.7239563510278008E-2</v>
      </c>
      <c r="P1753" s="14">
        <v>-5427.825263456416</v>
      </c>
      <c r="Q1753" s="14">
        <v>90872.754184804653</v>
      </c>
      <c r="R1753" s="14">
        <v>2948.2359673740107</v>
      </c>
      <c r="S1753" s="15">
        <v>-2.562091883042418E-2</v>
      </c>
      <c r="T1753" s="38">
        <v>-16371.453864006922</v>
      </c>
      <c r="U1753" s="38">
        <v>624090.43705490523</v>
      </c>
      <c r="V1753" s="38">
        <v>-15127.429336924213</v>
      </c>
      <c r="W1753" s="38">
        <v>869552.90068744845</v>
      </c>
      <c r="AA1753" s="13">
        <v>1688</v>
      </c>
      <c r="AB1753" s="39">
        <v>2698299.3457356119</v>
      </c>
    </row>
    <row r="1754" spans="3:28">
      <c r="C1754" s="13">
        <v>1689</v>
      </c>
      <c r="D1754" s="13">
        <v>65</v>
      </c>
      <c r="E1754" s="14">
        <v>227756.38266942816</v>
      </c>
      <c r="F1754" s="14">
        <v>67902.489241076983</v>
      </c>
      <c r="G1754" s="14">
        <v>2551.6097</v>
      </c>
      <c r="H1754" s="14">
        <v>157302.28372835118</v>
      </c>
      <c r="I1754" s="14">
        <v>9438.1370237010706</v>
      </c>
      <c r="J1754" s="14">
        <v>3775.2548094804283</v>
      </c>
      <c r="K1754" s="15">
        <v>4.7901493551306962E-2</v>
      </c>
      <c r="L1754" s="14">
        <v>5078.9277224495727</v>
      </c>
      <c r="M1754" s="14">
        <v>112995.14308780458</v>
      </c>
      <c r="N1754" s="14">
        <v>2831.4411071103209</v>
      </c>
      <c r="O1754" s="15">
        <v>-1.6959663051190357E-2</v>
      </c>
      <c r="P1754" s="14">
        <v>-1582.2374868606748</v>
      </c>
      <c r="Q1754" s="14">
        <v>93127.641216235177</v>
      </c>
      <c r="R1754" s="14">
        <v>2831.4411071103209</v>
      </c>
      <c r="S1754" s="15">
        <v>0.51698803806314775</v>
      </c>
      <c r="T1754" s="38">
        <v>169321.91680140042</v>
      </c>
      <c r="U1754" s="38">
        <v>498253.75829994061</v>
      </c>
      <c r="V1754" s="38">
        <v>172818.60703698933</v>
      </c>
      <c r="W1754" s="38">
        <v>704376.5426039804</v>
      </c>
      <c r="AA1754" s="13">
        <v>1689</v>
      </c>
      <c r="AB1754" s="39">
        <v>3156216.8143617036</v>
      </c>
    </row>
    <row r="1755" spans="3:28">
      <c r="C1755" s="13">
        <v>1690</v>
      </c>
      <c r="D1755" s="13">
        <v>65</v>
      </c>
      <c r="E1755" s="14">
        <v>243509.77785844728</v>
      </c>
      <c r="F1755" s="14">
        <v>74046.313364794449</v>
      </c>
      <c r="G1755" s="14">
        <v>2551.6097</v>
      </c>
      <c r="H1755" s="14">
        <v>166911.85479365283</v>
      </c>
      <c r="I1755" s="14">
        <v>10014.71128761917</v>
      </c>
      <c r="J1755" s="14">
        <v>4005.8845150476682</v>
      </c>
      <c r="K1755" s="15">
        <v>9.8599197988250314E-2</v>
      </c>
      <c r="L1755" s="14">
        <v>22918.598002841427</v>
      </c>
      <c r="M1755" s="14">
        <v>257363.57295897347</v>
      </c>
      <c r="N1755" s="14">
        <v>3004.4133862857507</v>
      </c>
      <c r="O1755" s="15">
        <v>5.6949405743229944E-2</v>
      </c>
      <c r="P1755" s="14">
        <v>15130.146892507824</v>
      </c>
      <c r="Q1755" s="14">
        <v>282309.3469633467</v>
      </c>
      <c r="R1755" s="14">
        <v>3004.4133862857507</v>
      </c>
      <c r="S1755" s="15">
        <v>-0.35654698132465806</v>
      </c>
      <c r="T1755" s="38">
        <v>-209814.79952389802</v>
      </c>
      <c r="U1755" s="38">
        <v>380150.66871302633</v>
      </c>
      <c r="V1755" s="38">
        <v>-171766.05462854877</v>
      </c>
      <c r="W1755" s="38">
        <v>919823.5886353465</v>
      </c>
      <c r="AA1755" s="13">
        <v>1690</v>
      </c>
      <c r="AB1755" s="39">
        <v>2716900.9718720615</v>
      </c>
    </row>
    <row r="1756" spans="3:28">
      <c r="C1756" s="13">
        <v>1691</v>
      </c>
      <c r="D1756" s="13">
        <v>65</v>
      </c>
      <c r="E1756" s="14">
        <v>243891.7220074033</v>
      </c>
      <c r="F1756" s="14">
        <v>74195.27158288729</v>
      </c>
      <c r="G1756" s="14">
        <v>2551.6097</v>
      </c>
      <c r="H1756" s="14">
        <v>167144.84072451599</v>
      </c>
      <c r="I1756" s="14">
        <v>10028.69044347096</v>
      </c>
      <c r="J1756" s="14">
        <v>4011.4761773883838</v>
      </c>
      <c r="K1756" s="15">
        <v>1.9788824239872601E-2</v>
      </c>
      <c r="L1756" s="14">
        <v>4025.1586445382422</v>
      </c>
      <c r="M1756" s="14">
        <v>209436.54609101138</v>
      </c>
      <c r="N1756" s="14">
        <v>3008.6071330412879</v>
      </c>
      <c r="O1756" s="15">
        <v>5.1366865108463271E-2</v>
      </c>
      <c r="P1756" s="14">
        <v>10371.490518077157</v>
      </c>
      <c r="Q1756" s="14">
        <v>213785.92615470412</v>
      </c>
      <c r="R1756" s="14">
        <v>3008.6071330412879</v>
      </c>
      <c r="S1756" s="15">
        <v>-0.10827444274905236</v>
      </c>
      <c r="T1756" s="38">
        <v>-20169.629629395149</v>
      </c>
      <c r="U1756" s="38">
        <v>167617.13466649904</v>
      </c>
      <c r="V1756" s="38">
        <v>-5772.9804667797507</v>
      </c>
      <c r="W1756" s="38">
        <v>590839.60691221454</v>
      </c>
      <c r="AA1756" s="13">
        <v>1691</v>
      </c>
      <c r="AB1756" s="39">
        <v>2610847.3119992064</v>
      </c>
    </row>
    <row r="1757" spans="3:28">
      <c r="C1757" s="13">
        <v>1692</v>
      </c>
      <c r="D1757" s="13">
        <v>65</v>
      </c>
      <c r="E1757" s="14">
        <v>244983.0231633042</v>
      </c>
      <c r="F1757" s="14">
        <v>74620.87903368863</v>
      </c>
      <c r="G1757" s="14">
        <v>2551.6097</v>
      </c>
      <c r="H1757" s="14">
        <v>167810.53442961557</v>
      </c>
      <c r="I1757" s="14">
        <v>10068.632065776934</v>
      </c>
      <c r="J1757" s="14">
        <v>4027.4528263107736</v>
      </c>
      <c r="K1757" s="15">
        <v>7.6741009634556184E-2</v>
      </c>
      <c r="L1757" s="14">
        <v>14366.305136437833</v>
      </c>
      <c r="M1757" s="14">
        <v>203585.08924756676</v>
      </c>
      <c r="N1757" s="14">
        <v>3020.5896197330799</v>
      </c>
      <c r="O1757" s="15">
        <v>2.3604038009789684E-2</v>
      </c>
      <c r="P1757" s="14">
        <v>4854.4659306859985</v>
      </c>
      <c r="Q1757" s="14">
        <v>212027.28037692269</v>
      </c>
      <c r="R1757" s="14">
        <v>3020.5896197330799</v>
      </c>
      <c r="S1757" s="15">
        <v>-9.7396095113893022E-3</v>
      </c>
      <c r="T1757" s="38">
        <v>-1317.703644349041</v>
      </c>
      <c r="U1757" s="38">
        <v>135485.86373544394</v>
      </c>
      <c r="V1757" s="38">
        <v>17903.067422774791</v>
      </c>
      <c r="W1757" s="38">
        <v>551098.23335993337</v>
      </c>
      <c r="AA1757" s="13">
        <v>1692</v>
      </c>
      <c r="AB1757" s="39">
        <v>2587364.6243419326</v>
      </c>
    </row>
    <row r="1758" spans="3:28">
      <c r="C1758" s="13">
        <v>1693</v>
      </c>
      <c r="D1758" s="13">
        <v>65</v>
      </c>
      <c r="E1758" s="14">
        <v>237338.76486862826</v>
      </c>
      <c r="F1758" s="14">
        <v>71639.618298765025</v>
      </c>
      <c r="G1758" s="14">
        <v>2551.6097</v>
      </c>
      <c r="H1758" s="14">
        <v>163147.53686986325</v>
      </c>
      <c r="I1758" s="14">
        <v>9788.852212191794</v>
      </c>
      <c r="J1758" s="14">
        <v>3915.5408848767179</v>
      </c>
      <c r="K1758" s="15">
        <v>0.11714606145772011</v>
      </c>
      <c r="L1758" s="14">
        <v>20933.273579879242</v>
      </c>
      <c r="M1758" s="14">
        <v>201584.83295037638</v>
      </c>
      <c r="N1758" s="14">
        <v>2936.6556636575383</v>
      </c>
      <c r="O1758" s="15">
        <v>4.8890460210673614E-2</v>
      </c>
      <c r="P1758" s="14">
        <v>15056.588298666809</v>
      </c>
      <c r="Q1758" s="14">
        <v>324490.68764883571</v>
      </c>
      <c r="R1758" s="14">
        <v>2936.6556636575383</v>
      </c>
      <c r="S1758" s="15">
        <v>0.10711911292696497</v>
      </c>
      <c r="T1758" s="38">
        <v>30899.282211639904</v>
      </c>
      <c r="U1758" s="38">
        <v>320824.83646493265</v>
      </c>
      <c r="V1758" s="38">
        <v>66889.144090185961</v>
      </c>
      <c r="W1758" s="38">
        <v>846900.35706414469</v>
      </c>
      <c r="AA1758" s="13">
        <v>1693</v>
      </c>
      <c r="AB1758" s="39">
        <v>2666514.6485345359</v>
      </c>
    </row>
    <row r="1759" spans="3:28">
      <c r="C1759" s="13">
        <v>1694</v>
      </c>
      <c r="D1759" s="13">
        <v>65</v>
      </c>
      <c r="E1759" s="14">
        <v>233724.25110246296</v>
      </c>
      <c r="F1759" s="14">
        <v>70229.957929960554</v>
      </c>
      <c r="G1759" s="14">
        <v>2551.6097</v>
      </c>
      <c r="H1759" s="14">
        <v>160942.68347250242</v>
      </c>
      <c r="I1759" s="14">
        <v>9656.5610083501451</v>
      </c>
      <c r="J1759" s="14">
        <v>3862.6244033400581</v>
      </c>
      <c r="K1759" s="15">
        <v>3.8977104563796848E-2</v>
      </c>
      <c r="L1759" s="14">
        <v>6340.0014113028583</v>
      </c>
      <c r="M1759" s="14">
        <v>170930.94372802382</v>
      </c>
      <c r="N1759" s="14">
        <v>2896.9683025050435</v>
      </c>
      <c r="O1759" s="15">
        <v>-4.7213272896204916E-2</v>
      </c>
      <c r="P1759" s="14">
        <v>-12422.852456457531</v>
      </c>
      <c r="Q1759" s="14">
        <v>252147.66697009362</v>
      </c>
      <c r="R1759" s="14">
        <v>2896.9683025050435</v>
      </c>
      <c r="S1759" s="15">
        <v>8.1317113702608357E-2</v>
      </c>
      <c r="T1759" s="38">
        <v>117557.09837748439</v>
      </c>
      <c r="U1759" s="38">
        <v>1564668.0393568571</v>
      </c>
      <c r="V1759" s="38">
        <v>111474.24733232972</v>
      </c>
      <c r="W1759" s="38">
        <v>1987746.6500549745</v>
      </c>
      <c r="AA1759" s="13">
        <v>1694</v>
      </c>
      <c r="AB1759" s="39">
        <v>2587217.6952302298</v>
      </c>
    </row>
    <row r="1760" spans="3:28">
      <c r="C1760" s="13">
        <v>1695</v>
      </c>
      <c r="D1760" s="13">
        <v>65</v>
      </c>
      <c r="E1760" s="14">
        <v>228132.49790489522</v>
      </c>
      <c r="F1760" s="14">
        <v>68049.174182909133</v>
      </c>
      <c r="G1760" s="14">
        <v>2551.6097</v>
      </c>
      <c r="H1760" s="14">
        <v>157531.71402198609</v>
      </c>
      <c r="I1760" s="14">
        <v>9451.9028413191645</v>
      </c>
      <c r="J1760" s="14">
        <v>3780.7611365276662</v>
      </c>
      <c r="K1760" s="15">
        <v>6.3252322371070827E-2</v>
      </c>
      <c r="L1760" s="14">
        <v>7800.7249495013702</v>
      </c>
      <c r="M1760" s="14">
        <v>133018.19703131131</v>
      </c>
      <c r="N1760" s="14">
        <v>2835.5708523957492</v>
      </c>
      <c r="O1760" s="15">
        <v>0.31689386538615943</v>
      </c>
      <c r="P1760" s="14">
        <v>89195.869910093679</v>
      </c>
      <c r="Q1760" s="14">
        <v>372082.87785153871</v>
      </c>
      <c r="R1760" s="14">
        <v>2835.5708523957492</v>
      </c>
      <c r="S1760" s="15">
        <v>-5.489045215273787E-2</v>
      </c>
      <c r="T1760" s="38">
        <v>-247990.70710293381</v>
      </c>
      <c r="U1760" s="38">
        <v>4271347.7253034757</v>
      </c>
      <c r="V1760" s="38">
        <v>-150994.11224333878</v>
      </c>
      <c r="W1760" s="38">
        <v>4776448.8001863258</v>
      </c>
      <c r="AA1760" s="13">
        <v>1695</v>
      </c>
      <c r="AB1760" s="39">
        <v>2970604.2189260819</v>
      </c>
    </row>
    <row r="1761" spans="3:28">
      <c r="C1761" s="13">
        <v>1696</v>
      </c>
      <c r="D1761" s="13">
        <v>65</v>
      </c>
      <c r="E1761" s="14">
        <v>226191.26170172845</v>
      </c>
      <c r="F1761" s="14">
        <v>67292.092063674092</v>
      </c>
      <c r="G1761" s="14">
        <v>2551.6097</v>
      </c>
      <c r="H1761" s="14">
        <v>156347.55993805436</v>
      </c>
      <c r="I1761" s="14">
        <v>9380.8535962832611</v>
      </c>
      <c r="J1761" s="14">
        <v>3752.3414385133046</v>
      </c>
      <c r="K1761" s="15">
        <v>9.061553992868443E-2</v>
      </c>
      <c r="L1761" s="14">
        <v>16372.472305031495</v>
      </c>
      <c r="M1761" s="14">
        <v>198929.2670973427</v>
      </c>
      <c r="N1761" s="14">
        <v>2814.2560788849783</v>
      </c>
      <c r="O1761" s="15">
        <v>3.2593611662066369E-2</v>
      </c>
      <c r="P1761" s="14">
        <v>5948.2179763675531</v>
      </c>
      <c r="Q1761" s="14">
        <v>189851.78237392945</v>
      </c>
      <c r="R1761" s="14">
        <v>2814.2560788849783</v>
      </c>
      <c r="S1761" s="15">
        <v>0.19487310723997961</v>
      </c>
      <c r="T1761" s="38">
        <v>81781.672510776363</v>
      </c>
      <c r="U1761" s="38">
        <v>502855.08323572564</v>
      </c>
      <c r="V1761" s="38">
        <v>104102.36279217541</v>
      </c>
      <c r="W1761" s="38">
        <v>891636.1327069978</v>
      </c>
      <c r="AA1761" s="13">
        <v>1696</v>
      </c>
      <c r="AB1761" s="39">
        <v>2883676.217047113</v>
      </c>
    </row>
    <row r="1762" spans="3:28">
      <c r="C1762" s="13">
        <v>1697</v>
      </c>
      <c r="D1762" s="13">
        <v>65</v>
      </c>
      <c r="E1762" s="14">
        <v>222286.90807812437</v>
      </c>
      <c r="F1762" s="14">
        <v>65769.394150468506</v>
      </c>
      <c r="G1762" s="14">
        <v>2551.6097</v>
      </c>
      <c r="H1762" s="14">
        <v>153965.90422765588</v>
      </c>
      <c r="I1762" s="14">
        <v>9237.9542536593526</v>
      </c>
      <c r="J1762" s="14">
        <v>3695.1817014637413</v>
      </c>
      <c r="K1762" s="15">
        <v>8.5998294957225253E-3</v>
      </c>
      <c r="L1762" s="14">
        <v>919.93928182632408</v>
      </c>
      <c r="M1762" s="14">
        <v>109739.33489727978</v>
      </c>
      <c r="N1762" s="14">
        <v>2771.3862760978059</v>
      </c>
      <c r="O1762" s="15">
        <v>-0.11676058860940372</v>
      </c>
      <c r="P1762" s="14">
        <v>-28021.421203761387</v>
      </c>
      <c r="Q1762" s="14">
        <v>213354.67912126007</v>
      </c>
      <c r="R1762" s="14">
        <v>2771.3862760978059</v>
      </c>
      <c r="S1762" s="15">
        <v>0.14312933093578503</v>
      </c>
      <c r="T1762" s="38">
        <v>175100.73490880069</v>
      </c>
      <c r="U1762" s="38">
        <v>1399860.6572421195</v>
      </c>
      <c r="V1762" s="38">
        <v>147999.25298686564</v>
      </c>
      <c r="W1762" s="38">
        <v>1722954.6712606594</v>
      </c>
      <c r="AA1762" s="13">
        <v>1697</v>
      </c>
      <c r="AB1762" s="39">
        <v>2556354.9951694575</v>
      </c>
    </row>
    <row r="1763" spans="3:28">
      <c r="C1763" s="13">
        <v>1698</v>
      </c>
      <c r="D1763" s="13">
        <v>65</v>
      </c>
      <c r="E1763" s="14">
        <v>244901.31100964139</v>
      </c>
      <c r="F1763" s="14">
        <v>74589.011293760137</v>
      </c>
      <c r="G1763" s="14">
        <v>2551.6097</v>
      </c>
      <c r="H1763" s="14">
        <v>167760.69001588124</v>
      </c>
      <c r="I1763" s="14">
        <v>10065.641400952874</v>
      </c>
      <c r="J1763" s="14">
        <v>4026.2565603811499</v>
      </c>
      <c r="K1763" s="15">
        <v>5.0286002830641115E-2</v>
      </c>
      <c r="L1763" s="14">
        <v>6519.7173603598167</v>
      </c>
      <c r="M1763" s="14">
        <v>138185.57191345893</v>
      </c>
      <c r="N1763" s="14">
        <v>3019.6924202858622</v>
      </c>
      <c r="O1763" s="15">
        <v>0.16205013803144139</v>
      </c>
      <c r="P1763" s="14">
        <v>21433.66996418799</v>
      </c>
      <c r="Q1763" s="14">
        <v>155209.18545768183</v>
      </c>
      <c r="R1763" s="14">
        <v>3019.6924202858622</v>
      </c>
      <c r="S1763" s="15">
        <v>0.21079738673485499</v>
      </c>
      <c r="T1763" s="38">
        <v>72247.725498019558</v>
      </c>
      <c r="U1763" s="38">
        <v>416492.96618861746</v>
      </c>
      <c r="V1763" s="38">
        <v>100201.11282256736</v>
      </c>
      <c r="W1763" s="38">
        <v>709887.72355975816</v>
      </c>
      <c r="AA1763" s="13">
        <v>1698</v>
      </c>
      <c r="AB1763" s="39">
        <v>2344941.450845351</v>
      </c>
    </row>
    <row r="1764" spans="3:28">
      <c r="C1764" s="13">
        <v>1699</v>
      </c>
      <c r="D1764" s="13">
        <v>65</v>
      </c>
      <c r="E1764" s="14">
        <v>242171.29981745803</v>
      </c>
      <c r="F1764" s="14">
        <v>73524.306928808626</v>
      </c>
      <c r="G1764" s="14">
        <v>2551.6097</v>
      </c>
      <c r="H1764" s="14">
        <v>166095.3831886494</v>
      </c>
      <c r="I1764" s="14">
        <v>9965.722991318964</v>
      </c>
      <c r="J1764" s="14">
        <v>3986.2891965275858</v>
      </c>
      <c r="K1764" s="15">
        <v>-1.7734950854238367E-2</v>
      </c>
      <c r="L1764" s="14">
        <v>-2594.5715375636232</v>
      </c>
      <c r="M1764" s="14">
        <v>145695.65383008739</v>
      </c>
      <c r="N1764" s="14">
        <v>2989.7168973956891</v>
      </c>
      <c r="O1764" s="15">
        <v>6.5876242426912299E-2</v>
      </c>
      <c r="P1764" s="14">
        <v>15064.321006413064</v>
      </c>
      <c r="Q1764" s="14">
        <v>245235.26132372193</v>
      </c>
      <c r="R1764" s="14">
        <v>2989.7168973956891</v>
      </c>
      <c r="S1764" s="15">
        <v>0.31104636411012254</v>
      </c>
      <c r="T1764" s="38">
        <v>116692.93814414459</v>
      </c>
      <c r="U1764" s="38">
        <v>493350.31771085405</v>
      </c>
      <c r="V1764" s="38">
        <v>129162.68761299402</v>
      </c>
      <c r="W1764" s="38">
        <v>884281.23286466347</v>
      </c>
      <c r="AA1764" s="13">
        <v>1699</v>
      </c>
      <c r="AB1764" s="39">
        <v>2541811.6074183406</v>
      </c>
    </row>
    <row r="1765" spans="3:28">
      <c r="C1765" s="13">
        <v>1700</v>
      </c>
      <c r="D1765" s="13">
        <v>65</v>
      </c>
      <c r="E1765" s="14">
        <v>239805.39583844278</v>
      </c>
      <c r="F1765" s="14">
        <v>72601.604376992691</v>
      </c>
      <c r="G1765" s="14">
        <v>2551.6097</v>
      </c>
      <c r="H1765" s="14">
        <v>164652.18176145011</v>
      </c>
      <c r="I1765" s="14">
        <v>9879.1309056870068</v>
      </c>
      <c r="J1765" s="14">
        <v>3951.6523622748027</v>
      </c>
      <c r="K1765" s="15">
        <v>8.03005956669961E-4</v>
      </c>
      <c r="L1765" s="14">
        <v>88.470811978267065</v>
      </c>
      <c r="M1765" s="14">
        <v>112238.83709883617</v>
      </c>
      <c r="N1765" s="14">
        <v>2963.739271706102</v>
      </c>
      <c r="O1765" s="15">
        <v>7.4804417239697302E-2</v>
      </c>
      <c r="P1765" s="14">
        <v>16085.865715857859</v>
      </c>
      <c r="Q1765" s="14">
        <v>232606.71713153811</v>
      </c>
      <c r="R1765" s="14">
        <v>2963.739271706102</v>
      </c>
      <c r="S1765" s="15">
        <v>-9.7514370746170378E-2</v>
      </c>
      <c r="T1765" s="38">
        <v>-15628.959610579761</v>
      </c>
      <c r="U1765" s="38">
        <v>146126.308612461</v>
      </c>
      <c r="V1765" s="38">
        <v>545.37691725636432</v>
      </c>
      <c r="W1765" s="38">
        <v>490971.86284283525</v>
      </c>
      <c r="AA1765" s="13">
        <v>1700</v>
      </c>
      <c r="AB1765" s="39">
        <v>2823636.5733828656</v>
      </c>
    </row>
    <row r="1766" spans="3:28">
      <c r="C1766" s="13">
        <v>1701</v>
      </c>
      <c r="D1766" s="13">
        <v>65</v>
      </c>
      <c r="E1766" s="14">
        <v>215264.03847888723</v>
      </c>
      <c r="F1766" s="14">
        <v>63030.475006766021</v>
      </c>
      <c r="G1766" s="14">
        <v>2551.6097</v>
      </c>
      <c r="H1766" s="14">
        <v>149681.9537721212</v>
      </c>
      <c r="I1766" s="14">
        <v>8980.9172263272721</v>
      </c>
      <c r="J1766" s="14">
        <v>3592.3668905309091</v>
      </c>
      <c r="K1766" s="15">
        <v>1.1204290459148562E-2</v>
      </c>
      <c r="L1766" s="14">
        <v>1408.0267242476532</v>
      </c>
      <c r="M1766" s="14">
        <v>128872.74128992573</v>
      </c>
      <c r="N1766" s="14">
        <v>2694.2751678981817</v>
      </c>
      <c r="O1766" s="15">
        <v>0.10213984072179771</v>
      </c>
      <c r="P1766" s="14">
        <v>26475.692299918166</v>
      </c>
      <c r="Q1766" s="14">
        <v>287033.06668099569</v>
      </c>
      <c r="R1766" s="14">
        <v>2694.2751678981817</v>
      </c>
      <c r="S1766" s="15">
        <v>0.69184261555198678</v>
      </c>
      <c r="T1766" s="38">
        <v>73803.50365783328</v>
      </c>
      <c r="U1766" s="38">
        <v>181827.36510758405</v>
      </c>
      <c r="V1766" s="38">
        <v>101687.2226819991</v>
      </c>
      <c r="W1766" s="38">
        <v>597733.17307850544</v>
      </c>
      <c r="AA1766" s="13">
        <v>1701</v>
      </c>
      <c r="AB1766" s="39">
        <v>2865294.399635457</v>
      </c>
    </row>
    <row r="1767" spans="3:28">
      <c r="C1767" s="13">
        <v>1702</v>
      </c>
      <c r="D1767" s="13">
        <v>65</v>
      </c>
      <c r="E1767" s="14">
        <v>244642.74086609055</v>
      </c>
      <c r="F1767" s="14">
        <v>74488.168937775306</v>
      </c>
      <c r="G1767" s="14">
        <v>2551.6097</v>
      </c>
      <c r="H1767" s="14">
        <v>167602.96222831524</v>
      </c>
      <c r="I1767" s="14">
        <v>10056.177733698914</v>
      </c>
      <c r="J1767" s="14">
        <v>4022.4710934795658</v>
      </c>
      <c r="K1767" s="15">
        <v>-1.8882241265837603E-2</v>
      </c>
      <c r="L1767" s="14">
        <v>-3565.2786811461679</v>
      </c>
      <c r="M1767" s="14">
        <v>187262.45544495413</v>
      </c>
      <c r="N1767" s="14">
        <v>3016.8533201096743</v>
      </c>
      <c r="O1767" s="15">
        <v>4.2990324759248112E-2</v>
      </c>
      <c r="P1767" s="14">
        <v>8687.5609438495812</v>
      </c>
      <c r="Q1767" s="14">
        <v>212277.75815346758</v>
      </c>
      <c r="R1767" s="14">
        <v>3016.8533201096743</v>
      </c>
      <c r="S1767" s="15">
        <v>0.15272425740721451</v>
      </c>
      <c r="T1767" s="38">
        <v>15928.341521749868</v>
      </c>
      <c r="U1767" s="38">
        <v>121731.53963569054</v>
      </c>
      <c r="V1767" s="38">
        <v>21050.623784453281</v>
      </c>
      <c r="W1767" s="38">
        <v>521271.75323411229</v>
      </c>
      <c r="AA1767" s="13">
        <v>1702</v>
      </c>
      <c r="AB1767" s="39">
        <v>2935804.0541082751</v>
      </c>
    </row>
    <row r="1768" spans="3:28">
      <c r="C1768" s="13">
        <v>1703</v>
      </c>
      <c r="D1768" s="13">
        <v>65</v>
      </c>
      <c r="E1768" s="14">
        <v>247221.38937471065</v>
      </c>
      <c r="F1768" s="14">
        <v>75493.841856137151</v>
      </c>
      <c r="G1768" s="14">
        <v>2551.6097</v>
      </c>
      <c r="H1768" s="14">
        <v>169175.9378185735</v>
      </c>
      <c r="I1768" s="14">
        <v>10150.55626911441</v>
      </c>
      <c r="J1768" s="14">
        <v>4060.2225076457639</v>
      </c>
      <c r="K1768" s="15">
        <v>3.2384947897920825E-2</v>
      </c>
      <c r="L1768" s="14">
        <v>4347.2317226620744</v>
      </c>
      <c r="M1768" s="14">
        <v>140613.5238208943</v>
      </c>
      <c r="N1768" s="14">
        <v>3045.1668807343226</v>
      </c>
      <c r="O1768" s="15">
        <v>3.8233996392888603E-2</v>
      </c>
      <c r="P1768" s="14">
        <v>5576.9523834005386</v>
      </c>
      <c r="Q1768" s="14">
        <v>152963.24115272029</v>
      </c>
      <c r="R1768" s="14">
        <v>3045.1668807343226</v>
      </c>
      <c r="S1768" s="15">
        <v>0.14883646827429303</v>
      </c>
      <c r="T1768" s="38">
        <v>190687.60996767535</v>
      </c>
      <c r="U1768" s="38">
        <v>1473398.9516380094</v>
      </c>
      <c r="V1768" s="38">
        <v>200611.79407373795</v>
      </c>
      <c r="W1768" s="38">
        <v>1766975.716611624</v>
      </c>
      <c r="AA1768" s="13">
        <v>1703</v>
      </c>
      <c r="AB1768" s="39">
        <v>2726077.4446271616</v>
      </c>
    </row>
    <row r="1769" spans="3:28">
      <c r="C1769" s="13">
        <v>1704</v>
      </c>
      <c r="D1769" s="13">
        <v>65</v>
      </c>
      <c r="E1769" s="14">
        <v>236799.83904140163</v>
      </c>
      <c r="F1769" s="14">
        <v>71429.437226146634</v>
      </c>
      <c r="G1769" s="14">
        <v>2551.6097</v>
      </c>
      <c r="H1769" s="14">
        <v>162818.792115255</v>
      </c>
      <c r="I1769" s="14">
        <v>9769.1275269152993</v>
      </c>
      <c r="J1769" s="14">
        <v>3907.6510107661197</v>
      </c>
      <c r="K1769" s="15">
        <v>2.4198844784303897E-3</v>
      </c>
      <c r="L1769" s="14">
        <v>402.81234023608988</v>
      </c>
      <c r="M1769" s="14">
        <v>168815.96424179745</v>
      </c>
      <c r="N1769" s="14">
        <v>2930.7382580745898</v>
      </c>
      <c r="O1769" s="15">
        <v>0.10656142260449925</v>
      </c>
      <c r="P1769" s="14">
        <v>9302.0010289928305</v>
      </c>
      <c r="Q1769" s="14">
        <v>98059.757981314309</v>
      </c>
      <c r="R1769" s="14">
        <v>2930.7382580745898</v>
      </c>
      <c r="S1769" s="15">
        <v>-1.1334487543792807E-2</v>
      </c>
      <c r="T1769" s="38">
        <v>-2071.1497099500539</v>
      </c>
      <c r="U1769" s="38">
        <v>182124.11364216518</v>
      </c>
      <c r="V1769" s="38">
        <v>7633.6636592788673</v>
      </c>
      <c r="W1769" s="38">
        <v>448999.83586527698</v>
      </c>
      <c r="AA1769" s="13">
        <v>1704</v>
      </c>
      <c r="AB1769" s="39">
        <v>2915960.4148532245</v>
      </c>
    </row>
    <row r="1770" spans="3:28">
      <c r="C1770" s="13">
        <v>1705</v>
      </c>
      <c r="D1770" s="13">
        <v>65</v>
      </c>
      <c r="E1770" s="14">
        <v>232485.05025586297</v>
      </c>
      <c r="F1770" s="14">
        <v>69746.669599786561</v>
      </c>
      <c r="G1770" s="14">
        <v>2551.6097</v>
      </c>
      <c r="H1770" s="14">
        <v>160186.77095607642</v>
      </c>
      <c r="I1770" s="14">
        <v>9611.2062573645853</v>
      </c>
      <c r="J1770" s="14">
        <v>3844.4825029458343</v>
      </c>
      <c r="K1770" s="15">
        <v>1.1747565102896637E-2</v>
      </c>
      <c r="L1770" s="14">
        <v>1425.5973982319706</v>
      </c>
      <c r="M1770" s="14">
        <v>124700.42412126411</v>
      </c>
      <c r="N1770" s="14">
        <v>2883.3618772093755</v>
      </c>
      <c r="O1770" s="15">
        <v>0.1466836891469433</v>
      </c>
      <c r="P1770" s="14">
        <v>54150.242070881613</v>
      </c>
      <c r="Q1770" s="14">
        <v>424755.27297565417</v>
      </c>
      <c r="R1770" s="14">
        <v>2883.3618772093755</v>
      </c>
      <c r="S1770" s="15">
        <v>-4.5692606244945158E-2</v>
      </c>
      <c r="T1770" s="38">
        <v>-137891.83864023478</v>
      </c>
      <c r="U1770" s="38">
        <v>2881364.9763495023</v>
      </c>
      <c r="V1770" s="38">
        <v>-82315.999171121191</v>
      </c>
      <c r="W1770" s="38">
        <v>3430820.6734464206</v>
      </c>
      <c r="AA1770" s="13">
        <v>1705</v>
      </c>
      <c r="AB1770" s="39">
        <v>2308123.2529288395</v>
      </c>
    </row>
    <row r="1771" spans="3:28">
      <c r="C1771" s="13">
        <v>1706</v>
      </c>
      <c r="D1771" s="13">
        <v>65</v>
      </c>
      <c r="E1771" s="14">
        <v>218811.16566946483</v>
      </c>
      <c r="F1771" s="14">
        <v>64413.854611091287</v>
      </c>
      <c r="G1771" s="14">
        <v>2551.6097</v>
      </c>
      <c r="H1771" s="14">
        <v>151845.70135837354</v>
      </c>
      <c r="I1771" s="14">
        <v>9110.7420815024125</v>
      </c>
      <c r="J1771" s="14">
        <v>3644.296832600965</v>
      </c>
      <c r="K1771" s="15">
        <v>9.190552190020105E-3</v>
      </c>
      <c r="L1771" s="14">
        <v>1425.9582086399646</v>
      </c>
      <c r="M1771" s="14">
        <v>158402.89810617408</v>
      </c>
      <c r="N1771" s="14">
        <v>2733.2226244507237</v>
      </c>
      <c r="O1771" s="15">
        <v>-3.6439305370894501E-2</v>
      </c>
      <c r="P1771" s="14">
        <v>-9002.8189036332878</v>
      </c>
      <c r="Q1771" s="14">
        <v>239427.19858494008</v>
      </c>
      <c r="R1771" s="14">
        <v>2733.2226244507237</v>
      </c>
      <c r="S1771" s="15">
        <v>0.29671805327097123</v>
      </c>
      <c r="T1771" s="38">
        <v>417138.81976897438</v>
      </c>
      <c r="U1771" s="38">
        <v>1824347.8298516972</v>
      </c>
      <c r="V1771" s="38">
        <v>409561.95907398104</v>
      </c>
      <c r="W1771" s="38">
        <v>2222177.9265428111</v>
      </c>
      <c r="AA1771" s="13">
        <v>1706</v>
      </c>
      <c r="AB1771" s="39">
        <v>2699532.6115842299</v>
      </c>
    </row>
    <row r="1772" spans="3:28">
      <c r="C1772" s="13">
        <v>1707</v>
      </c>
      <c r="D1772" s="13">
        <v>65</v>
      </c>
      <c r="E1772" s="14">
        <v>222030.68131819015</v>
      </c>
      <c r="F1772" s="14">
        <v>65669.465714094156</v>
      </c>
      <c r="G1772" s="14">
        <v>2551.6097</v>
      </c>
      <c r="H1772" s="14">
        <v>153809.60590409601</v>
      </c>
      <c r="I1772" s="14">
        <v>9228.5763542457607</v>
      </c>
      <c r="J1772" s="14">
        <v>3691.4305416983043</v>
      </c>
      <c r="K1772" s="15">
        <v>-5.2046225562792724E-2</v>
      </c>
      <c r="L1772" s="14">
        <v>-5651.0854065270323</v>
      </c>
      <c r="M1772" s="14">
        <v>104772.82829120153</v>
      </c>
      <c r="N1772" s="14">
        <v>2768.5729062737282</v>
      </c>
      <c r="O1772" s="15">
        <v>-7.4488477145760512E-2</v>
      </c>
      <c r="P1772" s="14">
        <v>-13299.612193498495</v>
      </c>
      <c r="Q1772" s="14">
        <v>166630.57428486715</v>
      </c>
      <c r="R1772" s="14">
        <v>2768.5729062737282</v>
      </c>
      <c r="S1772" s="15">
        <v>-0.11599288001074075</v>
      </c>
      <c r="T1772" s="38">
        <v>-26613.964618410853</v>
      </c>
      <c r="U1772" s="38">
        <v>204215.13444690054</v>
      </c>
      <c r="V1772" s="38">
        <v>-45564.66221843638</v>
      </c>
      <c r="W1772" s="38">
        <v>475618.53702296922</v>
      </c>
      <c r="AA1772" s="13">
        <v>1707</v>
      </c>
      <c r="AB1772" s="39">
        <v>2632677.5006090896</v>
      </c>
    </row>
    <row r="1773" spans="3:28">
      <c r="C1773" s="13">
        <v>1708</v>
      </c>
      <c r="D1773" s="13">
        <v>65</v>
      </c>
      <c r="E1773" s="14">
        <v>238459.60498311618</v>
      </c>
      <c r="F1773" s="14">
        <v>72076.745943415313</v>
      </c>
      <c r="G1773" s="14">
        <v>2551.6097</v>
      </c>
      <c r="H1773" s="14">
        <v>163831.24933970088</v>
      </c>
      <c r="I1773" s="14">
        <v>9829.8749603820524</v>
      </c>
      <c r="J1773" s="14">
        <v>3931.9499841528213</v>
      </c>
      <c r="K1773" s="15">
        <v>2.8210374770828564E-2</v>
      </c>
      <c r="L1773" s="14">
        <v>5156.355790427725</v>
      </c>
      <c r="M1773" s="14">
        <v>189904.5813664186</v>
      </c>
      <c r="N1773" s="14">
        <v>2948.9624881146156</v>
      </c>
      <c r="O1773" s="15">
        <v>0.16019666185380596</v>
      </c>
      <c r="P1773" s="14">
        <v>39030.230813056078</v>
      </c>
      <c r="Q1773" s="14">
        <v>284144.18844442238</v>
      </c>
      <c r="R1773" s="14">
        <v>2948.9624881146156</v>
      </c>
      <c r="S1773" s="15">
        <v>4.3846813383639507E-2</v>
      </c>
      <c r="T1773" s="38">
        <v>8210.4733153831694</v>
      </c>
      <c r="U1773" s="38">
        <v>196938.54682269788</v>
      </c>
      <c r="V1773" s="38">
        <v>52397.059918866973</v>
      </c>
      <c r="W1773" s="38">
        <v>670987.31663353881</v>
      </c>
      <c r="AA1773" s="13">
        <v>1708</v>
      </c>
      <c r="AB1773" s="39">
        <v>2809089.0386338923</v>
      </c>
    </row>
    <row r="1774" spans="3:28">
      <c r="C1774" s="13">
        <v>1709</v>
      </c>
      <c r="D1774" s="13">
        <v>65</v>
      </c>
      <c r="E1774" s="14">
        <v>226876.9005171381</v>
      </c>
      <c r="F1774" s="14">
        <v>67559.491201683864</v>
      </c>
      <c r="G1774" s="14">
        <v>2551.6097</v>
      </c>
      <c r="H1774" s="14">
        <v>156765.79961545425</v>
      </c>
      <c r="I1774" s="14">
        <v>9405.9479769272548</v>
      </c>
      <c r="J1774" s="14">
        <v>3762.3791907709019</v>
      </c>
      <c r="K1774" s="15">
        <v>9.5270177466620032E-2</v>
      </c>
      <c r="L1774" s="14">
        <v>14733.496261042768</v>
      </c>
      <c r="M1774" s="14">
        <v>171264.30080235365</v>
      </c>
      <c r="N1774" s="14">
        <v>2821.7843930781764</v>
      </c>
      <c r="O1774" s="15">
        <v>0.1469339305127868</v>
      </c>
      <c r="P1774" s="14">
        <v>28566.121999524832</v>
      </c>
      <c r="Q1774" s="14">
        <v>224391.75488823434</v>
      </c>
      <c r="R1774" s="14">
        <v>2821.7843930781764</v>
      </c>
      <c r="S1774" s="15">
        <v>-5.2326854401216885E-2</v>
      </c>
      <c r="T1774" s="38">
        <v>-6469.9626974285475</v>
      </c>
      <c r="U1774" s="38">
        <v>118586.09738594774</v>
      </c>
      <c r="V1774" s="38">
        <v>36829.655563139051</v>
      </c>
      <c r="W1774" s="38">
        <v>514242.15307653567</v>
      </c>
      <c r="AA1774" s="13">
        <v>1709</v>
      </c>
      <c r="AB1774" s="39">
        <v>2992028.8786086026</v>
      </c>
    </row>
    <row r="1775" spans="3:28">
      <c r="C1775" s="13">
        <v>1710</v>
      </c>
      <c r="D1775" s="13">
        <v>65</v>
      </c>
      <c r="E1775" s="14">
        <v>248450.34282901173</v>
      </c>
      <c r="F1775" s="14">
        <v>75973.133703314583</v>
      </c>
      <c r="G1775" s="14">
        <v>2551.6097</v>
      </c>
      <c r="H1775" s="14">
        <v>169925.59942569715</v>
      </c>
      <c r="I1775" s="14">
        <v>10195.535965541829</v>
      </c>
      <c r="J1775" s="14">
        <v>4078.2143862167318</v>
      </c>
      <c r="K1775" s="15">
        <v>8.0837167038858987E-2</v>
      </c>
      <c r="L1775" s="14">
        <v>14419.843576936491</v>
      </c>
      <c r="M1775" s="14">
        <v>194840.30807323652</v>
      </c>
      <c r="N1775" s="14">
        <v>3058.6607896625487</v>
      </c>
      <c r="O1775" s="15">
        <v>0.13806205864866561</v>
      </c>
      <c r="P1775" s="14">
        <v>25747.762929555807</v>
      </c>
      <c r="Q1775" s="14">
        <v>213771.21909341976</v>
      </c>
      <c r="R1775" s="14">
        <v>3058.6607896625487</v>
      </c>
      <c r="S1775" s="15">
        <v>-2.7819151289076041E-2</v>
      </c>
      <c r="T1775" s="38">
        <v>-6279.8413654746964</v>
      </c>
      <c r="U1775" s="38">
        <v>220987.55343754901</v>
      </c>
      <c r="V1775" s="38">
        <v>33887.765141017604</v>
      </c>
      <c r="W1775" s="38">
        <v>629599.08060420526</v>
      </c>
      <c r="AA1775" s="13">
        <v>1710</v>
      </c>
      <c r="AB1775" s="39">
        <v>2816539.5424992624</v>
      </c>
    </row>
    <row r="1776" spans="3:28">
      <c r="C1776" s="13">
        <v>1711</v>
      </c>
      <c r="D1776" s="13">
        <v>65</v>
      </c>
      <c r="E1776" s="14">
        <v>222492.32208108829</v>
      </c>
      <c r="F1776" s="14">
        <v>65849.505611624438</v>
      </c>
      <c r="G1776" s="14">
        <v>2551.6097</v>
      </c>
      <c r="H1776" s="14">
        <v>154091.20676946387</v>
      </c>
      <c r="I1776" s="14">
        <v>9245.4724061678317</v>
      </c>
      <c r="J1776" s="14">
        <v>3698.188962467133</v>
      </c>
      <c r="K1776" s="15">
        <v>4.6825762855315645E-3</v>
      </c>
      <c r="L1776" s="14">
        <v>762.80107260946079</v>
      </c>
      <c r="M1776" s="14">
        <v>165513.90207670481</v>
      </c>
      <c r="N1776" s="14">
        <v>2773.6417218503493</v>
      </c>
      <c r="O1776" s="15">
        <v>2.2166347584734042E-3</v>
      </c>
      <c r="P1776" s="14">
        <v>339.91384445251612</v>
      </c>
      <c r="Q1776" s="14">
        <v>155073.533564841</v>
      </c>
      <c r="R1776" s="14">
        <v>2773.6417218503493</v>
      </c>
      <c r="S1776" s="15">
        <v>2.3493704123284734E-2</v>
      </c>
      <c r="T1776" s="38">
        <v>4211.2712232778422</v>
      </c>
      <c r="U1776" s="38">
        <v>184849.14594863084</v>
      </c>
      <c r="V1776" s="38">
        <v>5313.986140339819</v>
      </c>
      <c r="W1776" s="38">
        <v>505436.58159017668</v>
      </c>
      <c r="AA1776" s="13">
        <v>1711</v>
      </c>
      <c r="AB1776" s="39">
        <v>2487927.016163128</v>
      </c>
    </row>
    <row r="1777" spans="3:28">
      <c r="C1777" s="13">
        <v>1712</v>
      </c>
      <c r="D1777" s="13">
        <v>65</v>
      </c>
      <c r="E1777" s="14">
        <v>226425.46045581656</v>
      </c>
      <c r="F1777" s="14">
        <v>67383.42957776846</v>
      </c>
      <c r="G1777" s="14">
        <v>2551.6097</v>
      </c>
      <c r="H1777" s="14">
        <v>156490.4211780481</v>
      </c>
      <c r="I1777" s="14">
        <v>9389.4252706828847</v>
      </c>
      <c r="J1777" s="14">
        <v>3755.7701082731542</v>
      </c>
      <c r="K1777" s="15">
        <v>-1.2632373797137122E-2</v>
      </c>
      <c r="L1777" s="14">
        <v>-2215.3530086159381</v>
      </c>
      <c r="M1777" s="14">
        <v>175033.60989614631</v>
      </c>
      <c r="N1777" s="14">
        <v>2816.8275812048655</v>
      </c>
      <c r="O1777" s="15">
        <v>0.15124506270307811</v>
      </c>
      <c r="P1777" s="14">
        <v>40220.500936021243</v>
      </c>
      <c r="Q1777" s="14">
        <v>307558.26287983567</v>
      </c>
      <c r="R1777" s="14">
        <v>2816.8275812048655</v>
      </c>
      <c r="S1777" s="15">
        <v>0.23025871816036991</v>
      </c>
      <c r="T1777" s="38">
        <v>36554.513449776721</v>
      </c>
      <c r="U1777" s="38">
        <v>196717.01803800682</v>
      </c>
      <c r="V1777" s="38">
        <v>74559.661377182027</v>
      </c>
      <c r="W1777" s="38">
        <v>679308.89081398887</v>
      </c>
      <c r="AA1777" s="13">
        <v>1712</v>
      </c>
      <c r="AB1777" s="39">
        <v>2780963.2097935933</v>
      </c>
    </row>
    <row r="1778" spans="3:28">
      <c r="C1778" s="13">
        <v>1713</v>
      </c>
      <c r="D1778" s="13">
        <v>65</v>
      </c>
      <c r="E1778" s="14">
        <v>235100.69271083569</v>
      </c>
      <c r="F1778" s="14">
        <v>70766.770157225925</v>
      </c>
      <c r="G1778" s="14">
        <v>2551.6097</v>
      </c>
      <c r="H1778" s="14">
        <v>161782.31285360976</v>
      </c>
      <c r="I1778" s="14">
        <v>9706.9387712165862</v>
      </c>
      <c r="J1778" s="14">
        <v>3882.7755084866349</v>
      </c>
      <c r="K1778" s="15">
        <v>-1.5828062069513642E-2</v>
      </c>
      <c r="L1778" s="14">
        <v>-2369.2059068595672</v>
      </c>
      <c r="M1778" s="14">
        <v>149256.07217170109</v>
      </c>
      <c r="N1778" s="14">
        <v>2912.0816313649757</v>
      </c>
      <c r="O1778" s="15">
        <v>0.10029762597943731</v>
      </c>
      <c r="P1778" s="14">
        <v>32347.754973384468</v>
      </c>
      <c r="Q1778" s="14">
        <v>356321.44919809478</v>
      </c>
      <c r="R1778" s="14">
        <v>2912.0816313649757</v>
      </c>
      <c r="S1778" s="15">
        <v>0.11296636397335499</v>
      </c>
      <c r="T1778" s="38">
        <v>24877.152510111908</v>
      </c>
      <c r="U1778" s="38">
        <v>246550.53621539648</v>
      </c>
      <c r="V1778" s="38">
        <v>54855.701576636813</v>
      </c>
      <c r="W1778" s="38">
        <v>752128.05758519238</v>
      </c>
      <c r="AA1778" s="13">
        <v>1713</v>
      </c>
      <c r="AB1778" s="39">
        <v>2379964.5369297997</v>
      </c>
    </row>
    <row r="1779" spans="3:28">
      <c r="C1779" s="13">
        <v>1714</v>
      </c>
      <c r="D1779" s="13">
        <v>65</v>
      </c>
      <c r="E1779" s="14">
        <v>209746.20527546771</v>
      </c>
      <c r="F1779" s="14">
        <v>60878.520057432412</v>
      </c>
      <c r="G1779" s="14">
        <v>2551.6097</v>
      </c>
      <c r="H1779" s="14">
        <v>146316.0755180353</v>
      </c>
      <c r="I1779" s="14">
        <v>8778.9645310821179</v>
      </c>
      <c r="J1779" s="14">
        <v>3511.5858124328474</v>
      </c>
      <c r="K1779" s="15">
        <v>-7.4850092458211281E-3</v>
      </c>
      <c r="L1779" s="14">
        <v>-1036.4423924306429</v>
      </c>
      <c r="M1779" s="14">
        <v>139188.43697607538</v>
      </c>
      <c r="N1779" s="14">
        <v>2633.6893593246355</v>
      </c>
      <c r="O1779" s="15">
        <v>7.8076127262631037E-2</v>
      </c>
      <c r="P1779" s="14">
        <v>7601.0483763157645</v>
      </c>
      <c r="Q1779" s="14">
        <v>106272.21431665611</v>
      </c>
      <c r="R1779" s="14">
        <v>2633.6893593246355</v>
      </c>
      <c r="S1779" s="15">
        <v>0.26292402078820593</v>
      </c>
      <c r="T1779" s="38">
        <v>169850.94999924739</v>
      </c>
      <c r="U1779" s="38">
        <v>817175.52531554108</v>
      </c>
      <c r="V1779" s="38">
        <v>176415.55598313251</v>
      </c>
      <c r="W1779" s="38">
        <v>1062636.1766082726</v>
      </c>
      <c r="AA1779" s="13">
        <v>1714</v>
      </c>
      <c r="AB1779" s="39">
        <v>2842379.4196295543</v>
      </c>
    </row>
    <row r="1780" spans="3:28">
      <c r="C1780" s="13">
        <v>1715</v>
      </c>
      <c r="D1780" s="13">
        <v>65</v>
      </c>
      <c r="E1780" s="14">
        <v>226075.12912129232</v>
      </c>
      <c r="F1780" s="14">
        <v>67246.800357304004</v>
      </c>
      <c r="G1780" s="14">
        <v>2551.6097</v>
      </c>
      <c r="H1780" s="14">
        <v>156276.71906398833</v>
      </c>
      <c r="I1780" s="14">
        <v>9376.6031438393002</v>
      </c>
      <c r="J1780" s="14">
        <v>3750.6412575357203</v>
      </c>
      <c r="K1780" s="15">
        <v>9.5486402113197477E-2</v>
      </c>
      <c r="L1780" s="14">
        <v>15697.332291547607</v>
      </c>
      <c r="M1780" s="14">
        <v>181966.03191619273</v>
      </c>
      <c r="N1780" s="14">
        <v>2812.9809431517901</v>
      </c>
      <c r="O1780" s="15">
        <v>7.3976991806175119E-2</v>
      </c>
      <c r="P1780" s="14">
        <v>11562.095889872015</v>
      </c>
      <c r="Q1780" s="14">
        <v>169261.72031538744</v>
      </c>
      <c r="R1780" s="14">
        <v>2812.9809431517901</v>
      </c>
      <c r="S1780" s="15">
        <v>5.2044117172283688E-2</v>
      </c>
      <c r="T1780" s="38">
        <v>7403.6000847257155</v>
      </c>
      <c r="U1780" s="38">
        <v>151066.32405560926</v>
      </c>
      <c r="V1780" s="38">
        <v>34663.028266145338</v>
      </c>
      <c r="W1780" s="38">
        <v>502294.0762871895</v>
      </c>
      <c r="AA1780" s="13">
        <v>1715</v>
      </c>
      <c r="AB1780" s="39">
        <v>3001497.9116370156</v>
      </c>
    </row>
    <row r="1781" spans="3:28">
      <c r="C1781" s="13">
        <v>1716</v>
      </c>
      <c r="D1781" s="13">
        <v>65</v>
      </c>
      <c r="E1781" s="14">
        <v>227242.25301303744</v>
      </c>
      <c r="F1781" s="14">
        <v>67701.978675084596</v>
      </c>
      <c r="G1781" s="14">
        <v>2551.6097</v>
      </c>
      <c r="H1781" s="14">
        <v>156988.66463795284</v>
      </c>
      <c r="I1781" s="14">
        <v>9419.3198782771706</v>
      </c>
      <c r="J1781" s="14">
        <v>3767.7279513108683</v>
      </c>
      <c r="K1781" s="15">
        <v>9.9958846453584355E-2</v>
      </c>
      <c r="L1781" s="14">
        <v>12646.736770359183</v>
      </c>
      <c r="M1781" s="14">
        <v>141050.03568398845</v>
      </c>
      <c r="N1781" s="14">
        <v>2825.7959634831509</v>
      </c>
      <c r="O1781" s="15">
        <v>3.024859171842717E-2</v>
      </c>
      <c r="P1781" s="14">
        <v>4851.4534142143793</v>
      </c>
      <c r="Q1781" s="14">
        <v>166650.44339570077</v>
      </c>
      <c r="R1781" s="14">
        <v>2825.7959634831509</v>
      </c>
      <c r="S1781" s="15">
        <v>2.3648325556500427E-2</v>
      </c>
      <c r="T1781" s="38">
        <v>3765.9771124011168</v>
      </c>
      <c r="U1781" s="38">
        <v>164428.08296737957</v>
      </c>
      <c r="V1781" s="38">
        <v>21264.16729697468</v>
      </c>
      <c r="W1781" s="38">
        <v>472128.56204706884</v>
      </c>
      <c r="AA1781" s="13">
        <v>1716</v>
      </c>
      <c r="AB1781" s="39">
        <v>3230198.0907861548</v>
      </c>
    </row>
    <row r="1782" spans="3:28">
      <c r="C1782" s="13">
        <v>1717</v>
      </c>
      <c r="D1782" s="13">
        <v>65</v>
      </c>
      <c r="E1782" s="14">
        <v>235054.82628390452</v>
      </c>
      <c r="F1782" s="14">
        <v>70748.88225072276</v>
      </c>
      <c r="G1782" s="14">
        <v>2551.6097</v>
      </c>
      <c r="H1782" s="14">
        <v>161754.33433318176</v>
      </c>
      <c r="I1782" s="14">
        <v>9705.2600599909056</v>
      </c>
      <c r="J1782" s="14">
        <v>3882.1040239963622</v>
      </c>
      <c r="K1782" s="15">
        <v>9.4919715213204595E-2</v>
      </c>
      <c r="L1782" s="14">
        <v>13719.823681862163</v>
      </c>
      <c r="M1782" s="14">
        <v>160202.22467542105</v>
      </c>
      <c r="N1782" s="14">
        <v>2911.5780179972717</v>
      </c>
      <c r="O1782" s="15">
        <v>0.16306586034600734</v>
      </c>
      <c r="P1782" s="14">
        <v>26642.311141179489</v>
      </c>
      <c r="Q1782" s="14">
        <v>191481.84635338408</v>
      </c>
      <c r="R1782" s="14">
        <v>2911.5780179972717</v>
      </c>
      <c r="S1782" s="15">
        <v>-0.30164374505569158</v>
      </c>
      <c r="T1782" s="38">
        <v>-36577.275562937364</v>
      </c>
      <c r="U1782" s="38">
        <v>86138.364387721667</v>
      </c>
      <c r="V1782" s="38">
        <v>3784.8592601042837</v>
      </c>
      <c r="W1782" s="38">
        <v>437822.43541652674</v>
      </c>
      <c r="AA1782" s="13">
        <v>1717</v>
      </c>
      <c r="AB1782" s="39">
        <v>2789071.0515721301</v>
      </c>
    </row>
    <row r="1783" spans="3:28">
      <c r="C1783" s="13">
        <v>1718</v>
      </c>
      <c r="D1783" s="13">
        <v>65</v>
      </c>
      <c r="E1783" s="14">
        <v>233681.60696244746</v>
      </c>
      <c r="F1783" s="14">
        <v>70213.326715354517</v>
      </c>
      <c r="G1783" s="14">
        <v>2551.6097</v>
      </c>
      <c r="H1783" s="14">
        <v>160916.67054709294</v>
      </c>
      <c r="I1783" s="14">
        <v>9655.0002328255759</v>
      </c>
      <c r="J1783" s="14">
        <v>3862.0000931302307</v>
      </c>
      <c r="K1783" s="15">
        <v>2.0086399491726466E-2</v>
      </c>
      <c r="L1783" s="14">
        <v>2595.5190905336217</v>
      </c>
      <c r="M1783" s="14">
        <v>133744.25632303438</v>
      </c>
      <c r="N1783" s="14">
        <v>2896.5000698476729</v>
      </c>
      <c r="O1783" s="15">
        <v>0.30974587136293391</v>
      </c>
      <c r="P1783" s="14">
        <v>55177.458830859126</v>
      </c>
      <c r="Q1783" s="14">
        <v>234763.54356255883</v>
      </c>
      <c r="R1783" s="14">
        <v>2896.5000698476729</v>
      </c>
      <c r="S1783" s="15">
        <v>0.10311121076276285</v>
      </c>
      <c r="T1783" s="38">
        <v>16095.25788018017</v>
      </c>
      <c r="U1783" s="38">
        <v>173639.60804927821</v>
      </c>
      <c r="V1783" s="38">
        <v>73868.235801572911</v>
      </c>
      <c r="W1783" s="38">
        <v>542147.4079348715</v>
      </c>
      <c r="AA1783" s="13">
        <v>1718</v>
      </c>
      <c r="AB1783" s="39">
        <v>2768070.2647020523</v>
      </c>
    </row>
    <row r="1784" spans="3:28">
      <c r="C1784" s="13">
        <v>1719</v>
      </c>
      <c r="D1784" s="13">
        <v>65</v>
      </c>
      <c r="E1784" s="14">
        <v>243004.80385141709</v>
      </c>
      <c r="F1784" s="14">
        <v>73849.373502052666</v>
      </c>
      <c r="G1784" s="14">
        <v>2551.6097</v>
      </c>
      <c r="H1784" s="14">
        <v>166603.82064936441</v>
      </c>
      <c r="I1784" s="14">
        <v>9996.2292389618651</v>
      </c>
      <c r="J1784" s="14">
        <v>3998.4916955847461</v>
      </c>
      <c r="K1784" s="15">
        <v>8.5031523928727024E-2</v>
      </c>
      <c r="L1784" s="14">
        <v>16764.424779130779</v>
      </c>
      <c r="M1784" s="14">
        <v>215919.07846346428</v>
      </c>
      <c r="N1784" s="14">
        <v>2998.8687716885593</v>
      </c>
      <c r="O1784" s="15">
        <v>-2.7349478615370737E-2</v>
      </c>
      <c r="P1784" s="14">
        <v>-2648.6292039375171</v>
      </c>
      <c r="Q1784" s="14">
        <v>95694.669783002129</v>
      </c>
      <c r="R1784" s="14">
        <v>2998.8687716885593</v>
      </c>
      <c r="S1784" s="15">
        <v>0.30134454160707713</v>
      </c>
      <c r="T1784" s="38">
        <v>28506.757910255881</v>
      </c>
      <c r="U1784" s="38">
        <v>124604.74635727117</v>
      </c>
      <c r="V1784" s="38">
        <v>42622.553485449142</v>
      </c>
      <c r="W1784" s="38">
        <v>436218.49460373755</v>
      </c>
      <c r="AA1784" s="13">
        <v>1719</v>
      </c>
      <c r="AB1784" s="39">
        <v>2931276.1496469444</v>
      </c>
    </row>
    <row r="1785" spans="3:28">
      <c r="C1785" s="13">
        <v>1720</v>
      </c>
      <c r="D1785" s="13">
        <v>65</v>
      </c>
      <c r="E1785" s="14">
        <v>236659.91393026381</v>
      </c>
      <c r="F1785" s="14">
        <v>71374.866432802883</v>
      </c>
      <c r="G1785" s="14">
        <v>2551.6097</v>
      </c>
      <c r="H1785" s="14">
        <v>162733.43779746091</v>
      </c>
      <c r="I1785" s="14">
        <v>9764.0062678476534</v>
      </c>
      <c r="J1785" s="14">
        <v>3905.6025071390613</v>
      </c>
      <c r="K1785" s="15">
        <v>0.15546951156860522</v>
      </c>
      <c r="L1785" s="14">
        <v>27847.706484278136</v>
      </c>
      <c r="M1785" s="14">
        <v>208920.55644263545</v>
      </c>
      <c r="N1785" s="14">
        <v>2929.201880354296</v>
      </c>
      <c r="O1785" s="15">
        <v>-3.6315659760633653E-2</v>
      </c>
      <c r="P1785" s="14">
        <v>-6366.2509677421376</v>
      </c>
      <c r="Q1785" s="14">
        <v>170401.53900173592</v>
      </c>
      <c r="R1785" s="14">
        <v>2929.201880354296</v>
      </c>
      <c r="S1785" s="15">
        <v>0.69544816396050846</v>
      </c>
      <c r="T1785" s="38">
        <v>144486.85664451687</v>
      </c>
      <c r="U1785" s="38">
        <v>353712.24283384695</v>
      </c>
      <c r="V1785" s="38">
        <v>165968.31216105286</v>
      </c>
      <c r="W1785" s="38">
        <v>733034.33827821829</v>
      </c>
      <c r="AA1785" s="13">
        <v>1720</v>
      </c>
      <c r="AB1785" s="39">
        <v>2791684.918655985</v>
      </c>
    </row>
    <row r="1786" spans="3:28">
      <c r="C1786" s="13">
        <v>1721</v>
      </c>
      <c r="D1786" s="13">
        <v>65</v>
      </c>
      <c r="E1786" s="14">
        <v>237877.34811107873</v>
      </c>
      <c r="F1786" s="14">
        <v>71849.665763320707</v>
      </c>
      <c r="G1786" s="14">
        <v>2551.6097</v>
      </c>
      <c r="H1786" s="14">
        <v>163476.07264775803</v>
      </c>
      <c r="I1786" s="14">
        <v>9808.5643588654821</v>
      </c>
      <c r="J1786" s="14">
        <v>3923.4257435461932</v>
      </c>
      <c r="K1786" s="15">
        <v>8.3233207742414134E-2</v>
      </c>
      <c r="L1786" s="14">
        <v>10221.809618793759</v>
      </c>
      <c r="M1786" s="14">
        <v>134992.79412680719</v>
      </c>
      <c r="N1786" s="14">
        <v>2942.5693076596444</v>
      </c>
      <c r="O1786" s="15">
        <v>6.5151245640784936E-2</v>
      </c>
      <c r="P1786" s="14">
        <v>18032.992877717035</v>
      </c>
      <c r="Q1786" s="14">
        <v>296290.89458477951</v>
      </c>
      <c r="R1786" s="14">
        <v>2942.5693076596444</v>
      </c>
      <c r="S1786" s="15">
        <v>-0.23894471600324396</v>
      </c>
      <c r="T1786" s="38">
        <v>-42175.696873470712</v>
      </c>
      <c r="U1786" s="38">
        <v>135803.76749209681</v>
      </c>
      <c r="V1786" s="38">
        <v>-13920.894376959917</v>
      </c>
      <c r="W1786" s="38">
        <v>567087.45620368351</v>
      </c>
      <c r="AA1786" s="13">
        <v>1721</v>
      </c>
      <c r="AB1786" s="39">
        <v>2428367.6280300724</v>
      </c>
    </row>
    <row r="1787" spans="3:28">
      <c r="C1787" s="13">
        <v>1722</v>
      </c>
      <c r="D1787" s="13">
        <v>65</v>
      </c>
      <c r="E1787" s="14">
        <v>207603.06545487032</v>
      </c>
      <c r="F1787" s="14">
        <v>60042.695527399424</v>
      </c>
      <c r="G1787" s="14">
        <v>2551.6097</v>
      </c>
      <c r="H1787" s="14">
        <v>145008.76022747089</v>
      </c>
      <c r="I1787" s="14">
        <v>8700.5256136482531</v>
      </c>
      <c r="J1787" s="14">
        <v>3480.2102454593014</v>
      </c>
      <c r="K1787" s="15">
        <v>-1.8753917100725971E-2</v>
      </c>
      <c r="L1787" s="14">
        <v>-2303.7702923406705</v>
      </c>
      <c r="M1787" s="14">
        <v>122278.42056465356</v>
      </c>
      <c r="N1787" s="14">
        <v>2610.1576840944758</v>
      </c>
      <c r="O1787" s="15">
        <v>8.7732954127326249E-2</v>
      </c>
      <c r="P1787" s="14">
        <v>23385.231536219391</v>
      </c>
      <c r="Q1787" s="14">
        <v>291240.45415070315</v>
      </c>
      <c r="R1787" s="14">
        <v>2610.1576840944758</v>
      </c>
      <c r="S1787" s="15">
        <v>0.28491309143277621</v>
      </c>
      <c r="T1787" s="38">
        <v>104832.60274646121</v>
      </c>
      <c r="U1787" s="38">
        <v>474083.57771871809</v>
      </c>
      <c r="V1787" s="38">
        <v>125914.06399033993</v>
      </c>
      <c r="W1787" s="38">
        <v>887602.45243407483</v>
      </c>
      <c r="AA1787" s="13">
        <v>1722</v>
      </c>
      <c r="AB1787" s="39">
        <v>2609754.4829607024</v>
      </c>
    </row>
    <row r="1788" spans="3:28">
      <c r="C1788" s="13">
        <v>1723</v>
      </c>
      <c r="D1788" s="13">
        <v>65</v>
      </c>
      <c r="E1788" s="14">
        <v>227311.94906544857</v>
      </c>
      <c r="F1788" s="14">
        <v>67729.160135524944</v>
      </c>
      <c r="G1788" s="14">
        <v>2551.6097</v>
      </c>
      <c r="H1788" s="14">
        <v>157031.17922992361</v>
      </c>
      <c r="I1788" s="14">
        <v>9421.870753795416</v>
      </c>
      <c r="J1788" s="14">
        <v>3768.7483015181665</v>
      </c>
      <c r="K1788" s="15">
        <v>7.5431806530607493E-2</v>
      </c>
      <c r="L1788" s="14">
        <v>10405.791130210502</v>
      </c>
      <c r="M1788" s="14">
        <v>150239.81290061411</v>
      </c>
      <c r="N1788" s="14">
        <v>2826.5612261386245</v>
      </c>
      <c r="O1788" s="15">
        <v>7.9543167881919327E-2</v>
      </c>
      <c r="P1788" s="14">
        <v>11294.826684033729</v>
      </c>
      <c r="Q1788" s="14">
        <v>154704.29609361582</v>
      </c>
      <c r="R1788" s="14">
        <v>2826.5612261386245</v>
      </c>
      <c r="S1788" s="15">
        <v>-8.4539558131096773E-2</v>
      </c>
      <c r="T1788" s="38">
        <v>-22836.183965659082</v>
      </c>
      <c r="U1788" s="38">
        <v>248701.33754120185</v>
      </c>
      <c r="V1788" s="38">
        <v>-1135.5661514148524</v>
      </c>
      <c r="W1788" s="38">
        <v>553645.44653543178</v>
      </c>
      <c r="AA1788" s="13">
        <v>1723</v>
      </c>
      <c r="AB1788" s="39">
        <v>2889647.4364737412</v>
      </c>
    </row>
    <row r="1789" spans="3:28">
      <c r="C1789" s="13">
        <v>1724</v>
      </c>
      <c r="D1789" s="13">
        <v>65</v>
      </c>
      <c r="E1789" s="14">
        <v>238964.98154806418</v>
      </c>
      <c r="F1789" s="14">
        <v>72273.842803745036</v>
      </c>
      <c r="G1789" s="14">
        <v>2551.6097</v>
      </c>
      <c r="H1789" s="14">
        <v>164139.52904431915</v>
      </c>
      <c r="I1789" s="14">
        <v>9848.3717426591484</v>
      </c>
      <c r="J1789" s="14">
        <v>3939.3486970636595</v>
      </c>
      <c r="K1789" s="15">
        <v>-5.7706106815957871E-2</v>
      </c>
      <c r="L1789" s="14">
        <v>-9705.1029133535067</v>
      </c>
      <c r="M1789" s="14">
        <v>160446.12879280769</v>
      </c>
      <c r="N1789" s="14">
        <v>2954.5115227977444</v>
      </c>
      <c r="O1789" s="15">
        <v>0.13613686102375622</v>
      </c>
      <c r="P1789" s="14">
        <v>18891.55018582943</v>
      </c>
      <c r="Q1789" s="14">
        <v>159137.61583283902</v>
      </c>
      <c r="R1789" s="14">
        <v>2954.5115227977444</v>
      </c>
      <c r="S1789" s="15">
        <v>0.31622031665612538</v>
      </c>
      <c r="T1789" s="38">
        <v>47748.520787265457</v>
      </c>
      <c r="U1789" s="38">
        <v>200223.41418366079</v>
      </c>
      <c r="V1789" s="38">
        <v>56934.968059741383</v>
      </c>
      <c r="W1789" s="38">
        <v>519807.1588093075</v>
      </c>
      <c r="AA1789" s="13">
        <v>1724</v>
      </c>
      <c r="AB1789" s="39">
        <v>2651343.2443694561</v>
      </c>
    </row>
    <row r="1790" spans="3:28">
      <c r="C1790" s="13">
        <v>1725</v>
      </c>
      <c r="D1790" s="13">
        <v>65</v>
      </c>
      <c r="E1790" s="14">
        <v>217081.76507434025</v>
      </c>
      <c r="F1790" s="14">
        <v>63739.388378992699</v>
      </c>
      <c r="G1790" s="14">
        <v>2551.6097</v>
      </c>
      <c r="H1790" s="14">
        <v>150790.76699534754</v>
      </c>
      <c r="I1790" s="14">
        <v>9047.4460197208518</v>
      </c>
      <c r="J1790" s="14">
        <v>3618.9784078883408</v>
      </c>
      <c r="K1790" s="15">
        <v>5.5287049061980051E-2</v>
      </c>
      <c r="L1790" s="14">
        <v>9999.6311309672365</v>
      </c>
      <c r="M1790" s="14">
        <v>192676.63452900521</v>
      </c>
      <c r="N1790" s="14">
        <v>2714.2338059162553</v>
      </c>
      <c r="O1790" s="15">
        <v>0.12286165640262861</v>
      </c>
      <c r="P1790" s="14">
        <v>43562.159120427386</v>
      </c>
      <c r="Q1790" s="14">
        <v>399481.96381322213</v>
      </c>
      <c r="R1790" s="14">
        <v>2714.2338059162553</v>
      </c>
      <c r="S1790" s="15">
        <v>-0.13234297911846266</v>
      </c>
      <c r="T1790" s="38">
        <v>-56289.456398832794</v>
      </c>
      <c r="U1790" s="38">
        <v>370397.78964113881</v>
      </c>
      <c r="V1790" s="38">
        <v>-2727.666147438169</v>
      </c>
      <c r="W1790" s="38">
        <v>962556.38798336615</v>
      </c>
      <c r="AA1790" s="13">
        <v>1725</v>
      </c>
      <c r="AB1790" s="39">
        <v>2776341.9235154884</v>
      </c>
    </row>
    <row r="1791" spans="3:28">
      <c r="C1791" s="13">
        <v>1726</v>
      </c>
      <c r="D1791" s="13">
        <v>65</v>
      </c>
      <c r="E1791" s="14">
        <v>256535.78978079438</v>
      </c>
      <c r="F1791" s="14">
        <v>79126.458014509815</v>
      </c>
      <c r="G1791" s="14">
        <v>2551.6097</v>
      </c>
      <c r="H1791" s="14">
        <v>174857.72206628456</v>
      </c>
      <c r="I1791" s="14">
        <v>10491.463323977074</v>
      </c>
      <c r="J1791" s="14">
        <v>4196.58532959083</v>
      </c>
      <c r="K1791" s="15">
        <v>7.4162611742557671E-2</v>
      </c>
      <c r="L1791" s="14">
        <v>10928.391452868314</v>
      </c>
      <c r="M1791" s="14">
        <v>160383.83883605854</v>
      </c>
      <c r="N1791" s="14">
        <v>3147.4389971931218</v>
      </c>
      <c r="O1791" s="15">
        <v>-7.8531521451394276E-2</v>
      </c>
      <c r="P1791" s="14">
        <v>-20116.348719051628</v>
      </c>
      <c r="Q1791" s="14">
        <v>237613.73127362109</v>
      </c>
      <c r="R1791" s="14">
        <v>3147.4389971931218</v>
      </c>
      <c r="S1791" s="15">
        <v>0.33816703649563951</v>
      </c>
      <c r="T1791" s="38">
        <v>116267.37137959059</v>
      </c>
      <c r="U1791" s="38">
        <v>461657.48583035986</v>
      </c>
      <c r="V1791" s="38">
        <v>107079.41411340729</v>
      </c>
      <c r="W1791" s="38">
        <v>859655.05594003946</v>
      </c>
      <c r="AA1791" s="13">
        <v>1726</v>
      </c>
      <c r="AB1791" s="39">
        <v>2622241.7632767479</v>
      </c>
    </row>
    <row r="1792" spans="3:28">
      <c r="C1792" s="13">
        <v>1727</v>
      </c>
      <c r="D1792" s="13">
        <v>65</v>
      </c>
      <c r="E1792" s="14">
        <v>224387.11792226482</v>
      </c>
      <c r="F1792" s="14">
        <v>66588.475989683284</v>
      </c>
      <c r="G1792" s="14">
        <v>2551.6097</v>
      </c>
      <c r="H1792" s="14">
        <v>155247.03223258155</v>
      </c>
      <c r="I1792" s="14">
        <v>9314.8219339548923</v>
      </c>
      <c r="J1792" s="14">
        <v>3725.9287735819571</v>
      </c>
      <c r="K1792" s="15">
        <v>4.2407697243594444E-2</v>
      </c>
      <c r="L1792" s="14">
        <v>6400.2181107186016</v>
      </c>
      <c r="M1792" s="14">
        <v>159184.32480700707</v>
      </c>
      <c r="N1792" s="14">
        <v>2794.4465801864676</v>
      </c>
      <c r="O1792" s="15">
        <v>0.14421382588261394</v>
      </c>
      <c r="P1792" s="14">
        <v>18342.861303790996</v>
      </c>
      <c r="Q1792" s="14">
        <v>146932.19805131081</v>
      </c>
      <c r="R1792" s="14">
        <v>2794.4465801864676</v>
      </c>
      <c r="S1792" s="15">
        <v>0.30000136186867099</v>
      </c>
      <c r="T1792" s="38">
        <v>139621.28171117057</v>
      </c>
      <c r="U1792" s="38">
        <v>606420.66464976349</v>
      </c>
      <c r="V1792" s="38">
        <v>164364.36112568015</v>
      </c>
      <c r="W1792" s="38">
        <v>912537.18750808132</v>
      </c>
      <c r="AA1792" s="13">
        <v>1727</v>
      </c>
      <c r="AB1792" s="39">
        <v>3191468.6982288039</v>
      </c>
    </row>
    <row r="1793" spans="3:28">
      <c r="C1793" s="13">
        <v>1728</v>
      </c>
      <c r="D1793" s="13">
        <v>65</v>
      </c>
      <c r="E1793" s="14">
        <v>229841.54336725114</v>
      </c>
      <c r="F1793" s="14">
        <v>68715.701913227938</v>
      </c>
      <c r="G1793" s="14">
        <v>2551.6097</v>
      </c>
      <c r="H1793" s="14">
        <v>158574.2317540232</v>
      </c>
      <c r="I1793" s="14">
        <v>9514.4539052413911</v>
      </c>
      <c r="J1793" s="14">
        <v>3805.7815620965566</v>
      </c>
      <c r="K1793" s="15">
        <v>2.0148790216911953E-2</v>
      </c>
      <c r="L1793" s="14">
        <v>2847.1288402684163</v>
      </c>
      <c r="M1793" s="14">
        <v>146055.22006350846</v>
      </c>
      <c r="N1793" s="14">
        <v>2854.3361715724172</v>
      </c>
      <c r="O1793" s="15">
        <v>-0.1082782047188604</v>
      </c>
      <c r="P1793" s="14">
        <v>-12639.183387604236</v>
      </c>
      <c r="Q1793" s="14">
        <v>105516.77070291228</v>
      </c>
      <c r="R1793" s="14">
        <v>2854.3361715724172</v>
      </c>
      <c r="S1793" s="15">
        <v>0.32573069167234009</v>
      </c>
      <c r="T1793" s="38">
        <v>41634.143489884547</v>
      </c>
      <c r="U1793" s="38">
        <v>170878.99825459532</v>
      </c>
      <c r="V1793" s="38">
        <v>31842.088942548726</v>
      </c>
      <c r="W1793" s="38">
        <v>422450.98902101605</v>
      </c>
      <c r="AA1793" s="13">
        <v>1728</v>
      </c>
      <c r="AB1793" s="39">
        <v>3163941.1328045046</v>
      </c>
    </row>
    <row r="1794" spans="3:28">
      <c r="C1794" s="13">
        <v>1729</v>
      </c>
      <c r="D1794" s="13">
        <v>65</v>
      </c>
      <c r="E1794" s="14">
        <v>217664.95664345479</v>
      </c>
      <c r="F1794" s="14">
        <v>63966.833090947366</v>
      </c>
      <c r="G1794" s="14">
        <v>2551.6097</v>
      </c>
      <c r="H1794" s="14">
        <v>151146.51385250743</v>
      </c>
      <c r="I1794" s="14">
        <v>9068.7908311504452</v>
      </c>
      <c r="J1794" s="14">
        <v>3627.5163324601781</v>
      </c>
      <c r="K1794" s="15">
        <v>4.3165499889967339E-2</v>
      </c>
      <c r="L1794" s="14">
        <v>5927.343077913185</v>
      </c>
      <c r="M1794" s="14">
        <v>145057.77991165564</v>
      </c>
      <c r="N1794" s="14">
        <v>2720.6372493451336</v>
      </c>
      <c r="O1794" s="15">
        <v>-7.5915705022844782E-2</v>
      </c>
      <c r="P1794" s="14">
        <v>-32863.889783457824</v>
      </c>
      <c r="Q1794" s="14">
        <v>401396.17960514862</v>
      </c>
      <c r="R1794" s="14">
        <v>2720.6372493451336</v>
      </c>
      <c r="S1794" s="15">
        <v>0.61569134776393808</v>
      </c>
      <c r="T1794" s="38">
        <v>358904.65192541922</v>
      </c>
      <c r="U1794" s="38">
        <v>943194.47447910695</v>
      </c>
      <c r="V1794" s="38">
        <v>331968.10521987459</v>
      </c>
      <c r="W1794" s="38">
        <v>1489648.4339959112</v>
      </c>
      <c r="AA1794" s="13">
        <v>1729</v>
      </c>
      <c r="AB1794" s="39">
        <v>2954087.4388683857</v>
      </c>
    </row>
    <row r="1795" spans="3:28">
      <c r="C1795" s="13">
        <v>1730</v>
      </c>
      <c r="D1795" s="13">
        <v>65</v>
      </c>
      <c r="E1795" s="14">
        <v>250878.237179424</v>
      </c>
      <c r="F1795" s="14">
        <v>76920.012499975361</v>
      </c>
      <c r="G1795" s="14">
        <v>2551.6097</v>
      </c>
      <c r="H1795" s="14">
        <v>171406.61497944864</v>
      </c>
      <c r="I1795" s="14">
        <v>10284.396898766918</v>
      </c>
      <c r="J1795" s="14">
        <v>4113.7587595067671</v>
      </c>
      <c r="K1795" s="15">
        <v>-8.4430189161953106E-3</v>
      </c>
      <c r="L1795" s="14">
        <v>-1435.8033312371865</v>
      </c>
      <c r="M1795" s="14">
        <v>170679.12583957418</v>
      </c>
      <c r="N1795" s="14">
        <v>3085.3190696300753</v>
      </c>
      <c r="O1795" s="15">
        <v>0.17440884663302642</v>
      </c>
      <c r="P1795" s="14">
        <v>27415.055335828514</v>
      </c>
      <c r="Q1795" s="14">
        <v>186146.15952283784</v>
      </c>
      <c r="R1795" s="14">
        <v>3085.3190696300753</v>
      </c>
      <c r="S1795" s="15">
        <v>-0.25954859512945655</v>
      </c>
      <c r="T1795" s="38">
        <v>-93294.594196406848</v>
      </c>
      <c r="U1795" s="38">
        <v>267697.49387364555</v>
      </c>
      <c r="V1795" s="38">
        <v>-67315.342191815522</v>
      </c>
      <c r="W1795" s="38">
        <v>624522.77923605754</v>
      </c>
      <c r="AA1795" s="13">
        <v>1730</v>
      </c>
      <c r="AB1795" s="39">
        <v>2327987.5980089246</v>
      </c>
    </row>
    <row r="1796" spans="3:28">
      <c r="C1796" s="13">
        <v>1731</v>
      </c>
      <c r="D1796" s="13">
        <v>65</v>
      </c>
      <c r="E1796" s="14">
        <v>233160.71682384697</v>
      </c>
      <c r="F1796" s="14">
        <v>70010.17956130032</v>
      </c>
      <c r="G1796" s="14">
        <v>2551.6097</v>
      </c>
      <c r="H1796" s="14">
        <v>160598.92756254665</v>
      </c>
      <c r="I1796" s="14">
        <v>9635.9356537527983</v>
      </c>
      <c r="J1796" s="14">
        <v>3854.3742615011197</v>
      </c>
      <c r="K1796" s="15">
        <v>0.13272912060145228</v>
      </c>
      <c r="L1796" s="14">
        <v>18593.446899600331</v>
      </c>
      <c r="M1796" s="14">
        <v>160606.29733728376</v>
      </c>
      <c r="N1796" s="14">
        <v>2890.7806961258393</v>
      </c>
      <c r="O1796" s="15">
        <v>0.13016663644000337</v>
      </c>
      <c r="P1796" s="14">
        <v>26000.03745513003</v>
      </c>
      <c r="Q1796" s="14">
        <v>227189.67998807607</v>
      </c>
      <c r="R1796" s="14">
        <v>2890.7806961258393</v>
      </c>
      <c r="S1796" s="15">
        <v>0.70113573502650128</v>
      </c>
      <c r="T1796" s="38">
        <v>122990.22459126226</v>
      </c>
      <c r="U1796" s="38">
        <v>299851.32754255389</v>
      </c>
      <c r="V1796" s="38">
        <v>167583.70894599264</v>
      </c>
      <c r="W1796" s="38">
        <v>687647.30486791371</v>
      </c>
      <c r="AA1796" s="13">
        <v>1731</v>
      </c>
      <c r="AB1796" s="39">
        <v>2610562.9518934302</v>
      </c>
    </row>
    <row r="1797" spans="3:28">
      <c r="C1797" s="13">
        <v>1732</v>
      </c>
      <c r="D1797" s="13">
        <v>65</v>
      </c>
      <c r="E1797" s="14">
        <v>237465.30498358828</v>
      </c>
      <c r="F1797" s="14">
        <v>71688.968943599437</v>
      </c>
      <c r="G1797" s="14">
        <v>2551.6097</v>
      </c>
      <c r="H1797" s="14">
        <v>163224.72633998885</v>
      </c>
      <c r="I1797" s="14">
        <v>9793.4835803993301</v>
      </c>
      <c r="J1797" s="14">
        <v>3917.3934321597321</v>
      </c>
      <c r="K1797" s="15">
        <v>2.6888340033408495E-2</v>
      </c>
      <c r="L1797" s="14">
        <v>7653.2803081184675</v>
      </c>
      <c r="M1797" s="14">
        <v>294243.91408722795</v>
      </c>
      <c r="N1797" s="14">
        <v>2938.0450741197988</v>
      </c>
      <c r="O1797" s="15">
        <v>0.14997773973418493</v>
      </c>
      <c r="P1797" s="14">
        <v>46630.329286300555</v>
      </c>
      <c r="Q1797" s="14">
        <v>359014.35406933672</v>
      </c>
      <c r="R1797" s="14">
        <v>2938.0450741197988</v>
      </c>
      <c r="S1797" s="15">
        <v>0.42095148165656415</v>
      </c>
      <c r="T1797" s="38">
        <v>132093.34486161015</v>
      </c>
      <c r="U1797" s="38">
        <v>447359.4452514078</v>
      </c>
      <c r="V1797" s="38">
        <v>186376.95445602917</v>
      </c>
      <c r="W1797" s="38">
        <v>1100617.7134079724</v>
      </c>
      <c r="AA1797" s="13">
        <v>1732</v>
      </c>
      <c r="AB1797" s="39">
        <v>2700780.8663891642</v>
      </c>
    </row>
    <row r="1798" spans="3:28">
      <c r="C1798" s="13">
        <v>1733</v>
      </c>
      <c r="D1798" s="13">
        <v>65</v>
      </c>
      <c r="E1798" s="14">
        <v>242139.7087794414</v>
      </c>
      <c r="F1798" s="14">
        <v>73511.986423982147</v>
      </c>
      <c r="G1798" s="14">
        <v>2551.6097</v>
      </c>
      <c r="H1798" s="14">
        <v>166076.11265545923</v>
      </c>
      <c r="I1798" s="14">
        <v>9964.5667593275539</v>
      </c>
      <c r="J1798" s="14">
        <v>3985.8267037310216</v>
      </c>
      <c r="K1798" s="15">
        <v>0.10075618191257626</v>
      </c>
      <c r="L1798" s="14">
        <v>11203.736466176517</v>
      </c>
      <c r="M1798" s="14">
        <v>124393.1665329939</v>
      </c>
      <c r="N1798" s="14">
        <v>2989.3700277982662</v>
      </c>
      <c r="O1798" s="15">
        <v>0.13193511739652647</v>
      </c>
      <c r="P1798" s="14">
        <v>14937.480858369467</v>
      </c>
      <c r="Q1798" s="14">
        <v>129650.55043227455</v>
      </c>
      <c r="R1798" s="14">
        <v>2989.3700277982662</v>
      </c>
      <c r="S1798" s="15">
        <v>0.11077903431039092</v>
      </c>
      <c r="T1798" s="38">
        <v>56261.465974172024</v>
      </c>
      <c r="U1798" s="38">
        <v>565627.21453727549</v>
      </c>
      <c r="V1798" s="38">
        <v>82402.68329871801</v>
      </c>
      <c r="W1798" s="38">
        <v>819670.93150254397</v>
      </c>
      <c r="AA1798" s="13">
        <v>1733</v>
      </c>
      <c r="AB1798" s="39">
        <v>2965379.8998918124</v>
      </c>
    </row>
    <row r="1799" spans="3:28">
      <c r="C1799" s="13">
        <v>1734</v>
      </c>
      <c r="D1799" s="13">
        <v>65</v>
      </c>
      <c r="E1799" s="14">
        <v>243071.8759689639</v>
      </c>
      <c r="F1799" s="14">
        <v>73875.531627895922</v>
      </c>
      <c r="G1799" s="14">
        <v>2551.6097</v>
      </c>
      <c r="H1799" s="14">
        <v>166644.73464106797</v>
      </c>
      <c r="I1799" s="14">
        <v>9998.684078464079</v>
      </c>
      <c r="J1799" s="14">
        <v>3999.473631385632</v>
      </c>
      <c r="K1799" s="15">
        <v>5.4932670577452616E-2</v>
      </c>
      <c r="L1799" s="14">
        <v>9842.0582063679576</v>
      </c>
      <c r="M1799" s="14">
        <v>191007.63755089056</v>
      </c>
      <c r="N1799" s="14">
        <v>2999.6052235392235</v>
      </c>
      <c r="O1799" s="15">
        <v>-2.1413061613750617E-2</v>
      </c>
      <c r="P1799" s="14">
        <v>-3345.773874540248</v>
      </c>
      <c r="Q1799" s="14">
        <v>154403.23470746414</v>
      </c>
      <c r="R1799" s="14">
        <v>2999.6052235392235</v>
      </c>
      <c r="S1799" s="15">
        <v>0.31229826559192614</v>
      </c>
      <c r="T1799" s="38">
        <v>122808.22809555563</v>
      </c>
      <c r="U1799" s="38">
        <v>517548.21685689123</v>
      </c>
      <c r="V1799" s="38">
        <v>129304.51242738335</v>
      </c>
      <c r="W1799" s="38">
        <v>862959.08911524597</v>
      </c>
      <c r="AA1799" s="13">
        <v>1734</v>
      </c>
      <c r="AB1799" s="39">
        <v>2475272.9767500786</v>
      </c>
    </row>
    <row r="1800" spans="3:28">
      <c r="C1800" s="13">
        <v>1735</v>
      </c>
      <c r="D1800" s="13">
        <v>65</v>
      </c>
      <c r="E1800" s="14">
        <v>226514.85850236204</v>
      </c>
      <c r="F1800" s="14">
        <v>67418.294815921196</v>
      </c>
      <c r="G1800" s="14">
        <v>2551.6097</v>
      </c>
      <c r="H1800" s="14">
        <v>156544.95398644084</v>
      </c>
      <c r="I1800" s="14">
        <v>9392.697239186451</v>
      </c>
      <c r="J1800" s="14">
        <v>3757.0788956745805</v>
      </c>
      <c r="K1800" s="15">
        <v>0.14719672454784183</v>
      </c>
      <c r="L1800" s="14">
        <v>18007.550964578539</v>
      </c>
      <c r="M1800" s="14">
        <v>142222.71862132501</v>
      </c>
      <c r="N1800" s="14">
        <v>2817.809171755935</v>
      </c>
      <c r="O1800" s="15">
        <v>-1.8442036220270394E-2</v>
      </c>
      <c r="P1800" s="14">
        <v>-3739.1607608547206</v>
      </c>
      <c r="Q1800" s="14">
        <v>200421.79984500096</v>
      </c>
      <c r="R1800" s="14">
        <v>2817.809171755935</v>
      </c>
      <c r="S1800" s="15">
        <v>4.6659480161700372E-2</v>
      </c>
      <c r="T1800" s="38">
        <v>9239.0190581463994</v>
      </c>
      <c r="U1800" s="38">
        <v>208657.39623412173</v>
      </c>
      <c r="V1800" s="38">
        <v>23507.40926187022</v>
      </c>
      <c r="W1800" s="38">
        <v>551301.9147004477</v>
      </c>
      <c r="AA1800" s="13">
        <v>1735</v>
      </c>
      <c r="AB1800" s="39">
        <v>2827646.3703354923</v>
      </c>
    </row>
    <row r="1801" spans="3:28">
      <c r="C1801" s="13">
        <v>1736</v>
      </c>
      <c r="D1801" s="13">
        <v>65</v>
      </c>
      <c r="E1801" s="14">
        <v>227329.0475291133</v>
      </c>
      <c r="F1801" s="14">
        <v>67735.828536354195</v>
      </c>
      <c r="G1801" s="14">
        <v>2551.6097</v>
      </c>
      <c r="H1801" s="14">
        <v>157041.60929275912</v>
      </c>
      <c r="I1801" s="14">
        <v>9422.4965575655478</v>
      </c>
      <c r="J1801" s="14">
        <v>3768.9986230262193</v>
      </c>
      <c r="K1801" s="15">
        <v>7.5467524304773603E-2</v>
      </c>
      <c r="L1801" s="14">
        <v>11014.858024714145</v>
      </c>
      <c r="M1801" s="14">
        <v>158854.29790418508</v>
      </c>
      <c r="N1801" s="14">
        <v>2826.7489672696643</v>
      </c>
      <c r="O1801" s="15">
        <v>0.14283548004190055</v>
      </c>
      <c r="P1801" s="14">
        <v>17500.950581756184</v>
      </c>
      <c r="Q1801" s="14">
        <v>141439.55882819497</v>
      </c>
      <c r="R1801" s="14">
        <v>2826.7489672696643</v>
      </c>
      <c r="S1801" s="15">
        <v>-0.37611459469877134</v>
      </c>
      <c r="T1801" s="38">
        <v>-101663.03189788536</v>
      </c>
      <c r="U1801" s="38">
        <v>170048.36699319602</v>
      </c>
      <c r="V1801" s="38">
        <v>-73147.223291415023</v>
      </c>
      <c r="W1801" s="38">
        <v>470342.22372557607</v>
      </c>
      <c r="AA1801" s="13">
        <v>1736</v>
      </c>
      <c r="AB1801" s="39">
        <v>2845820.2540963073</v>
      </c>
    </row>
    <row r="1802" spans="3:28">
      <c r="C1802" s="13">
        <v>1737</v>
      </c>
      <c r="D1802" s="13">
        <v>65</v>
      </c>
      <c r="E1802" s="14">
        <v>220283.51086809393</v>
      </c>
      <c r="F1802" s="14">
        <v>64988.069238556636</v>
      </c>
      <c r="G1802" s="14">
        <v>2551.6097</v>
      </c>
      <c r="H1802" s="14">
        <v>152743.83192953729</v>
      </c>
      <c r="I1802" s="14">
        <v>9164.6299157722369</v>
      </c>
      <c r="J1802" s="14">
        <v>3665.851966308895</v>
      </c>
      <c r="K1802" s="15">
        <v>-3.9660894123585512E-2</v>
      </c>
      <c r="L1802" s="14">
        <v>-5314.183503535899</v>
      </c>
      <c r="M1802" s="14">
        <v>130509.25431670959</v>
      </c>
      <c r="N1802" s="14">
        <v>2749.3889747316712</v>
      </c>
      <c r="O1802" s="15">
        <v>3.98350327430292E-2</v>
      </c>
      <c r="P1802" s="14">
        <v>4366.1015424773323</v>
      </c>
      <c r="Q1802" s="14">
        <v>115345.36371383395</v>
      </c>
      <c r="R1802" s="14">
        <v>2749.3889747316712</v>
      </c>
      <c r="S1802" s="15">
        <v>0.19222267527730291</v>
      </c>
      <c r="T1802" s="38">
        <v>227946.41624651512</v>
      </c>
      <c r="U1802" s="38">
        <v>1415166.7239929654</v>
      </c>
      <c r="V1802" s="38">
        <v>226998.33428545654</v>
      </c>
      <c r="W1802" s="38">
        <v>1661021.3420235091</v>
      </c>
      <c r="AA1802" s="13">
        <v>1737</v>
      </c>
      <c r="AB1802" s="39">
        <v>2799991.3423357364</v>
      </c>
    </row>
    <row r="1803" spans="3:28">
      <c r="C1803" s="13">
        <v>1738</v>
      </c>
      <c r="D1803" s="13">
        <v>65</v>
      </c>
      <c r="E1803" s="14">
        <v>224703.23711407356</v>
      </c>
      <c r="F1803" s="14">
        <v>66711.762474488685</v>
      </c>
      <c r="G1803" s="14">
        <v>2551.6097</v>
      </c>
      <c r="H1803" s="14">
        <v>155439.86493958489</v>
      </c>
      <c r="I1803" s="14">
        <v>9326.391896375093</v>
      </c>
      <c r="J1803" s="14">
        <v>3730.5567585500376</v>
      </c>
      <c r="K1803" s="15">
        <v>0.14118428257006876</v>
      </c>
      <c r="L1803" s="14">
        <v>22197.247618932859</v>
      </c>
      <c r="M1803" s="14">
        <v>181284.33011734925</v>
      </c>
      <c r="N1803" s="14">
        <v>2797.9175689125277</v>
      </c>
      <c r="O1803" s="15">
        <v>-4.2392202568210358E-2</v>
      </c>
      <c r="P1803" s="14">
        <v>-9620.7314535911355</v>
      </c>
      <c r="Q1803" s="14">
        <v>218724.00676072802</v>
      </c>
      <c r="R1803" s="14">
        <v>2797.9175689125277</v>
      </c>
      <c r="S1803" s="15">
        <v>0.38739326169260496</v>
      </c>
      <c r="T1803" s="38">
        <v>44600.571680486246</v>
      </c>
      <c r="U1803" s="38">
        <v>161129.49293671266</v>
      </c>
      <c r="V1803" s="38">
        <v>57177.087845827969</v>
      </c>
      <c r="W1803" s="38">
        <v>561137.82981478993</v>
      </c>
      <c r="AA1803" s="13">
        <v>1738</v>
      </c>
      <c r="AB1803" s="39">
        <v>2725909.8157252227</v>
      </c>
    </row>
    <row r="1804" spans="3:28">
      <c r="C1804" s="13">
        <v>1739</v>
      </c>
      <c r="D1804" s="13">
        <v>65</v>
      </c>
      <c r="E1804" s="14">
        <v>236784.07795019948</v>
      </c>
      <c r="F1804" s="14">
        <v>71423.290400577796</v>
      </c>
      <c r="G1804" s="14">
        <v>2551.6097</v>
      </c>
      <c r="H1804" s="14">
        <v>162809.17784962169</v>
      </c>
      <c r="I1804" s="14">
        <v>9768.5506709773017</v>
      </c>
      <c r="J1804" s="14">
        <v>3907.4202683909207</v>
      </c>
      <c r="K1804" s="15">
        <v>0.12043154869395653</v>
      </c>
      <c r="L1804" s="14">
        <v>16849.331649886048</v>
      </c>
      <c r="M1804" s="14">
        <v>158710.99640736682</v>
      </c>
      <c r="N1804" s="14">
        <v>2930.5652012931905</v>
      </c>
      <c r="O1804" s="15">
        <v>3.9354883845981667E-3</v>
      </c>
      <c r="P1804" s="14">
        <v>1223.1634762596634</v>
      </c>
      <c r="Q1804" s="14">
        <v>313491.92374605825</v>
      </c>
      <c r="R1804" s="14">
        <v>2930.5652012931905</v>
      </c>
      <c r="S1804" s="15">
        <v>0.18035897655414235</v>
      </c>
      <c r="T1804" s="38">
        <v>120032.63522069613</v>
      </c>
      <c r="U1804" s="38">
        <v>787018.6338621286</v>
      </c>
      <c r="V1804" s="38">
        <v>138105.13034684185</v>
      </c>
      <c r="W1804" s="38">
        <v>1259221.5540155536</v>
      </c>
      <c r="AA1804" s="13">
        <v>1739</v>
      </c>
      <c r="AB1804" s="39">
        <v>2548171.197816493</v>
      </c>
    </row>
    <row r="1805" spans="3:28">
      <c r="C1805" s="13">
        <v>1740</v>
      </c>
      <c r="D1805" s="13">
        <v>65</v>
      </c>
      <c r="E1805" s="14">
        <v>225727.13897492157</v>
      </c>
      <c r="F1805" s="14">
        <v>67111.084200219411</v>
      </c>
      <c r="G1805" s="14">
        <v>2551.6097</v>
      </c>
      <c r="H1805" s="14">
        <v>156064.44507470218</v>
      </c>
      <c r="I1805" s="14">
        <v>9363.8667044821304</v>
      </c>
      <c r="J1805" s="14">
        <v>3745.5466817928523</v>
      </c>
      <c r="K1805" s="15">
        <v>8.8589641584500764E-3</v>
      </c>
      <c r="L1805" s="14">
        <v>1241.1782539932847</v>
      </c>
      <c r="M1805" s="14">
        <v>143218.17052994357</v>
      </c>
      <c r="N1805" s="14">
        <v>2809.1600113446389</v>
      </c>
      <c r="O1805" s="15">
        <v>-2.4210098720805762E-2</v>
      </c>
      <c r="P1805" s="14">
        <v>-2760.4609162467787</v>
      </c>
      <c r="Q1805" s="14">
        <v>112665.17072084594</v>
      </c>
      <c r="R1805" s="14">
        <v>2809.1600113446389</v>
      </c>
      <c r="S1805" s="15">
        <v>0.47196199609732509</v>
      </c>
      <c r="T1805" s="38">
        <v>259826.00842556782</v>
      </c>
      <c r="U1805" s="38">
        <v>811753.74617292429</v>
      </c>
      <c r="V1805" s="38">
        <v>258306.72576331432</v>
      </c>
      <c r="W1805" s="38">
        <v>1067637.0874237139</v>
      </c>
      <c r="AA1805" s="13">
        <v>1740</v>
      </c>
      <c r="AB1805" s="39">
        <v>3233975.4100978053</v>
      </c>
    </row>
    <row r="1806" spans="3:28">
      <c r="C1806" s="13">
        <v>1741</v>
      </c>
      <c r="D1806" s="13">
        <v>65</v>
      </c>
      <c r="E1806" s="14">
        <v>228408.94862119007</v>
      </c>
      <c r="F1806" s="14">
        <v>68156.989962264124</v>
      </c>
      <c r="G1806" s="14">
        <v>2551.6097</v>
      </c>
      <c r="H1806" s="14">
        <v>157700.34895892596</v>
      </c>
      <c r="I1806" s="14">
        <v>9462.0209375355571</v>
      </c>
      <c r="J1806" s="14">
        <v>3784.8083750142232</v>
      </c>
      <c r="K1806" s="15">
        <v>-2.8764580745049749E-2</v>
      </c>
      <c r="L1806" s="14">
        <v>-4058.9439797077539</v>
      </c>
      <c r="M1806" s="14">
        <v>138942.55599763733</v>
      </c>
      <c r="N1806" s="14">
        <v>2838.6062812606669</v>
      </c>
      <c r="O1806" s="15">
        <v>0.14516650601161502</v>
      </c>
      <c r="P1806" s="14">
        <v>24192.953429778743</v>
      </c>
      <c r="Q1806" s="14">
        <v>192268.83662092724</v>
      </c>
      <c r="R1806" s="14">
        <v>2838.6062812606669</v>
      </c>
      <c r="S1806" s="15">
        <v>5.9709104218162973E-2</v>
      </c>
      <c r="T1806" s="38">
        <v>44165.698065183191</v>
      </c>
      <c r="U1806" s="38">
        <v>785266.13766721741</v>
      </c>
      <c r="V1806" s="38">
        <v>64299.70751525418</v>
      </c>
      <c r="W1806" s="38">
        <v>1116477.5302857819</v>
      </c>
      <c r="AA1806" s="13">
        <v>1741</v>
      </c>
      <c r="AB1806" s="39">
        <v>3115500.588585292</v>
      </c>
    </row>
    <row r="1807" spans="3:28">
      <c r="C1807" s="13">
        <v>1742</v>
      </c>
      <c r="D1807" s="13">
        <v>65</v>
      </c>
      <c r="E1807" s="14">
        <v>218178.01876197851</v>
      </c>
      <c r="F1807" s="14">
        <v>64166.92731717162</v>
      </c>
      <c r="G1807" s="14">
        <v>2551.6097</v>
      </c>
      <c r="H1807" s="14">
        <v>151459.48174480689</v>
      </c>
      <c r="I1807" s="14">
        <v>9087.5689046884127</v>
      </c>
      <c r="J1807" s="14">
        <v>3635.0275618753653</v>
      </c>
      <c r="K1807" s="15">
        <v>-1.7634386569821116E-2</v>
      </c>
      <c r="L1807" s="14">
        <v>-2313.6194114468835</v>
      </c>
      <c r="M1807" s="14">
        <v>130703.20784072502</v>
      </c>
      <c r="N1807" s="14">
        <v>2726.2706714065239</v>
      </c>
      <c r="O1807" s="15">
        <v>-2.8981267088410256E-2</v>
      </c>
      <c r="P1807" s="14">
        <v>-5283.2125191045179</v>
      </c>
      <c r="Q1807" s="14">
        <v>178377.42219740734</v>
      </c>
      <c r="R1807" s="14">
        <v>2726.2706714065239</v>
      </c>
      <c r="S1807" s="15">
        <v>-0.13337184503110483</v>
      </c>
      <c r="T1807" s="38">
        <v>-86757.998001370695</v>
      </c>
      <c r="U1807" s="38">
        <v>565102.23423763399</v>
      </c>
      <c r="V1807" s="38">
        <v>-94354.829931922097</v>
      </c>
      <c r="W1807" s="38">
        <v>874182.8642757663</v>
      </c>
      <c r="AA1807" s="13">
        <v>1742</v>
      </c>
      <c r="AB1807" s="39">
        <v>2553322.0913891899</v>
      </c>
    </row>
    <row r="1808" spans="3:28">
      <c r="C1808" s="13">
        <v>1743</v>
      </c>
      <c r="D1808" s="13">
        <v>65</v>
      </c>
      <c r="E1808" s="14">
        <v>243856.77091149741</v>
      </c>
      <c r="F1808" s="14">
        <v>74181.640655483992</v>
      </c>
      <c r="G1808" s="14">
        <v>2551.6097</v>
      </c>
      <c r="H1808" s="14">
        <v>167123.52055601342</v>
      </c>
      <c r="I1808" s="14">
        <v>10027.411233360805</v>
      </c>
      <c r="J1808" s="14">
        <v>4010.9644933443219</v>
      </c>
      <c r="K1808" s="15">
        <v>-6.7357639749455717E-2</v>
      </c>
      <c r="L1808" s="14">
        <v>-8324.9040575325034</v>
      </c>
      <c r="M1808" s="14">
        <v>117273.15192684656</v>
      </c>
      <c r="N1808" s="14">
        <v>3008.2233700082411</v>
      </c>
      <c r="O1808" s="15">
        <v>2.4213984168633983E-2</v>
      </c>
      <c r="P1808" s="14">
        <v>2727.1442048436606</v>
      </c>
      <c r="Q1808" s="14">
        <v>116858.08284450961</v>
      </c>
      <c r="R1808" s="14">
        <v>3008.2233700082411</v>
      </c>
      <c r="S1808" s="15">
        <v>3.8972400816681282E-2</v>
      </c>
      <c r="T1808" s="38">
        <v>12305.382404354357</v>
      </c>
      <c r="U1808" s="38">
        <v>329555.56429520802</v>
      </c>
      <c r="V1808" s="38">
        <v>6707.622551665514</v>
      </c>
      <c r="W1808" s="38">
        <v>563686.79906656418</v>
      </c>
      <c r="AA1808" s="13">
        <v>1743</v>
      </c>
      <c r="AB1808" s="39">
        <v>2089482.792809746</v>
      </c>
    </row>
    <row r="1809" spans="3:28">
      <c r="C1809" s="13">
        <v>1744</v>
      </c>
      <c r="D1809" s="13">
        <v>65</v>
      </c>
      <c r="E1809" s="14">
        <v>228773.65564645189</v>
      </c>
      <c r="F1809" s="14">
        <v>68299.225702116237</v>
      </c>
      <c r="G1809" s="14">
        <v>2551.6097</v>
      </c>
      <c r="H1809" s="14">
        <v>157922.82024433566</v>
      </c>
      <c r="I1809" s="14">
        <v>9475.3692146601388</v>
      </c>
      <c r="J1809" s="14">
        <v>3790.1476858640558</v>
      </c>
      <c r="K1809" s="15">
        <v>-5.8115296101041485E-2</v>
      </c>
      <c r="L1809" s="14">
        <v>-8118.168185971992</v>
      </c>
      <c r="M1809" s="14">
        <v>133467.63650787808</v>
      </c>
      <c r="N1809" s="14">
        <v>2842.6107643980417</v>
      </c>
      <c r="O1809" s="15">
        <v>8.7337481152926735E-2</v>
      </c>
      <c r="P1809" s="14">
        <v>5928.5489326026845</v>
      </c>
      <c r="Q1809" s="14">
        <v>75230.778453452745</v>
      </c>
      <c r="R1809" s="14">
        <v>2842.6107643980417</v>
      </c>
      <c r="S1809" s="15">
        <v>1.8669281403168994E-2</v>
      </c>
      <c r="T1809" s="38">
        <v>13998.798482837634</v>
      </c>
      <c r="U1809" s="38">
        <v>765250.7042255532</v>
      </c>
      <c r="V1809" s="38">
        <v>11809.179229468326</v>
      </c>
      <c r="W1809" s="38">
        <v>973949.11918688403</v>
      </c>
      <c r="AA1809" s="13">
        <v>1744</v>
      </c>
      <c r="AB1809" s="39">
        <v>2760303.0194331747</v>
      </c>
    </row>
    <row r="1810" spans="3:28">
      <c r="C1810" s="13">
        <v>1745</v>
      </c>
      <c r="D1810" s="13">
        <v>65</v>
      </c>
      <c r="E1810" s="14">
        <v>220577.06380271865</v>
      </c>
      <c r="F1810" s="14">
        <v>65102.554883060278</v>
      </c>
      <c r="G1810" s="14">
        <v>2551.6097</v>
      </c>
      <c r="H1810" s="14">
        <v>152922.89921965837</v>
      </c>
      <c r="I1810" s="14">
        <v>9175.3739531795018</v>
      </c>
      <c r="J1810" s="14">
        <v>3670.1495812718008</v>
      </c>
      <c r="K1810" s="15">
        <v>6.7301043405934999E-2</v>
      </c>
      <c r="L1810" s="14">
        <v>13819.206851415669</v>
      </c>
      <c r="M1810" s="14">
        <v>220988.4956759013</v>
      </c>
      <c r="N1810" s="14">
        <v>2752.6121859538503</v>
      </c>
      <c r="O1810" s="15">
        <v>0.17517450445290023</v>
      </c>
      <c r="P1810" s="14">
        <v>42660.722618531523</v>
      </c>
      <c r="Q1810" s="14">
        <v>287569.74342800339</v>
      </c>
      <c r="R1810" s="14">
        <v>2752.6121859538503</v>
      </c>
      <c r="S1810" s="15">
        <v>8.3121055389355117E-2</v>
      </c>
      <c r="T1810" s="38">
        <v>14108.339203560537</v>
      </c>
      <c r="U1810" s="38">
        <v>185217.08116942603</v>
      </c>
      <c r="V1810" s="38">
        <v>70588.26867350773</v>
      </c>
      <c r="W1810" s="38">
        <v>693775.32027333067</v>
      </c>
      <c r="AA1810" s="13">
        <v>1745</v>
      </c>
      <c r="AB1810" s="39">
        <v>2774455.2659381013</v>
      </c>
    </row>
    <row r="1811" spans="3:28">
      <c r="C1811" s="13">
        <v>1746</v>
      </c>
      <c r="D1811" s="13">
        <v>65</v>
      </c>
      <c r="E1811" s="14">
        <v>227639.82723541907</v>
      </c>
      <c r="F1811" s="14">
        <v>67857.032621813443</v>
      </c>
      <c r="G1811" s="14">
        <v>2551.6097</v>
      </c>
      <c r="H1811" s="14">
        <v>157231.18491360563</v>
      </c>
      <c r="I1811" s="14">
        <v>9433.8710948163371</v>
      </c>
      <c r="J1811" s="14">
        <v>3773.5484379265349</v>
      </c>
      <c r="K1811" s="15">
        <v>-5.0900546943482422E-3</v>
      </c>
      <c r="L1811" s="14">
        <v>-617.14643966191204</v>
      </c>
      <c r="M1811" s="14">
        <v>122515.16966850001</v>
      </c>
      <c r="N1811" s="14">
        <v>2830.1613284449008</v>
      </c>
      <c r="O1811" s="15">
        <v>0.13864290716613206</v>
      </c>
      <c r="P1811" s="14">
        <v>31616.184362556211</v>
      </c>
      <c r="Q1811" s="14">
        <v>261071.6675889623</v>
      </c>
      <c r="R1811" s="14">
        <v>2830.1613284449008</v>
      </c>
      <c r="S1811" s="15">
        <v>9.0414263679040333E-2</v>
      </c>
      <c r="T1811" s="38">
        <v>26944.158570305372</v>
      </c>
      <c r="U1811" s="38">
        <v>326367.06979048817</v>
      </c>
      <c r="V1811" s="38">
        <v>57943.19649319967</v>
      </c>
      <c r="W1811" s="38">
        <v>709953.90704795043</v>
      </c>
      <c r="AA1811" s="13">
        <v>1746</v>
      </c>
      <c r="AB1811" s="39">
        <v>2815828.8835817599</v>
      </c>
    </row>
    <row r="1812" spans="3:28">
      <c r="C1812" s="13">
        <v>1747</v>
      </c>
      <c r="D1812" s="13">
        <v>65</v>
      </c>
      <c r="E1812" s="14">
        <v>227017.88676809898</v>
      </c>
      <c r="F1812" s="14">
        <v>67614.47583955861</v>
      </c>
      <c r="G1812" s="14">
        <v>2551.6097</v>
      </c>
      <c r="H1812" s="14">
        <v>156851.80122854037</v>
      </c>
      <c r="I1812" s="14">
        <v>9411.1080737124212</v>
      </c>
      <c r="J1812" s="14">
        <v>3764.4432294849685</v>
      </c>
      <c r="K1812" s="15">
        <v>2.8058184337476647E-2</v>
      </c>
      <c r="L1812" s="14">
        <v>4563.4549903716916</v>
      </c>
      <c r="M1812" s="14">
        <v>169088.23877106278</v>
      </c>
      <c r="N1812" s="14">
        <v>2823.3324221137264</v>
      </c>
      <c r="O1812" s="15">
        <v>7.6242825980526688E-2</v>
      </c>
      <c r="P1812" s="14">
        <v>13199.884443781038</v>
      </c>
      <c r="Q1812" s="14">
        <v>187741.07824019319</v>
      </c>
      <c r="R1812" s="14">
        <v>2823.3324221137264</v>
      </c>
      <c r="S1812" s="15">
        <v>0.13081410841554711</v>
      </c>
      <c r="T1812" s="38">
        <v>223865.42686356226</v>
      </c>
      <c r="U1812" s="38">
        <v>1936601.8849879364</v>
      </c>
      <c r="V1812" s="38">
        <v>241628.76629771499</v>
      </c>
      <c r="W1812" s="38">
        <v>2293431.2019991921</v>
      </c>
      <c r="AA1812" s="13">
        <v>1747</v>
      </c>
      <c r="AB1812" s="39">
        <v>2581144.5491397544</v>
      </c>
    </row>
    <row r="1813" spans="3:28">
      <c r="C1813" s="13">
        <v>1748</v>
      </c>
      <c r="D1813" s="13">
        <v>65</v>
      </c>
      <c r="E1813" s="14">
        <v>226665.90382625491</v>
      </c>
      <c r="F1813" s="14">
        <v>67477.202492239419</v>
      </c>
      <c r="G1813" s="14">
        <v>2551.6097</v>
      </c>
      <c r="H1813" s="14">
        <v>156637.09163401549</v>
      </c>
      <c r="I1813" s="14">
        <v>9398.2254980409289</v>
      </c>
      <c r="J1813" s="14">
        <v>3759.2901992163715</v>
      </c>
      <c r="K1813" s="15">
        <v>6.0734786492722771E-2</v>
      </c>
      <c r="L1813" s="14">
        <v>7841.035983615855</v>
      </c>
      <c r="M1813" s="14">
        <v>138823.56324376914</v>
      </c>
      <c r="N1813" s="14">
        <v>2819.4676494122787</v>
      </c>
      <c r="O1813" s="15">
        <v>6.9594186452482262E-2</v>
      </c>
      <c r="P1813" s="14">
        <v>11292.408956560734</v>
      </c>
      <c r="Q1813" s="14">
        <v>174962.951222084</v>
      </c>
      <c r="R1813" s="14">
        <v>2819.4676494122787</v>
      </c>
      <c r="S1813" s="15">
        <v>9.8388516882787116E-2</v>
      </c>
      <c r="T1813" s="38">
        <v>19555.643009770109</v>
      </c>
      <c r="U1813" s="38">
        <v>219724.78117703047</v>
      </c>
      <c r="V1813" s="38">
        <v>38689.087949946697</v>
      </c>
      <c r="W1813" s="38">
        <v>533511.29564288352</v>
      </c>
      <c r="AA1813" s="13">
        <v>1748</v>
      </c>
      <c r="AB1813" s="39">
        <v>2890298.8567591496</v>
      </c>
    </row>
    <row r="1814" spans="3:28">
      <c r="C1814" s="13">
        <v>1749</v>
      </c>
      <c r="D1814" s="13">
        <v>65</v>
      </c>
      <c r="E1814" s="14">
        <v>237112.46320139724</v>
      </c>
      <c r="F1814" s="14">
        <v>71551.360648544927</v>
      </c>
      <c r="G1814" s="14">
        <v>2551.6097</v>
      </c>
      <c r="H1814" s="14">
        <v>163009.4928528523</v>
      </c>
      <c r="I1814" s="14">
        <v>9780.5695711711378</v>
      </c>
      <c r="J1814" s="14">
        <v>3912.2278284684553</v>
      </c>
      <c r="K1814" s="15">
        <v>6.7535629438982198E-2</v>
      </c>
      <c r="L1814" s="14">
        <v>9467.2142969480319</v>
      </c>
      <c r="M1814" s="14">
        <v>151604.36117988464</v>
      </c>
      <c r="N1814" s="14">
        <v>2934.1708713513412</v>
      </c>
      <c r="O1814" s="15">
        <v>0.12813444361541845</v>
      </c>
      <c r="P1814" s="14">
        <v>31404.959288358121</v>
      </c>
      <c r="Q1814" s="14">
        <v>277965.85714668478</v>
      </c>
      <c r="R1814" s="14">
        <v>2934.1708713513412</v>
      </c>
      <c r="S1814" s="15">
        <v>-3.2516674789072539E-2</v>
      </c>
      <c r="T1814" s="38">
        <v>-17198.777308893037</v>
      </c>
      <c r="U1814" s="38">
        <v>513190.08196919312</v>
      </c>
      <c r="V1814" s="38">
        <v>23673.396276413117</v>
      </c>
      <c r="W1814" s="38">
        <v>942760.30029576248</v>
      </c>
      <c r="AA1814" s="13">
        <v>1749</v>
      </c>
      <c r="AB1814" s="39">
        <v>2860010.3100862093</v>
      </c>
    </row>
    <row r="1815" spans="3:28">
      <c r="C1815" s="13">
        <v>1750</v>
      </c>
      <c r="D1815" s="13">
        <v>65</v>
      </c>
      <c r="E1815" s="14">
        <v>232687.3002678279</v>
      </c>
      <c r="F1815" s="14">
        <v>69825.547104452882</v>
      </c>
      <c r="G1815" s="14">
        <v>2551.6097</v>
      </c>
      <c r="H1815" s="14">
        <v>160310.14346337502</v>
      </c>
      <c r="I1815" s="14">
        <v>9618.6086078025</v>
      </c>
      <c r="J1815" s="14">
        <v>3847.4434431210002</v>
      </c>
      <c r="K1815" s="15">
        <v>-3.8614130758696165E-2</v>
      </c>
      <c r="L1815" s="14">
        <v>-6764.7025164978304</v>
      </c>
      <c r="M1815" s="14">
        <v>170346.24687493255</v>
      </c>
      <c r="N1815" s="14">
        <v>2885.5825823407499</v>
      </c>
      <c r="O1815" s="15">
        <v>-2.8646276150117445E-2</v>
      </c>
      <c r="P1815" s="14">
        <v>-4503.6815257903763</v>
      </c>
      <c r="Q1815" s="14">
        <v>154156.1072623448</v>
      </c>
      <c r="R1815" s="14">
        <v>2885.5825823407499</v>
      </c>
      <c r="S1815" s="15">
        <v>-4.1906703574146484E-2</v>
      </c>
      <c r="T1815" s="38">
        <v>-16285.314648918942</v>
      </c>
      <c r="U1815" s="38">
        <v>373766.2971882284</v>
      </c>
      <c r="V1815" s="38">
        <v>-27553.698691207148</v>
      </c>
      <c r="W1815" s="38">
        <v>698268.65132550569</v>
      </c>
      <c r="AA1815" s="13">
        <v>1750</v>
      </c>
      <c r="AB1815" s="39">
        <v>2432966.8725256822</v>
      </c>
    </row>
    <row r="1816" spans="3:28">
      <c r="C1816" s="13">
        <v>1751</v>
      </c>
      <c r="D1816" s="13">
        <v>65</v>
      </c>
      <c r="E1816" s="14">
        <v>228442.63440300018</v>
      </c>
      <c r="F1816" s="14">
        <v>68170.127417170064</v>
      </c>
      <c r="G1816" s="14">
        <v>2551.6097</v>
      </c>
      <c r="H1816" s="14">
        <v>157720.89728583011</v>
      </c>
      <c r="I1816" s="14">
        <v>9463.2538371498067</v>
      </c>
      <c r="J1816" s="14">
        <v>3785.3015348599229</v>
      </c>
      <c r="K1816" s="15">
        <v>5.187893065181208E-2</v>
      </c>
      <c r="L1816" s="14">
        <v>9177.1444915450702</v>
      </c>
      <c r="M1816" s="14">
        <v>187965.20108639877</v>
      </c>
      <c r="N1816" s="14">
        <v>2838.9761511449419</v>
      </c>
      <c r="O1816" s="15">
        <v>0.1376409985796484</v>
      </c>
      <c r="P1816" s="14">
        <v>12267.821314219844</v>
      </c>
      <c r="Q1816" s="14">
        <v>102816.43109636618</v>
      </c>
      <c r="R1816" s="14">
        <v>2838.9761511449419</v>
      </c>
      <c r="S1816" s="15">
        <v>8.4057630510494669E-3</v>
      </c>
      <c r="T1816" s="38">
        <v>3553.1308504866852</v>
      </c>
      <c r="U1816" s="38">
        <v>427674.38067070808</v>
      </c>
      <c r="V1816" s="38">
        <v>24998.096656251601</v>
      </c>
      <c r="W1816" s="38">
        <v>718456.01285347296</v>
      </c>
      <c r="AA1816" s="13">
        <v>1751</v>
      </c>
      <c r="AB1816" s="39">
        <v>2745049.8616397041</v>
      </c>
    </row>
    <row r="1817" spans="3:28">
      <c r="C1817" s="13">
        <v>1752</v>
      </c>
      <c r="D1817" s="13">
        <v>65</v>
      </c>
      <c r="E1817" s="14">
        <v>239978.45587579906</v>
      </c>
      <c r="F1817" s="14">
        <v>72669.097791561639</v>
      </c>
      <c r="G1817" s="14">
        <v>2551.6097</v>
      </c>
      <c r="H1817" s="14">
        <v>164757.74838423743</v>
      </c>
      <c r="I1817" s="14">
        <v>9885.464903054246</v>
      </c>
      <c r="J1817" s="14">
        <v>3954.1859612216986</v>
      </c>
      <c r="K1817" s="15">
        <v>-7.9593514129457921E-2</v>
      </c>
      <c r="L1817" s="14">
        <v>-9410.4114982631163</v>
      </c>
      <c r="M1817" s="14">
        <v>110797.56500581162</v>
      </c>
      <c r="N1817" s="14">
        <v>2965.6394709162737</v>
      </c>
      <c r="O1817" s="15">
        <v>0.15492352349500665</v>
      </c>
      <c r="P1817" s="14">
        <v>23249.058307394334</v>
      </c>
      <c r="Q1817" s="14">
        <v>174799.84566265473</v>
      </c>
      <c r="R1817" s="14">
        <v>2965.6394709162737</v>
      </c>
      <c r="S1817" s="15">
        <v>0.11712186294798725</v>
      </c>
      <c r="T1817" s="38">
        <v>32004.015124318983</v>
      </c>
      <c r="U1817" s="38">
        <v>306740.81425158097</v>
      </c>
      <c r="V1817" s="38">
        <v>45842.661933450203</v>
      </c>
      <c r="W1817" s="38">
        <v>592338.22492004733</v>
      </c>
      <c r="AA1817" s="13">
        <v>1752</v>
      </c>
      <c r="AB1817" s="39">
        <v>3032841.5969205108</v>
      </c>
    </row>
    <row r="1818" spans="3:28">
      <c r="C1818" s="13">
        <v>1753</v>
      </c>
      <c r="D1818" s="13">
        <v>65</v>
      </c>
      <c r="E1818" s="14">
        <v>224248.84144231305</v>
      </c>
      <c r="F1818" s="14">
        <v>66534.548162502091</v>
      </c>
      <c r="G1818" s="14">
        <v>2551.6097</v>
      </c>
      <c r="H1818" s="14">
        <v>155162.68357981095</v>
      </c>
      <c r="I1818" s="14">
        <v>9309.7610147886571</v>
      </c>
      <c r="J1818" s="14">
        <v>3723.904405915463</v>
      </c>
      <c r="K1818" s="15">
        <v>0.11755930729396297</v>
      </c>
      <c r="L1818" s="14">
        <v>20975.116862804014</v>
      </c>
      <c r="M1818" s="14">
        <v>201258.64491219542</v>
      </c>
      <c r="N1818" s="14">
        <v>2792.928304436597</v>
      </c>
      <c r="O1818" s="15">
        <v>4.9887606033978613E-3</v>
      </c>
      <c r="P1818" s="14">
        <v>978.41534585809927</v>
      </c>
      <c r="Q1818" s="14">
        <v>198498.8116009112</v>
      </c>
      <c r="R1818" s="14">
        <v>2792.928304436597</v>
      </c>
      <c r="S1818" s="15">
        <v>-0.15432471108777884</v>
      </c>
      <c r="T1818" s="38">
        <v>-27041.461649043744</v>
      </c>
      <c r="U1818" s="38">
        <v>149579.4462000932</v>
      </c>
      <c r="V1818" s="38">
        <v>-5087.9294403816311</v>
      </c>
      <c r="W1818" s="38">
        <v>549336.90271319984</v>
      </c>
      <c r="AA1818" s="13">
        <v>1753</v>
      </c>
      <c r="AB1818" s="39">
        <v>2655534.7891532942</v>
      </c>
    </row>
    <row r="1819" spans="3:28">
      <c r="C1819" s="13">
        <v>1754</v>
      </c>
      <c r="D1819" s="13">
        <v>65</v>
      </c>
      <c r="E1819" s="14">
        <v>221735.35077209381</v>
      </c>
      <c r="F1819" s="14">
        <v>65554.286801116585</v>
      </c>
      <c r="G1819" s="14">
        <v>2551.6097</v>
      </c>
      <c r="H1819" s="14">
        <v>153629.45427097721</v>
      </c>
      <c r="I1819" s="14">
        <v>9217.7672562586322</v>
      </c>
      <c r="J1819" s="14">
        <v>3687.1069025034531</v>
      </c>
      <c r="K1819" s="15">
        <v>2.9726860718075444E-2</v>
      </c>
      <c r="L1819" s="14">
        <v>3814.417604784564</v>
      </c>
      <c r="M1819" s="14">
        <v>133973.49151949389</v>
      </c>
      <c r="N1819" s="14">
        <v>2765.3301768775896</v>
      </c>
      <c r="O1819" s="15">
        <v>0.18742636616664554</v>
      </c>
      <c r="P1819" s="14">
        <v>52074.819549724409</v>
      </c>
      <c r="Q1819" s="14">
        <v>331298.96774851368</v>
      </c>
      <c r="R1819" s="14">
        <v>2765.3301768775896</v>
      </c>
      <c r="S1819" s="15">
        <v>0.26132130588854974</v>
      </c>
      <c r="T1819" s="38">
        <v>134153.02584640624</v>
      </c>
      <c r="U1819" s="38">
        <v>648899.97782395477</v>
      </c>
      <c r="V1819" s="38">
        <v>190042.26300091521</v>
      </c>
      <c r="W1819" s="38">
        <v>1114172.4370919624</v>
      </c>
      <c r="AA1819" s="13">
        <v>1754</v>
      </c>
      <c r="AB1819" s="39">
        <v>2711243.8592672646</v>
      </c>
    </row>
    <row r="1820" spans="3:28">
      <c r="C1820" s="13">
        <v>1755</v>
      </c>
      <c r="D1820" s="13">
        <v>65</v>
      </c>
      <c r="E1820" s="14">
        <v>231676.94598369463</v>
      </c>
      <c r="F1820" s="14">
        <v>69431.5089336409</v>
      </c>
      <c r="G1820" s="14">
        <v>2551.6097</v>
      </c>
      <c r="H1820" s="14">
        <v>159693.82735005373</v>
      </c>
      <c r="I1820" s="14">
        <v>9581.6296410032228</v>
      </c>
      <c r="J1820" s="14">
        <v>3832.6518564012895</v>
      </c>
      <c r="K1820" s="15">
        <v>-3.0027364587878587E-2</v>
      </c>
      <c r="L1820" s="14">
        <v>-5758.0222554851689</v>
      </c>
      <c r="M1820" s="14">
        <v>187917.46517467295</v>
      </c>
      <c r="N1820" s="14">
        <v>2874.4888923009667</v>
      </c>
      <c r="O1820" s="15">
        <v>0.15891797232554083</v>
      </c>
      <c r="P1820" s="14">
        <v>58136.518459103943</v>
      </c>
      <c r="Q1820" s="14">
        <v>425400.9730587558</v>
      </c>
      <c r="R1820" s="14">
        <v>2874.4888923009667</v>
      </c>
      <c r="S1820" s="15">
        <v>6.0509717458251511E-2</v>
      </c>
      <c r="T1820" s="38">
        <v>36423.696352719402</v>
      </c>
      <c r="U1820" s="38">
        <v>639808.82425824669</v>
      </c>
      <c r="V1820" s="38">
        <v>88802.192556338181</v>
      </c>
      <c r="W1820" s="38">
        <v>1253127.2624916756</v>
      </c>
      <c r="AA1820" s="13">
        <v>1755</v>
      </c>
      <c r="AB1820" s="39">
        <v>2859052.4751484999</v>
      </c>
    </row>
    <row r="1821" spans="3:28">
      <c r="C1821" s="13">
        <v>1756</v>
      </c>
      <c r="D1821" s="13">
        <v>65</v>
      </c>
      <c r="E1821" s="14">
        <v>228578.35447247236</v>
      </c>
      <c r="F1821" s="14">
        <v>68223.058244264219</v>
      </c>
      <c r="G1821" s="14">
        <v>2551.6097</v>
      </c>
      <c r="H1821" s="14">
        <v>157803.68652820814</v>
      </c>
      <c r="I1821" s="14">
        <v>9468.221191692488</v>
      </c>
      <c r="J1821" s="14">
        <v>3787.2884766769953</v>
      </c>
      <c r="K1821" s="15">
        <v>-1.9144029863892478E-2</v>
      </c>
      <c r="L1821" s="14">
        <v>-2381.2918525792643</v>
      </c>
      <c r="M1821" s="14">
        <v>123900.57521603254</v>
      </c>
      <c r="N1821" s="14">
        <v>2840.4663575077461</v>
      </c>
      <c r="O1821" s="15">
        <v>4.9055173332400726E-2</v>
      </c>
      <c r="P1821" s="14">
        <v>6383.2992780987761</v>
      </c>
      <c r="Q1821" s="14">
        <v>137928.42743673921</v>
      </c>
      <c r="R1821" s="14">
        <v>2840.4663575077461</v>
      </c>
      <c r="S1821" s="15">
        <v>0.2598880232960929</v>
      </c>
      <c r="T1821" s="38">
        <v>71899.369547750975</v>
      </c>
      <c r="U1821" s="38">
        <v>349974.78920208686</v>
      </c>
      <c r="V1821" s="38">
        <v>75901.376973270482</v>
      </c>
      <c r="W1821" s="38">
        <v>611803.79185485863</v>
      </c>
      <c r="AA1821" s="13">
        <v>1756</v>
      </c>
      <c r="AB1821" s="39">
        <v>2587192.0266152299</v>
      </c>
    </row>
    <row r="1822" spans="3:28">
      <c r="C1822" s="13">
        <v>1757</v>
      </c>
      <c r="D1822" s="13">
        <v>65</v>
      </c>
      <c r="E1822" s="14">
        <v>240400.06596809957</v>
      </c>
      <c r="F1822" s="14">
        <v>72833.525727558837</v>
      </c>
      <c r="G1822" s="14">
        <v>2551.6097</v>
      </c>
      <c r="H1822" s="14">
        <v>165014.93054054075</v>
      </c>
      <c r="I1822" s="14">
        <v>9900.8958324324449</v>
      </c>
      <c r="J1822" s="14">
        <v>3960.3583329729781</v>
      </c>
      <c r="K1822" s="15">
        <v>1.904405841115682E-3</v>
      </c>
      <c r="L1822" s="14">
        <v>311.76815144778226</v>
      </c>
      <c r="M1822" s="14">
        <v>166000.82948830992</v>
      </c>
      <c r="N1822" s="14">
        <v>2970.2687497297334</v>
      </c>
      <c r="O1822" s="15">
        <v>-5.2153181224399922E-2</v>
      </c>
      <c r="P1822" s="14">
        <v>-6498.3765416898195</v>
      </c>
      <c r="Q1822" s="14">
        <v>119588.48660843809</v>
      </c>
      <c r="R1822" s="14">
        <v>2970.2687497297334</v>
      </c>
      <c r="S1822" s="15">
        <v>2.5553705205134725E-2</v>
      </c>
      <c r="T1822" s="38">
        <v>4041.7119307898124</v>
      </c>
      <c r="U1822" s="38">
        <v>163692.24339169747</v>
      </c>
      <c r="V1822" s="38">
        <v>-2144.8964594522245</v>
      </c>
      <c r="W1822" s="38">
        <v>449281.55948844546</v>
      </c>
      <c r="AA1822" s="13">
        <v>1757</v>
      </c>
      <c r="AB1822" s="39">
        <v>3161464.4591747397</v>
      </c>
    </row>
    <row r="1823" spans="3:28">
      <c r="C1823" s="13">
        <v>1758</v>
      </c>
      <c r="D1823" s="13">
        <v>65</v>
      </c>
      <c r="E1823" s="14">
        <v>233740.62893023036</v>
      </c>
      <c r="F1823" s="14">
        <v>70236.345282789844</v>
      </c>
      <c r="G1823" s="14">
        <v>2551.6097</v>
      </c>
      <c r="H1823" s="14">
        <v>160952.67394744052</v>
      </c>
      <c r="I1823" s="14">
        <v>9657.1604368464305</v>
      </c>
      <c r="J1823" s="14">
        <v>3862.8641747385723</v>
      </c>
      <c r="K1823" s="15">
        <v>5.3656439615758292E-2</v>
      </c>
      <c r="L1823" s="14">
        <v>6153.7625989001717</v>
      </c>
      <c r="M1823" s="14">
        <v>122773.43421479905</v>
      </c>
      <c r="N1823" s="14">
        <v>2897.1481310539289</v>
      </c>
      <c r="O1823" s="15">
        <v>6.3053276268919808E-2</v>
      </c>
      <c r="P1823" s="14">
        <v>15044.319796759197</v>
      </c>
      <c r="Q1823" s="14">
        <v>255089.85007112374</v>
      </c>
      <c r="R1823" s="14">
        <v>2897.1481310539289</v>
      </c>
      <c r="S1823" s="15">
        <v>-0.23560640325145327</v>
      </c>
      <c r="T1823" s="38">
        <v>-19360.322344546235</v>
      </c>
      <c r="U1823" s="38">
        <v>64260.561460303637</v>
      </c>
      <c r="V1823" s="38">
        <v>1837.7600511131313</v>
      </c>
      <c r="W1823" s="38">
        <v>442123.84574622638</v>
      </c>
      <c r="AA1823" s="13">
        <v>1758</v>
      </c>
      <c r="AB1823" s="39">
        <v>2589217.9630847466</v>
      </c>
    </row>
    <row r="1824" spans="3:28">
      <c r="C1824" s="13">
        <v>1759</v>
      </c>
      <c r="D1824" s="13">
        <v>65</v>
      </c>
      <c r="E1824" s="14">
        <v>226480.05530238352</v>
      </c>
      <c r="F1824" s="14">
        <v>67404.721567929577</v>
      </c>
      <c r="G1824" s="14">
        <v>2551.6097</v>
      </c>
      <c r="H1824" s="14">
        <v>156523.72403445395</v>
      </c>
      <c r="I1824" s="14">
        <v>9391.4234420672365</v>
      </c>
      <c r="J1824" s="14">
        <v>3756.5693768268948</v>
      </c>
      <c r="K1824" s="15">
        <v>7.5295263684580366E-2</v>
      </c>
      <c r="L1824" s="14">
        <v>11491.606097660853</v>
      </c>
      <c r="M1824" s="14">
        <v>165990.46126180005</v>
      </c>
      <c r="N1824" s="14">
        <v>2817.4270326201708</v>
      </c>
      <c r="O1824" s="15">
        <v>0.13925582970738701</v>
      </c>
      <c r="P1824" s="14">
        <v>29905.531255731883</v>
      </c>
      <c r="Q1824" s="14">
        <v>246066.69943459536</v>
      </c>
      <c r="R1824" s="14">
        <v>2817.4270326201708</v>
      </c>
      <c r="S1824" s="15">
        <v>-3.2678430311455522E-2</v>
      </c>
      <c r="T1824" s="38">
        <v>-3175.1901180895816</v>
      </c>
      <c r="U1824" s="38">
        <v>95398.230754941644</v>
      </c>
      <c r="V1824" s="38">
        <v>38221.94723530316</v>
      </c>
      <c r="W1824" s="38">
        <v>507455.39145133708</v>
      </c>
      <c r="AA1824" s="13">
        <v>1759</v>
      </c>
      <c r="AB1824" s="39">
        <v>2694704.3136327872</v>
      </c>
    </row>
    <row r="1825" spans="3:28">
      <c r="C1825" s="13">
        <v>1760</v>
      </c>
      <c r="D1825" s="13">
        <v>65</v>
      </c>
      <c r="E1825" s="14">
        <v>232568.58368630963</v>
      </c>
      <c r="F1825" s="14">
        <v>69779.247637660766</v>
      </c>
      <c r="G1825" s="14">
        <v>2551.6097</v>
      </c>
      <c r="H1825" s="14">
        <v>160237.72634864887</v>
      </c>
      <c r="I1825" s="14">
        <v>9614.2635809189323</v>
      </c>
      <c r="J1825" s="14">
        <v>3845.7054323675729</v>
      </c>
      <c r="K1825" s="15">
        <v>8.777732449042705E-2</v>
      </c>
      <c r="L1825" s="14">
        <v>13766.982174474668</v>
      </c>
      <c r="M1825" s="14">
        <v>172529.68224754714</v>
      </c>
      <c r="N1825" s="14">
        <v>2884.2790742756797</v>
      </c>
      <c r="O1825" s="15">
        <v>-4.781167656916685E-2</v>
      </c>
      <c r="P1825" s="14">
        <v>-10774.186564906882</v>
      </c>
      <c r="Q1825" s="14">
        <v>216014.298008268</v>
      </c>
      <c r="R1825" s="14">
        <v>2884.2790742756797</v>
      </c>
      <c r="S1825" s="15">
        <v>0.30702889293617358</v>
      </c>
      <c r="T1825" s="38">
        <v>130348.88817350905</v>
      </c>
      <c r="U1825" s="38">
        <v>556340.28405899485</v>
      </c>
      <c r="V1825" s="38">
        <v>133341.68378307685</v>
      </c>
      <c r="W1825" s="38">
        <v>944884.26431481005</v>
      </c>
      <c r="AA1825" s="13">
        <v>1760</v>
      </c>
      <c r="AB1825" s="39">
        <v>2543982.9069012543</v>
      </c>
    </row>
    <row r="1826" spans="3:28">
      <c r="C1826" s="13">
        <v>1761</v>
      </c>
      <c r="D1826" s="13">
        <v>65</v>
      </c>
      <c r="E1826" s="14">
        <v>227049.10405764706</v>
      </c>
      <c r="F1826" s="14">
        <v>67626.650582482354</v>
      </c>
      <c r="G1826" s="14">
        <v>2551.6097</v>
      </c>
      <c r="H1826" s="14">
        <v>156870.84377516471</v>
      </c>
      <c r="I1826" s="14">
        <v>9412.2506265098818</v>
      </c>
      <c r="J1826" s="14">
        <v>3764.9002506039528</v>
      </c>
      <c r="K1826" s="15">
        <v>3.3469842659120438E-2</v>
      </c>
      <c r="L1826" s="14">
        <v>5484.504520900924</v>
      </c>
      <c r="M1826" s="14">
        <v>171231.0210763572</v>
      </c>
      <c r="N1826" s="14">
        <v>2823.6751879529643</v>
      </c>
      <c r="O1826" s="15">
        <v>0.26680860600738499</v>
      </c>
      <c r="P1826" s="14">
        <v>37192.340034229033</v>
      </c>
      <c r="Q1826" s="14">
        <v>178001.25552156099</v>
      </c>
      <c r="R1826" s="14">
        <v>2823.6751879529643</v>
      </c>
      <c r="S1826" s="15">
        <v>0.32279053862142343</v>
      </c>
      <c r="T1826" s="38">
        <v>145248.12565445108</v>
      </c>
      <c r="U1826" s="38">
        <v>596636.36675386492</v>
      </c>
      <c r="V1826" s="38">
        <v>187924.97020958105</v>
      </c>
      <c r="W1826" s="38">
        <v>945868.64335178304</v>
      </c>
      <c r="AA1826" s="13">
        <v>1761</v>
      </c>
      <c r="AB1826" s="39">
        <v>2655643.2470424003</v>
      </c>
    </row>
    <row r="1827" spans="3:28">
      <c r="C1827" s="13">
        <v>1762</v>
      </c>
      <c r="D1827" s="13">
        <v>65</v>
      </c>
      <c r="E1827" s="14">
        <v>227733.64857830884</v>
      </c>
      <c r="F1827" s="14">
        <v>67893.622945540454</v>
      </c>
      <c r="G1827" s="14">
        <v>2551.6097</v>
      </c>
      <c r="H1827" s="14">
        <v>157288.4159327684</v>
      </c>
      <c r="I1827" s="14">
        <v>9437.3049559661031</v>
      </c>
      <c r="J1827" s="14">
        <v>3774.9219823864414</v>
      </c>
      <c r="K1827" s="15">
        <v>4.0838301981566238E-2</v>
      </c>
      <c r="L1827" s="14">
        <v>6603.2054739226151</v>
      </c>
      <c r="M1827" s="14">
        <v>170182.14611829037</v>
      </c>
      <c r="N1827" s="14">
        <v>2831.1914867898308</v>
      </c>
      <c r="O1827" s="15">
        <v>0.14187949767144589</v>
      </c>
      <c r="P1827" s="14">
        <v>12330.110315582368</v>
      </c>
      <c r="Q1827" s="14">
        <v>100651.21755250914</v>
      </c>
      <c r="R1827" s="14">
        <v>2831.1914867898308</v>
      </c>
      <c r="S1827" s="15">
        <v>4.7040845878153006E-2</v>
      </c>
      <c r="T1827" s="38">
        <v>20702.12811955253</v>
      </c>
      <c r="U1827" s="38">
        <v>462206.07119360496</v>
      </c>
      <c r="V1827" s="38">
        <v>39635.443909057511</v>
      </c>
      <c r="W1827" s="38">
        <v>733039.43486440449</v>
      </c>
      <c r="AA1827" s="13">
        <v>1762</v>
      </c>
      <c r="AB1827" s="39">
        <v>2834201.3949497272</v>
      </c>
    </row>
    <row r="1828" spans="3:28">
      <c r="C1828" s="13">
        <v>1763</v>
      </c>
      <c r="D1828" s="13">
        <v>65</v>
      </c>
      <c r="E1828" s="14">
        <v>226272.20790670099</v>
      </c>
      <c r="F1828" s="14">
        <v>67323.661083613391</v>
      </c>
      <c r="G1828" s="14">
        <v>2551.6097</v>
      </c>
      <c r="H1828" s="14">
        <v>156396.93712308761</v>
      </c>
      <c r="I1828" s="14">
        <v>9383.8162273852558</v>
      </c>
      <c r="J1828" s="14">
        <v>3753.5264909541024</v>
      </c>
      <c r="K1828" s="15">
        <v>1.0957663585648987E-2</v>
      </c>
      <c r="L1828" s="14">
        <v>1949.7452321887831</v>
      </c>
      <c r="M1828" s="14">
        <v>181760.90269855811</v>
      </c>
      <c r="N1828" s="14">
        <v>2815.1448682155765</v>
      </c>
      <c r="O1828" s="15">
        <v>0.2926356394470917</v>
      </c>
      <c r="P1828" s="14">
        <v>60641.254916480015</v>
      </c>
      <c r="Q1828" s="14">
        <v>269273.26191042515</v>
      </c>
      <c r="R1828" s="14">
        <v>2815.1448682155765</v>
      </c>
      <c r="S1828" s="15">
        <v>0.36145499393828351</v>
      </c>
      <c r="T1828" s="38">
        <v>65396.620199170757</v>
      </c>
      <c r="U1828" s="38">
        <v>247730.2312712642</v>
      </c>
      <c r="V1828" s="38">
        <v>127987.62034783955</v>
      </c>
      <c r="W1828" s="38">
        <v>698764.39588024747</v>
      </c>
      <c r="AA1828" s="13">
        <v>1763</v>
      </c>
      <c r="AB1828" s="39">
        <v>2629522.4372949321</v>
      </c>
    </row>
    <row r="1829" spans="3:28">
      <c r="C1829" s="13">
        <v>1764</v>
      </c>
      <c r="D1829" s="13">
        <v>65</v>
      </c>
      <c r="E1829" s="14">
        <v>238593.2235366253</v>
      </c>
      <c r="F1829" s="14">
        <v>72128.857179283863</v>
      </c>
      <c r="G1829" s="14">
        <v>2551.6097</v>
      </c>
      <c r="H1829" s="14">
        <v>163912.75665734144</v>
      </c>
      <c r="I1829" s="14">
        <v>9834.7653994404864</v>
      </c>
      <c r="J1829" s="14">
        <v>3933.9061597761947</v>
      </c>
      <c r="K1829" s="15">
        <v>5.7491713906398095E-3</v>
      </c>
      <c r="L1829" s="14">
        <v>1064.2360220997621</v>
      </c>
      <c r="M1829" s="14">
        <v>188142.39031481626</v>
      </c>
      <c r="N1829" s="14">
        <v>2950.4296198321458</v>
      </c>
      <c r="O1829" s="15">
        <v>0.11897517525190449</v>
      </c>
      <c r="P1829" s="14">
        <v>18056.91270578056</v>
      </c>
      <c r="Q1829" s="14">
        <v>171302.55077877574</v>
      </c>
      <c r="R1829" s="14">
        <v>2950.4296198321458</v>
      </c>
      <c r="S1829" s="15">
        <v>-0.16368170410532107</v>
      </c>
      <c r="T1829" s="38">
        <v>-60289.687904676153</v>
      </c>
      <c r="U1829" s="38">
        <v>309520.45006734686</v>
      </c>
      <c r="V1829" s="38">
        <v>-41168.539176795835</v>
      </c>
      <c r="W1829" s="38">
        <v>668965.39116093889</v>
      </c>
      <c r="AA1829" s="13">
        <v>1764</v>
      </c>
      <c r="AB1829" s="39">
        <v>2610867.5135823055</v>
      </c>
    </row>
    <row r="1830" spans="3:28">
      <c r="C1830" s="13">
        <v>1765</v>
      </c>
      <c r="D1830" s="13">
        <v>65</v>
      </c>
      <c r="E1830" s="14">
        <v>235352.07761670332</v>
      </c>
      <c r="F1830" s="14">
        <v>70864.810270514296</v>
      </c>
      <c r="G1830" s="14">
        <v>2551.6097</v>
      </c>
      <c r="H1830" s="14">
        <v>161935.65764618901</v>
      </c>
      <c r="I1830" s="14">
        <v>9716.1394587713403</v>
      </c>
      <c r="J1830" s="14">
        <v>3886.4557835085361</v>
      </c>
      <c r="K1830" s="15">
        <v>3.4904192452078313E-2</v>
      </c>
      <c r="L1830" s="14">
        <v>8015.7284732893695</v>
      </c>
      <c r="M1830" s="14">
        <v>239608.40275445828</v>
      </c>
      <c r="N1830" s="14">
        <v>2914.8418376314021</v>
      </c>
      <c r="O1830" s="15">
        <v>0.2878520521701059</v>
      </c>
      <c r="P1830" s="14">
        <v>16058.453364752499</v>
      </c>
      <c r="Q1830" s="14">
        <v>73303.051215913889</v>
      </c>
      <c r="R1830" s="14">
        <v>2914.8418376314021</v>
      </c>
      <c r="S1830" s="15">
        <v>1.9730819797758842E-2</v>
      </c>
      <c r="T1830" s="38">
        <v>4711.2568984952468</v>
      </c>
      <c r="U1830" s="38">
        <v>244945.21861924877</v>
      </c>
      <c r="V1830" s="38">
        <v>28785.438736537115</v>
      </c>
      <c r="W1830" s="38">
        <v>557856.67258962092</v>
      </c>
      <c r="AA1830" s="13">
        <v>1765</v>
      </c>
      <c r="AB1830" s="39">
        <v>2525055.4965268569</v>
      </c>
    </row>
    <row r="1831" spans="3:28">
      <c r="C1831" s="13">
        <v>1766</v>
      </c>
      <c r="D1831" s="13">
        <v>65</v>
      </c>
      <c r="E1831" s="14">
        <v>213639.15879789871</v>
      </c>
      <c r="F1831" s="14">
        <v>62396.771931180498</v>
      </c>
      <c r="G1831" s="14">
        <v>2551.6097</v>
      </c>
      <c r="H1831" s="14">
        <v>148690.77716671821</v>
      </c>
      <c r="I1831" s="14">
        <v>8921.4466300030927</v>
      </c>
      <c r="J1831" s="14">
        <v>3568.5786520012371</v>
      </c>
      <c r="K1831" s="15">
        <v>5.9883908222647469E-2</v>
      </c>
      <c r="L1831" s="14">
        <v>10205.30879905775</v>
      </c>
      <c r="M1831" s="14">
        <v>182407.81400226141</v>
      </c>
      <c r="N1831" s="14">
        <v>2676.4339890009278</v>
      </c>
      <c r="O1831" s="15">
        <v>-3.9636813044829911E-2</v>
      </c>
      <c r="P1831" s="14">
        <v>-10134.346787141516</v>
      </c>
      <c r="Q1831" s="14">
        <v>246884.03237578043</v>
      </c>
      <c r="R1831" s="14">
        <v>2676.4339890009278</v>
      </c>
      <c r="S1831" s="15">
        <v>-7.6237282803411813E-2</v>
      </c>
      <c r="T1831" s="38">
        <v>-21667.887407981401</v>
      </c>
      <c r="U1831" s="38">
        <v>263886.7472132463</v>
      </c>
      <c r="V1831" s="38">
        <v>-21596.925396065169</v>
      </c>
      <c r="W1831" s="38">
        <v>693178.5935912882</v>
      </c>
      <c r="AA1831" s="13">
        <v>1766</v>
      </c>
      <c r="AB1831" s="39">
        <v>2483389.049338127</v>
      </c>
    </row>
    <row r="1832" spans="3:28">
      <c r="C1832" s="13">
        <v>1767</v>
      </c>
      <c r="D1832" s="13">
        <v>65</v>
      </c>
      <c r="E1832" s="14">
        <v>228383.63298249184</v>
      </c>
      <c r="F1832" s="14">
        <v>68147.116863171817</v>
      </c>
      <c r="G1832" s="14">
        <v>2551.6097</v>
      </c>
      <c r="H1832" s="14">
        <v>157684.90641932</v>
      </c>
      <c r="I1832" s="14">
        <v>9461.0943851592001</v>
      </c>
      <c r="J1832" s="14">
        <v>3784.4377540636801</v>
      </c>
      <c r="K1832" s="15">
        <v>2.1272500996400032E-2</v>
      </c>
      <c r="L1832" s="14">
        <v>3240.8197048266511</v>
      </c>
      <c r="M1832" s="14">
        <v>157480.88453448526</v>
      </c>
      <c r="N1832" s="14">
        <v>2838.3283155477598</v>
      </c>
      <c r="O1832" s="15">
        <v>5.4719724834745548E-2</v>
      </c>
      <c r="P1832" s="14">
        <v>11381.533050868222</v>
      </c>
      <c r="Q1832" s="14">
        <v>220797.59568063982</v>
      </c>
      <c r="R1832" s="14">
        <v>2838.3283155477598</v>
      </c>
      <c r="S1832" s="15">
        <v>0.39204500767574518</v>
      </c>
      <c r="T1832" s="38">
        <v>254161.24510894733</v>
      </c>
      <c r="U1832" s="38">
        <v>903876.49806466978</v>
      </c>
      <c r="V1832" s="38">
        <v>268783.59786464222</v>
      </c>
      <c r="W1832" s="38">
        <v>1282154.9782797948</v>
      </c>
      <c r="AA1832" s="13">
        <v>1767</v>
      </c>
      <c r="AB1832" s="39">
        <v>2543447.3399011274</v>
      </c>
    </row>
    <row r="1833" spans="3:28">
      <c r="C1833" s="13">
        <v>1768</v>
      </c>
      <c r="D1833" s="13">
        <v>65</v>
      </c>
      <c r="E1833" s="14">
        <v>244920.63343178044</v>
      </c>
      <c r="F1833" s="14">
        <v>74596.547038394376</v>
      </c>
      <c r="G1833" s="14">
        <v>2551.6097</v>
      </c>
      <c r="H1833" s="14">
        <v>167772.47669338607</v>
      </c>
      <c r="I1833" s="14">
        <v>10066.348601603164</v>
      </c>
      <c r="J1833" s="14">
        <v>4026.5394406412656</v>
      </c>
      <c r="K1833" s="15">
        <v>3.9304575859372561E-2</v>
      </c>
      <c r="L1833" s="14">
        <v>9012.2457678425126</v>
      </c>
      <c r="M1833" s="14">
        <v>240318.04875674067</v>
      </c>
      <c r="N1833" s="14">
        <v>3019.9045804809489</v>
      </c>
      <c r="O1833" s="15">
        <v>-9.4546961390384182E-2</v>
      </c>
      <c r="P1833" s="14">
        <v>-28747.242163936338</v>
      </c>
      <c r="Q1833" s="14">
        <v>276815.23324483191</v>
      </c>
      <c r="R1833" s="14">
        <v>3019.9045804809489</v>
      </c>
      <c r="S1833" s="15">
        <v>0.38330143687059604</v>
      </c>
      <c r="T1833" s="38">
        <v>121052.91079917713</v>
      </c>
      <c r="U1833" s="38">
        <v>438379.34368363209</v>
      </c>
      <c r="V1833" s="38">
        <v>101317.9144030833</v>
      </c>
      <c r="W1833" s="38">
        <v>955512.62568520464</v>
      </c>
      <c r="AA1833" s="13">
        <v>1768</v>
      </c>
      <c r="AB1833" s="39">
        <v>2673419.110312202</v>
      </c>
    </row>
    <row r="1834" spans="3:28">
      <c r="C1834" s="13">
        <v>1769</v>
      </c>
      <c r="D1834" s="13">
        <v>65</v>
      </c>
      <c r="E1834" s="14">
        <v>229339.02441008005</v>
      </c>
      <c r="F1834" s="14">
        <v>68519.719519931212</v>
      </c>
      <c r="G1834" s="14">
        <v>2551.6097</v>
      </c>
      <c r="H1834" s="14">
        <v>158267.69519014884</v>
      </c>
      <c r="I1834" s="14">
        <v>9496.0617114089291</v>
      </c>
      <c r="J1834" s="14">
        <v>3798.4246845635716</v>
      </c>
      <c r="K1834" s="15">
        <v>0.10083558129217693</v>
      </c>
      <c r="L1834" s="14">
        <v>9764.3835303946744</v>
      </c>
      <c r="M1834" s="14">
        <v>108498.29851699216</v>
      </c>
      <c r="N1834" s="14">
        <v>2848.8185134226787</v>
      </c>
      <c r="O1834" s="15">
        <v>-5.7220517849739777E-2</v>
      </c>
      <c r="P1834" s="14">
        <v>-7541.8066217567784</v>
      </c>
      <c r="Q1834" s="14">
        <v>125685.09071381904</v>
      </c>
      <c r="R1834" s="14">
        <v>2848.8185134226787</v>
      </c>
      <c r="S1834" s="15">
        <v>0.2691257445689203</v>
      </c>
      <c r="T1834" s="38">
        <v>57649.472843547308</v>
      </c>
      <c r="U1834" s="38">
        <v>273284.05710930121</v>
      </c>
      <c r="V1834" s="38">
        <v>59872.049752185201</v>
      </c>
      <c r="W1834" s="38">
        <v>507467.44634011242</v>
      </c>
      <c r="AA1834" s="13">
        <v>1769</v>
      </c>
      <c r="AB1834" s="39">
        <v>2639100.6915967837</v>
      </c>
    </row>
    <row r="1835" spans="3:28">
      <c r="C1835" s="13">
        <v>1770</v>
      </c>
      <c r="D1835" s="13">
        <v>65</v>
      </c>
      <c r="E1835" s="14">
        <v>236900.69876412951</v>
      </c>
      <c r="F1835" s="14">
        <v>71468.772518010519</v>
      </c>
      <c r="G1835" s="14">
        <v>2551.6097</v>
      </c>
      <c r="H1835" s="14">
        <v>162880.31654611899</v>
      </c>
      <c r="I1835" s="14">
        <v>9772.8189927671392</v>
      </c>
      <c r="J1835" s="14">
        <v>3909.1275971068558</v>
      </c>
      <c r="K1835" s="15">
        <v>8.2426118759977851E-2</v>
      </c>
      <c r="L1835" s="14">
        <v>17036.399141354832</v>
      </c>
      <c r="M1835" s="14">
        <v>225677.8650730084</v>
      </c>
      <c r="N1835" s="14">
        <v>2931.8456978301415</v>
      </c>
      <c r="O1835" s="15">
        <v>0.17829521868532111</v>
      </c>
      <c r="P1835" s="14">
        <v>47658.971376577378</v>
      </c>
      <c r="Q1835" s="14">
        <v>316428.59270936606</v>
      </c>
      <c r="R1835" s="14">
        <v>2931.8456978301415</v>
      </c>
      <c r="S1835" s="15">
        <v>6.7578521758763277E-2</v>
      </c>
      <c r="T1835" s="38">
        <v>16057.738518206615</v>
      </c>
      <c r="U1835" s="38">
        <v>255139.66864719096</v>
      </c>
      <c r="V1835" s="38">
        <v>80753.109036138834</v>
      </c>
      <c r="W1835" s="38">
        <v>797246.12642956548</v>
      </c>
      <c r="AA1835" s="13">
        <v>1770</v>
      </c>
      <c r="AB1835" s="39">
        <v>2424014.3718934096</v>
      </c>
    </row>
    <row r="1836" spans="3:28">
      <c r="C1836" s="13">
        <v>1771</v>
      </c>
      <c r="D1836" s="13">
        <v>65</v>
      </c>
      <c r="E1836" s="14">
        <v>218492.01236530958</v>
      </c>
      <c r="F1836" s="14">
        <v>64289.384822470733</v>
      </c>
      <c r="G1836" s="14">
        <v>2551.6097</v>
      </c>
      <c r="H1836" s="14">
        <v>151651.01784283886</v>
      </c>
      <c r="I1836" s="14">
        <v>9099.0610705703311</v>
      </c>
      <c r="J1836" s="14">
        <v>3639.6244282281327</v>
      </c>
      <c r="K1836" s="15">
        <v>3.7939674543172042E-5</v>
      </c>
      <c r="L1836" s="14">
        <v>6.6863830109727633</v>
      </c>
      <c r="M1836" s="14">
        <v>178063.72496985635</v>
      </c>
      <c r="N1836" s="14">
        <v>2729.7183211710994</v>
      </c>
      <c r="O1836" s="15">
        <v>-5.324374502317393E-2</v>
      </c>
      <c r="P1836" s="14">
        <v>-9922.2925152429707</v>
      </c>
      <c r="Q1836" s="14">
        <v>177798.58857663927</v>
      </c>
      <c r="R1836" s="14">
        <v>2729.7183211710994</v>
      </c>
      <c r="S1836" s="15">
        <v>0.13805688987115328</v>
      </c>
      <c r="T1836" s="38">
        <v>34945.364850392922</v>
      </c>
      <c r="U1836" s="38">
        <v>289433.15675998491</v>
      </c>
      <c r="V1836" s="38">
        <v>25029.758718160923</v>
      </c>
      <c r="W1836" s="38">
        <v>645295.47030648054</v>
      </c>
      <c r="AA1836" s="13">
        <v>1771</v>
      </c>
      <c r="AB1836" s="39">
        <v>2788912.8603072795</v>
      </c>
    </row>
    <row r="1837" spans="3:28">
      <c r="C1837" s="13">
        <v>1772</v>
      </c>
      <c r="D1837" s="13">
        <v>65</v>
      </c>
      <c r="E1837" s="14">
        <v>247281.22892428967</v>
      </c>
      <c r="F1837" s="14">
        <v>75517.179280472978</v>
      </c>
      <c r="G1837" s="14">
        <v>2551.6097</v>
      </c>
      <c r="H1837" s="14">
        <v>169212.43994381669</v>
      </c>
      <c r="I1837" s="14">
        <v>10152.746396629002</v>
      </c>
      <c r="J1837" s="14">
        <v>4061.0985586516008</v>
      </c>
      <c r="K1837" s="15">
        <v>0.11616481314512495</v>
      </c>
      <c r="L1837" s="14">
        <v>15550.706702734171</v>
      </c>
      <c r="M1837" s="14">
        <v>151448.87287657207</v>
      </c>
      <c r="N1837" s="14">
        <v>3045.8239189887004</v>
      </c>
      <c r="O1837" s="15">
        <v>0.17758961305388038</v>
      </c>
      <c r="P1837" s="14">
        <v>16758.402207805117</v>
      </c>
      <c r="Q1837" s="14">
        <v>112647.20595355303</v>
      </c>
      <c r="R1837" s="14">
        <v>3045.8239189887004</v>
      </c>
      <c r="S1837" s="15">
        <v>0.34422245036687488</v>
      </c>
      <c r="T1837" s="38">
        <v>81172.507282832565</v>
      </c>
      <c r="U1837" s="38">
        <v>318509.51909641339</v>
      </c>
      <c r="V1837" s="38">
        <v>113481.61619337185</v>
      </c>
      <c r="W1837" s="38">
        <v>582605.59792653844</v>
      </c>
      <c r="AA1837" s="13">
        <v>1772</v>
      </c>
      <c r="AB1837" s="39">
        <v>2710198.7773956722</v>
      </c>
    </row>
    <row r="1838" spans="3:28">
      <c r="C1838" s="13">
        <v>1773</v>
      </c>
      <c r="D1838" s="13">
        <v>65</v>
      </c>
      <c r="E1838" s="14">
        <v>245765.40561128475</v>
      </c>
      <c r="F1838" s="14">
        <v>74926.008188401058</v>
      </c>
      <c r="G1838" s="14">
        <v>2551.6097</v>
      </c>
      <c r="H1838" s="14">
        <v>168287.78772288369</v>
      </c>
      <c r="I1838" s="14">
        <v>10097.267263373022</v>
      </c>
      <c r="J1838" s="14">
        <v>4038.906905349209</v>
      </c>
      <c r="K1838" s="15">
        <v>1.7045325934623441E-2</v>
      </c>
      <c r="L1838" s="14">
        <v>2633.6523035196888</v>
      </c>
      <c r="M1838" s="14">
        <v>159161.87335740885</v>
      </c>
      <c r="N1838" s="14">
        <v>3029.1801790119066</v>
      </c>
      <c r="O1838" s="15">
        <v>8.5231855463390127E-2</v>
      </c>
      <c r="P1838" s="14">
        <v>13892.532845428015</v>
      </c>
      <c r="Q1838" s="14">
        <v>178404.07718281273</v>
      </c>
      <c r="R1838" s="14">
        <v>3029.1801790119066</v>
      </c>
      <c r="S1838" s="15">
        <v>0.16598941301783585</v>
      </c>
      <c r="T1838" s="38">
        <v>59579.713169916118</v>
      </c>
      <c r="U1838" s="38">
        <v>420031.12993230257</v>
      </c>
      <c r="V1838" s="38">
        <v>76105.898318863823</v>
      </c>
      <c r="W1838" s="38">
        <v>757597.08047252416</v>
      </c>
      <c r="AA1838" s="13">
        <v>1773</v>
      </c>
      <c r="AB1838" s="39">
        <v>2569733.2570298463</v>
      </c>
    </row>
    <row r="1839" spans="3:28">
      <c r="C1839" s="13">
        <v>1774</v>
      </c>
      <c r="D1839" s="13">
        <v>65</v>
      </c>
      <c r="E1839" s="14">
        <v>209905.13932713825</v>
      </c>
      <c r="F1839" s="14">
        <v>60940.504337583916</v>
      </c>
      <c r="G1839" s="14">
        <v>2551.6097</v>
      </c>
      <c r="H1839" s="14">
        <v>146413.02528955435</v>
      </c>
      <c r="I1839" s="14">
        <v>8784.7815173732615</v>
      </c>
      <c r="J1839" s="14">
        <v>3513.912606949305</v>
      </c>
      <c r="K1839" s="15">
        <v>0.13097388973505922</v>
      </c>
      <c r="L1839" s="14">
        <v>19196.73906578841</v>
      </c>
      <c r="M1839" s="14">
        <v>167522.9016791663</v>
      </c>
      <c r="N1839" s="14">
        <v>2635.4344552119783</v>
      </c>
      <c r="O1839" s="15">
        <v>0.14339484064219907</v>
      </c>
      <c r="P1839" s="14">
        <v>29332.891032018095</v>
      </c>
      <c r="Q1839" s="14">
        <v>235210.90415764711</v>
      </c>
      <c r="R1839" s="14">
        <v>2635.4344552119783</v>
      </c>
      <c r="S1839" s="15">
        <v>0.21684499986905609</v>
      </c>
      <c r="T1839" s="38">
        <v>34397.431921871488</v>
      </c>
      <c r="U1839" s="38">
        <v>194341.96527455625</v>
      </c>
      <c r="V1839" s="38">
        <v>82927.062019677993</v>
      </c>
      <c r="W1839" s="38">
        <v>597075.7711113696</v>
      </c>
      <c r="AA1839" s="13">
        <v>1774</v>
      </c>
      <c r="AB1839" s="39">
        <v>3094111.0091675548</v>
      </c>
    </row>
    <row r="1840" spans="3:28">
      <c r="C1840" s="13">
        <v>1775</v>
      </c>
      <c r="D1840" s="13">
        <v>65</v>
      </c>
      <c r="E1840" s="14">
        <v>233369.44826730105</v>
      </c>
      <c r="F1840" s="14">
        <v>70091.584824247402</v>
      </c>
      <c r="G1840" s="14">
        <v>2551.6097</v>
      </c>
      <c r="H1840" s="14">
        <v>160726.25374305365</v>
      </c>
      <c r="I1840" s="14">
        <v>9643.5752245832191</v>
      </c>
      <c r="J1840" s="14">
        <v>3857.4300898332876</v>
      </c>
      <c r="K1840" s="15">
        <v>-4.5889328172526868E-2</v>
      </c>
      <c r="L1840" s="14">
        <v>-9172.8278705218308</v>
      </c>
      <c r="M1840" s="14">
        <v>192646.10644357649</v>
      </c>
      <c r="N1840" s="14">
        <v>2893.0725673749657</v>
      </c>
      <c r="O1840" s="15">
        <v>-6.6029490840468219E-2</v>
      </c>
      <c r="P1840" s="14">
        <v>-9529.1018794748252</v>
      </c>
      <c r="Q1840" s="14">
        <v>136233.28112939472</v>
      </c>
      <c r="R1840" s="14">
        <v>2893.0725673749657</v>
      </c>
      <c r="S1840" s="15">
        <v>0.37986146710394447</v>
      </c>
      <c r="T1840" s="38">
        <v>186133.21099941578</v>
      </c>
      <c r="U1840" s="38">
        <v>677582.62232723786</v>
      </c>
      <c r="V1840" s="38">
        <v>167431.28124941912</v>
      </c>
      <c r="W1840" s="38">
        <v>1006462.009900209</v>
      </c>
      <c r="AA1840" s="13">
        <v>1775</v>
      </c>
      <c r="AB1840" s="39">
        <v>2735011.6869378574</v>
      </c>
    </row>
    <row r="1841" spans="3:28">
      <c r="C1841" s="13">
        <v>1776</v>
      </c>
      <c r="D1841" s="13">
        <v>65</v>
      </c>
      <c r="E1841" s="14">
        <v>232260.02442077416</v>
      </c>
      <c r="F1841" s="14">
        <v>69658.909524101924</v>
      </c>
      <c r="G1841" s="14">
        <v>2551.6097</v>
      </c>
      <c r="H1841" s="14">
        <v>160049.50519667225</v>
      </c>
      <c r="I1841" s="14">
        <v>9602.9703118003345</v>
      </c>
      <c r="J1841" s="14">
        <v>3841.1881247201341</v>
      </c>
      <c r="K1841" s="15">
        <v>2.9315153724858552E-2</v>
      </c>
      <c r="L1841" s="14">
        <v>4463.4450106830645</v>
      </c>
      <c r="M1841" s="14">
        <v>158641.3000301354</v>
      </c>
      <c r="N1841" s="14">
        <v>2880.8910935401004</v>
      </c>
      <c r="O1841" s="15">
        <v>0.15739534189265339</v>
      </c>
      <c r="P1841" s="14">
        <v>20677.172875183282</v>
      </c>
      <c r="Q1841" s="14">
        <v>153488.55117347976</v>
      </c>
      <c r="R1841" s="14">
        <v>2880.8910935401004</v>
      </c>
      <c r="S1841" s="15">
        <v>-0.26903695894637886</v>
      </c>
      <c r="T1841" s="38">
        <v>-743686.70606017183</v>
      </c>
      <c r="U1841" s="38">
        <v>2022008.5428885142</v>
      </c>
      <c r="V1841" s="38">
        <v>-718546.08817430551</v>
      </c>
      <c r="W1841" s="38">
        <v>2334138.3940921295</v>
      </c>
      <c r="AA1841" s="13">
        <v>1776</v>
      </c>
      <c r="AB1841" s="39">
        <v>2229167.8333184398</v>
      </c>
    </row>
    <row r="1842" spans="3:28">
      <c r="C1842" s="13">
        <v>1777</v>
      </c>
      <c r="D1842" s="13">
        <v>65</v>
      </c>
      <c r="E1842" s="14">
        <v>217363.61809743437</v>
      </c>
      <c r="F1842" s="14">
        <v>63849.31105799941</v>
      </c>
      <c r="G1842" s="14">
        <v>2551.6097</v>
      </c>
      <c r="H1842" s="14">
        <v>150962.69733943496</v>
      </c>
      <c r="I1842" s="14">
        <v>9057.7618403660981</v>
      </c>
      <c r="J1842" s="14">
        <v>3623.1047361464393</v>
      </c>
      <c r="K1842" s="15">
        <v>1.5590401715781538E-2</v>
      </c>
      <c r="L1842" s="14">
        <v>1961.7992582263444</v>
      </c>
      <c r="M1842" s="14">
        <v>129607.13666857296</v>
      </c>
      <c r="N1842" s="14">
        <v>2717.3285521098292</v>
      </c>
      <c r="O1842" s="15">
        <v>-7.1300050621008332E-2</v>
      </c>
      <c r="P1842" s="14">
        <v>-11123.04753480472</v>
      </c>
      <c r="Q1842" s="14">
        <v>146238.97771961321</v>
      </c>
      <c r="R1842" s="14">
        <v>2717.3285521098292</v>
      </c>
      <c r="S1842" s="15">
        <v>-2.0118238354020865E-2</v>
      </c>
      <c r="T1842" s="38">
        <v>-3278.1679130840448</v>
      </c>
      <c r="U1842" s="38">
        <v>161025.57412763831</v>
      </c>
      <c r="V1842" s="38">
        <v>-12439.416189662421</v>
      </c>
      <c r="W1842" s="38">
        <v>436871.68851582444</v>
      </c>
      <c r="AA1842" s="13">
        <v>1777</v>
      </c>
      <c r="AB1842" s="39">
        <v>2633188.0701635778</v>
      </c>
    </row>
    <row r="1843" spans="3:28">
      <c r="C1843" s="13">
        <v>1778</v>
      </c>
      <c r="D1843" s="13">
        <v>65</v>
      </c>
      <c r="E1843" s="14">
        <v>246021.33738987285</v>
      </c>
      <c r="F1843" s="14">
        <v>75025.821582050412</v>
      </c>
      <c r="G1843" s="14">
        <v>2551.6097</v>
      </c>
      <c r="H1843" s="14">
        <v>168443.90610782243</v>
      </c>
      <c r="I1843" s="14">
        <v>10106.634366469345</v>
      </c>
      <c r="J1843" s="14">
        <v>4042.6537465877382</v>
      </c>
      <c r="K1843" s="15">
        <v>5.0428664297771007E-2</v>
      </c>
      <c r="L1843" s="14">
        <v>8137.3266786239774</v>
      </c>
      <c r="M1843" s="14">
        <v>171521.77494206053</v>
      </c>
      <c r="N1843" s="14">
        <v>3031.9903099408034</v>
      </c>
      <c r="O1843" s="15">
        <v>0.23767566437046025</v>
      </c>
      <c r="P1843" s="14">
        <v>27289.390234195438</v>
      </c>
      <c r="Q1843" s="14">
        <v>143623.15735786018</v>
      </c>
      <c r="R1843" s="14">
        <v>3031.9903099408034</v>
      </c>
      <c r="S1843" s="15">
        <v>0.23444007714736542</v>
      </c>
      <c r="T1843" s="38">
        <v>161314.91197419548</v>
      </c>
      <c r="U1843" s="38">
        <v>850916.80923708668</v>
      </c>
      <c r="V1843" s="38">
        <v>196741.6288870149</v>
      </c>
      <c r="W1843" s="38">
        <v>1166061.7415370075</v>
      </c>
      <c r="AA1843" s="13">
        <v>1778</v>
      </c>
      <c r="AB1843" s="39">
        <v>2883296.897784221</v>
      </c>
    </row>
    <row r="1844" spans="3:28">
      <c r="C1844" s="13">
        <v>1779</v>
      </c>
      <c r="D1844" s="13">
        <v>65</v>
      </c>
      <c r="E1844" s="14">
        <v>242618.21445864122</v>
      </c>
      <c r="F1844" s="14">
        <v>73698.603638870074</v>
      </c>
      <c r="G1844" s="14">
        <v>2551.6097</v>
      </c>
      <c r="H1844" s="14">
        <v>166368.00111977113</v>
      </c>
      <c r="I1844" s="14">
        <v>9982.0800671862671</v>
      </c>
      <c r="J1844" s="14">
        <v>3992.8320268745069</v>
      </c>
      <c r="K1844" s="15">
        <v>5.0110181750263695E-2</v>
      </c>
      <c r="L1844" s="14">
        <v>10235.063107679895</v>
      </c>
      <c r="M1844" s="14">
        <v>216482.64625295525</v>
      </c>
      <c r="N1844" s="14">
        <v>2994.6240201558799</v>
      </c>
      <c r="O1844" s="15">
        <v>-8.0757294269900332E-2</v>
      </c>
      <c r="P1844" s="14">
        <v>-16988.127603850251</v>
      </c>
      <c r="Q1844" s="14">
        <v>194869.47145440368</v>
      </c>
      <c r="R1844" s="14">
        <v>2994.6240201558799</v>
      </c>
      <c r="S1844" s="15">
        <v>-0.17625489620894058</v>
      </c>
      <c r="T1844" s="38">
        <v>-52368.825549257948</v>
      </c>
      <c r="U1844" s="38">
        <v>246248.32072163711</v>
      </c>
      <c r="V1844" s="38">
        <v>-59121.890045428307</v>
      </c>
      <c r="W1844" s="38">
        <v>657600.43842899601</v>
      </c>
      <c r="AA1844" s="13">
        <v>1779</v>
      </c>
      <c r="AB1844" s="39">
        <v>2824615.3013251023</v>
      </c>
    </row>
    <row r="1845" spans="3:28">
      <c r="C1845" s="13">
        <v>1780</v>
      </c>
      <c r="D1845" s="13">
        <v>65</v>
      </c>
      <c r="E1845" s="14">
        <v>214758.33364382837</v>
      </c>
      <c r="F1845" s="14">
        <v>62833.250121093064</v>
      </c>
      <c r="G1845" s="14">
        <v>2551.6097</v>
      </c>
      <c r="H1845" s="14">
        <v>149373.47382273531</v>
      </c>
      <c r="I1845" s="14">
        <v>8962.408429364119</v>
      </c>
      <c r="J1845" s="14">
        <v>3584.9633717456477</v>
      </c>
      <c r="K1845" s="15">
        <v>1.6946978364835809E-2</v>
      </c>
      <c r="L1845" s="14">
        <v>2392.6191398043766</v>
      </c>
      <c r="M1845" s="14">
        <v>145367.74048543803</v>
      </c>
      <c r="N1845" s="14">
        <v>2688.7225288092354</v>
      </c>
      <c r="O1845" s="15">
        <v>0.13497615815850694</v>
      </c>
      <c r="P1845" s="14">
        <v>17934.349265717596</v>
      </c>
      <c r="Q1845" s="14">
        <v>152149.20788608264</v>
      </c>
      <c r="R1845" s="14">
        <v>2688.7225288092354</v>
      </c>
      <c r="S1845" s="15">
        <v>-0.25489511841952406</v>
      </c>
      <c r="T1845" s="38">
        <v>-91513.046532189648</v>
      </c>
      <c r="U1845" s="38">
        <v>268853.6730245818</v>
      </c>
      <c r="V1845" s="38">
        <v>-71186.078126667679</v>
      </c>
      <c r="W1845" s="38">
        <v>566370.62139610248</v>
      </c>
      <c r="AA1845" s="13">
        <v>1780</v>
      </c>
      <c r="AB1845" s="39">
        <v>3573139.683412171</v>
      </c>
    </row>
    <row r="1846" spans="3:28">
      <c r="C1846" s="13">
        <v>1781</v>
      </c>
      <c r="D1846" s="13">
        <v>65</v>
      </c>
      <c r="E1846" s="14">
        <v>247407.65103133375</v>
      </c>
      <c r="F1846" s="14">
        <v>75566.483902220163</v>
      </c>
      <c r="G1846" s="14">
        <v>2551.6097</v>
      </c>
      <c r="H1846" s="14">
        <v>169289.55742911357</v>
      </c>
      <c r="I1846" s="14">
        <v>10157.373445746814</v>
      </c>
      <c r="J1846" s="14">
        <v>4062.9493782987261</v>
      </c>
      <c r="K1846" s="15">
        <v>6.6813833223515529E-2</v>
      </c>
      <c r="L1846" s="14">
        <v>8977.9481549167631</v>
      </c>
      <c r="M1846" s="14">
        <v>145382.01788561087</v>
      </c>
      <c r="N1846" s="14">
        <v>3047.2120337240444</v>
      </c>
      <c r="O1846" s="15">
        <v>5.615807711412469E-2</v>
      </c>
      <c r="P1846" s="14">
        <v>9333.6250676739037</v>
      </c>
      <c r="Q1846" s="14">
        <v>177059.94932764937</v>
      </c>
      <c r="R1846" s="14">
        <v>3047.2120337240444</v>
      </c>
      <c r="S1846" s="15">
        <v>-0.17480346744572889</v>
      </c>
      <c r="T1846" s="38">
        <v>-300583.07988354779</v>
      </c>
      <c r="U1846" s="38">
        <v>1420489.2529162632</v>
      </c>
      <c r="V1846" s="38">
        <v>-282271.50666095712</v>
      </c>
      <c r="W1846" s="38">
        <v>1742931.2201295234</v>
      </c>
      <c r="AA1846" s="13">
        <v>1781</v>
      </c>
      <c r="AB1846" s="39">
        <v>2629825.0486768698</v>
      </c>
    </row>
    <row r="1847" spans="3:28">
      <c r="C1847" s="13">
        <v>1782</v>
      </c>
      <c r="D1847" s="13">
        <v>65</v>
      </c>
      <c r="E1847" s="14">
        <v>230268.35419615507</v>
      </c>
      <c r="F1847" s="14">
        <v>68882.158136500482</v>
      </c>
      <c r="G1847" s="14">
        <v>2551.6097</v>
      </c>
      <c r="H1847" s="14">
        <v>158834.58635965458</v>
      </c>
      <c r="I1847" s="14">
        <v>9530.0751815792737</v>
      </c>
      <c r="J1847" s="14">
        <v>3812.0300726317096</v>
      </c>
      <c r="K1847" s="15">
        <v>3.9798055955595893E-2</v>
      </c>
      <c r="L1847" s="14">
        <v>5686.5276835788327</v>
      </c>
      <c r="M1847" s="14">
        <v>150477.10195372999</v>
      </c>
      <c r="N1847" s="14">
        <v>2859.0225544737818</v>
      </c>
      <c r="O1847" s="15">
        <v>0.11207075663482929</v>
      </c>
      <c r="P1847" s="14">
        <v>19934.982175796085</v>
      </c>
      <c r="Q1847" s="14">
        <v>199243.02996324963</v>
      </c>
      <c r="R1847" s="14">
        <v>2859.0225544737818</v>
      </c>
      <c r="S1847" s="15">
        <v>-8.2842308474073881E-2</v>
      </c>
      <c r="T1847" s="38">
        <v>-60399.528411589839</v>
      </c>
      <c r="U1847" s="38">
        <v>670120.34169470263</v>
      </c>
      <c r="V1847" s="38">
        <v>-34778.018552214926</v>
      </c>
      <c r="W1847" s="38">
        <v>1019840.4736116822</v>
      </c>
      <c r="AA1847" s="13">
        <v>1782</v>
      </c>
      <c r="AB1847" s="39">
        <v>3064385.5964321881</v>
      </c>
    </row>
    <row r="1848" spans="3:28">
      <c r="C1848" s="13">
        <v>1783</v>
      </c>
      <c r="D1848" s="13">
        <v>65</v>
      </c>
      <c r="E1848" s="14">
        <v>229574.61970078945</v>
      </c>
      <c r="F1848" s="14">
        <v>68611.60168330789</v>
      </c>
      <c r="G1848" s="14">
        <v>2551.6097</v>
      </c>
      <c r="H1848" s="14">
        <v>158411.40831748155</v>
      </c>
      <c r="I1848" s="14">
        <v>9504.6844990488917</v>
      </c>
      <c r="J1848" s="14">
        <v>3801.8737996195568</v>
      </c>
      <c r="K1848" s="15">
        <v>4.3855018681055791E-2</v>
      </c>
      <c r="L1848" s="14">
        <v>6147.5738066042641</v>
      </c>
      <c r="M1848" s="14">
        <v>148227.99281571829</v>
      </c>
      <c r="N1848" s="14">
        <v>2851.4053497146674</v>
      </c>
      <c r="O1848" s="15">
        <v>0.27459756845036931</v>
      </c>
      <c r="P1848" s="14">
        <v>28371.587338894264</v>
      </c>
      <c r="Q1848" s="14">
        <v>133117.89659815453</v>
      </c>
      <c r="R1848" s="14">
        <v>2851.4053497146674</v>
      </c>
      <c r="S1848" s="15">
        <v>0.50108149746522579</v>
      </c>
      <c r="T1848" s="38">
        <v>482226.97149372206</v>
      </c>
      <c r="U1848" s="38">
        <v>1446025.010670962</v>
      </c>
      <c r="V1848" s="38">
        <v>516746.13263922057</v>
      </c>
      <c r="W1848" s="38">
        <v>1727370.900084835</v>
      </c>
      <c r="AA1848" s="13">
        <v>1783</v>
      </c>
      <c r="AB1848" s="39">
        <v>2305077.9310163278</v>
      </c>
    </row>
    <row r="1849" spans="3:28">
      <c r="C1849" s="13">
        <v>1784</v>
      </c>
      <c r="D1849" s="13">
        <v>65</v>
      </c>
      <c r="E1849" s="14">
        <v>239787.82783279431</v>
      </c>
      <c r="F1849" s="14">
        <v>72594.752854789782</v>
      </c>
      <c r="G1849" s="14">
        <v>2551.6097</v>
      </c>
      <c r="H1849" s="14">
        <v>164641.46527800453</v>
      </c>
      <c r="I1849" s="14">
        <v>9878.4879166802712</v>
      </c>
      <c r="J1849" s="14">
        <v>3951.3951666721086</v>
      </c>
      <c r="K1849" s="15">
        <v>1.2429384261775502E-2</v>
      </c>
      <c r="L1849" s="14">
        <v>2464.8481837720065</v>
      </c>
      <c r="M1849" s="14">
        <v>202748.6945747876</v>
      </c>
      <c r="N1849" s="14">
        <v>2963.5463750040813</v>
      </c>
      <c r="O1849" s="15">
        <v>9.1374698816581765E-2</v>
      </c>
      <c r="P1849" s="14">
        <v>21431.989957599555</v>
      </c>
      <c r="Q1849" s="14">
        <v>257464.35795056753</v>
      </c>
      <c r="R1849" s="14">
        <v>2963.5463750040813</v>
      </c>
      <c r="S1849" s="15">
        <v>-0.21770380385899879</v>
      </c>
      <c r="T1849" s="38">
        <v>-221654.52114920269</v>
      </c>
      <c r="U1849" s="38">
        <v>797974.46499541728</v>
      </c>
      <c r="V1849" s="38">
        <v>-197757.68300783113</v>
      </c>
      <c r="W1849" s="38">
        <v>1258187.5175207723</v>
      </c>
      <c r="AA1849" s="13">
        <v>1784</v>
      </c>
      <c r="AB1849" s="39">
        <v>2769104.7486624634</v>
      </c>
    </row>
    <row r="1850" spans="3:28">
      <c r="C1850" s="13">
        <v>1785</v>
      </c>
      <c r="D1850" s="13">
        <v>65</v>
      </c>
      <c r="E1850" s="14">
        <v>230590.41376952469</v>
      </c>
      <c r="F1850" s="14">
        <v>69007.761370114633</v>
      </c>
      <c r="G1850" s="14">
        <v>2551.6097</v>
      </c>
      <c r="H1850" s="14">
        <v>159031.04269941006</v>
      </c>
      <c r="I1850" s="14">
        <v>9541.8625619646027</v>
      </c>
      <c r="J1850" s="14">
        <v>3816.7450247858415</v>
      </c>
      <c r="K1850" s="15">
        <v>2.8724280547232146E-2</v>
      </c>
      <c r="L1850" s="14">
        <v>3631.5965424178967</v>
      </c>
      <c r="M1850" s="14">
        <v>131969.47305740401</v>
      </c>
      <c r="N1850" s="14">
        <v>2862.5587685893806</v>
      </c>
      <c r="O1850" s="15">
        <v>2.156476256568976E-2</v>
      </c>
      <c r="P1850" s="14">
        <v>3602.8623310483613</v>
      </c>
      <c r="Q1850" s="14">
        <v>172105.878307548</v>
      </c>
      <c r="R1850" s="14">
        <v>2862.5587685893806</v>
      </c>
      <c r="S1850" s="15">
        <v>-0.20090887052575396</v>
      </c>
      <c r="T1850" s="38">
        <v>-94772.289089719532</v>
      </c>
      <c r="U1850" s="38">
        <v>378376.78374845325</v>
      </c>
      <c r="V1850" s="38">
        <v>-87537.830216253278</v>
      </c>
      <c r="W1850" s="38">
        <v>682452.1351134053</v>
      </c>
      <c r="AA1850" s="13">
        <v>1785</v>
      </c>
      <c r="AB1850" s="39">
        <v>2979462.769153615</v>
      </c>
    </row>
    <row r="1851" spans="3:28">
      <c r="C1851" s="13">
        <v>1786</v>
      </c>
      <c r="D1851" s="13">
        <v>65</v>
      </c>
      <c r="E1851" s="14">
        <v>233881.08684461549</v>
      </c>
      <c r="F1851" s="14">
        <v>70291.123869400035</v>
      </c>
      <c r="G1851" s="14">
        <v>2551.6097</v>
      </c>
      <c r="H1851" s="14">
        <v>161038.35327521546</v>
      </c>
      <c r="I1851" s="14">
        <v>9662.3011965129263</v>
      </c>
      <c r="J1851" s="14">
        <v>3864.9204786051705</v>
      </c>
      <c r="K1851" s="15">
        <v>9.9638699774203227E-2</v>
      </c>
      <c r="L1851" s="14">
        <v>18946.526272310664</v>
      </c>
      <c r="M1851" s="14">
        <v>211031.26986382919</v>
      </c>
      <c r="N1851" s="14">
        <v>2898.6903589538779</v>
      </c>
      <c r="O1851" s="15">
        <v>-9.187105633942888E-2</v>
      </c>
      <c r="P1851" s="14">
        <v>-25892.524643210545</v>
      </c>
      <c r="Q1851" s="14">
        <v>257392.31557561195</v>
      </c>
      <c r="R1851" s="14">
        <v>2898.6903589538779</v>
      </c>
      <c r="S1851" s="15">
        <v>-8.0281430045466382E-2</v>
      </c>
      <c r="T1851" s="38">
        <v>-9536.8128176247228</v>
      </c>
      <c r="U1851" s="38">
        <v>110704.79617957033</v>
      </c>
      <c r="V1851" s="38">
        <v>-16482.811188524603</v>
      </c>
      <c r="W1851" s="38">
        <v>579128.38161901152</v>
      </c>
      <c r="AA1851" s="13">
        <v>1786</v>
      </c>
      <c r="AB1851" s="39">
        <v>2828550.3521001772</v>
      </c>
    </row>
    <row r="1852" spans="3:28">
      <c r="C1852" s="13">
        <v>1787</v>
      </c>
      <c r="D1852" s="13">
        <v>65</v>
      </c>
      <c r="E1852" s="14">
        <v>245676.20365540695</v>
      </c>
      <c r="F1852" s="14">
        <v>74891.21942560871</v>
      </c>
      <c r="G1852" s="14">
        <v>2551.6097</v>
      </c>
      <c r="H1852" s="14">
        <v>168233.37452979825</v>
      </c>
      <c r="I1852" s="14">
        <v>10094.002471787895</v>
      </c>
      <c r="J1852" s="14">
        <v>4037.6009887151581</v>
      </c>
      <c r="K1852" s="15">
        <v>7.0844708035198239E-2</v>
      </c>
      <c r="L1852" s="14">
        <v>10648.839258071384</v>
      </c>
      <c r="M1852" s="14">
        <v>162980.05621098296</v>
      </c>
      <c r="N1852" s="14">
        <v>3028.2007415363682</v>
      </c>
      <c r="O1852" s="15">
        <v>0.25457723586532965</v>
      </c>
      <c r="P1852" s="14">
        <v>45863.854917640288</v>
      </c>
      <c r="Q1852" s="14">
        <v>227534.89179431857</v>
      </c>
      <c r="R1852" s="14">
        <v>3028.2007415363682</v>
      </c>
      <c r="S1852" s="15">
        <v>0.24440165159693167</v>
      </c>
      <c r="T1852" s="38">
        <v>115748.34270305632</v>
      </c>
      <c r="U1852" s="38">
        <v>590861.29949214775</v>
      </c>
      <c r="V1852" s="38">
        <v>172261.03687876801</v>
      </c>
      <c r="W1852" s="38">
        <v>981376.24749744928</v>
      </c>
      <c r="AA1852" s="13">
        <v>1787</v>
      </c>
      <c r="AB1852" s="39">
        <v>2621608.9084420479</v>
      </c>
    </row>
    <row r="1853" spans="3:28">
      <c r="C1853" s="13">
        <v>1788</v>
      </c>
      <c r="D1853" s="13">
        <v>65</v>
      </c>
      <c r="E1853" s="14">
        <v>227408.43705693152</v>
      </c>
      <c r="F1853" s="14">
        <v>67766.790452203291</v>
      </c>
      <c r="G1853" s="14">
        <v>2551.6097</v>
      </c>
      <c r="H1853" s="14">
        <v>157090.03690472824</v>
      </c>
      <c r="I1853" s="14">
        <v>9425.4022142836948</v>
      </c>
      <c r="J1853" s="14">
        <v>3770.1608857134779</v>
      </c>
      <c r="K1853" s="15">
        <v>9.3432230272734104E-3</v>
      </c>
      <c r="L1853" s="14">
        <v>1621.960901679844</v>
      </c>
      <c r="M1853" s="14">
        <v>177104.62078208677</v>
      </c>
      <c r="N1853" s="14">
        <v>2827.6206642851084</v>
      </c>
      <c r="O1853" s="15">
        <v>0.25305248331746744</v>
      </c>
      <c r="P1853" s="14">
        <v>57180.318148609796</v>
      </c>
      <c r="Q1853" s="14">
        <v>284556.41661555844</v>
      </c>
      <c r="R1853" s="14">
        <v>2827.6206642851084</v>
      </c>
      <c r="S1853" s="15">
        <v>-3.0222396716687291E-2</v>
      </c>
      <c r="T1853" s="38">
        <v>-6739.0384071487306</v>
      </c>
      <c r="U1853" s="38">
        <v>217656.37296485348</v>
      </c>
      <c r="V1853" s="38">
        <v>52063.240643140911</v>
      </c>
      <c r="W1853" s="38">
        <v>679317.4103624986</v>
      </c>
      <c r="AA1853" s="13">
        <v>1788</v>
      </c>
      <c r="AB1853" s="39">
        <v>2653994.8982092775</v>
      </c>
    </row>
    <row r="1854" spans="3:28">
      <c r="C1854" s="13">
        <v>1789</v>
      </c>
      <c r="D1854" s="13">
        <v>65</v>
      </c>
      <c r="E1854" s="14">
        <v>257025.72516459177</v>
      </c>
      <c r="F1854" s="14">
        <v>79317.532814190796</v>
      </c>
      <c r="G1854" s="14">
        <v>2551.6097</v>
      </c>
      <c r="H1854" s="14">
        <v>175156.58265040096</v>
      </c>
      <c r="I1854" s="14">
        <v>10509.394959024057</v>
      </c>
      <c r="J1854" s="14">
        <v>4203.7579836096229</v>
      </c>
      <c r="K1854" s="15">
        <v>3.0204742436792425E-2</v>
      </c>
      <c r="L1854" s="14">
        <v>4861.2461707195771</v>
      </c>
      <c r="M1854" s="14">
        <v>167906.26781280202</v>
      </c>
      <c r="N1854" s="14">
        <v>3152.8184877072172</v>
      </c>
      <c r="O1854" s="15">
        <v>-4.8889067515967277E-2</v>
      </c>
      <c r="P1854" s="14">
        <v>-4489.5345247245223</v>
      </c>
      <c r="Q1854" s="14">
        <v>88917.927198463658</v>
      </c>
      <c r="R1854" s="14">
        <v>3152.8184877072172</v>
      </c>
      <c r="S1854" s="15">
        <v>0.11291050748807456</v>
      </c>
      <c r="T1854" s="38">
        <v>13764.53572677854</v>
      </c>
      <c r="U1854" s="38">
        <v>137247.54191186305</v>
      </c>
      <c r="V1854" s="38">
        <v>14136.247372773596</v>
      </c>
      <c r="W1854" s="38">
        <v>394071.73692312872</v>
      </c>
      <c r="AA1854" s="13">
        <v>1789</v>
      </c>
      <c r="AB1854" s="39">
        <v>2455773.841664115</v>
      </c>
    </row>
    <row r="1855" spans="3:28">
      <c r="C1855" s="13">
        <v>1790</v>
      </c>
      <c r="D1855" s="13">
        <v>65</v>
      </c>
      <c r="E1855" s="14">
        <v>247927.7131797162</v>
      </c>
      <c r="F1855" s="14">
        <v>75769.308140089328</v>
      </c>
      <c r="G1855" s="14">
        <v>2551.6097</v>
      </c>
      <c r="H1855" s="14">
        <v>169606.79533962687</v>
      </c>
      <c r="I1855" s="14">
        <v>10176.407720377612</v>
      </c>
      <c r="J1855" s="14">
        <v>4070.5630881510451</v>
      </c>
      <c r="K1855" s="15">
        <v>0.17700157558361393</v>
      </c>
      <c r="L1855" s="14">
        <v>23910.086723229746</v>
      </c>
      <c r="M1855" s="14">
        <v>161029.40152742073</v>
      </c>
      <c r="N1855" s="14">
        <v>3052.9223161132836</v>
      </c>
      <c r="O1855" s="15">
        <v>4.9791836705934178E-2</v>
      </c>
      <c r="P1855" s="14">
        <v>6308.2689623679089</v>
      </c>
      <c r="Q1855" s="14">
        <v>134527.56532600135</v>
      </c>
      <c r="R1855" s="14">
        <v>3052.9223161132836</v>
      </c>
      <c r="S1855" s="15">
        <v>-0.11651487933791412</v>
      </c>
      <c r="T1855" s="38">
        <v>-47746.879896049672</v>
      </c>
      <c r="U1855" s="38">
        <v>363571.70538698789</v>
      </c>
      <c r="V1855" s="38">
        <v>-17528.524210452015</v>
      </c>
      <c r="W1855" s="38">
        <v>659128.67224041</v>
      </c>
      <c r="AA1855" s="13">
        <v>1790</v>
      </c>
      <c r="AB1855" s="39">
        <v>3254489.9601067821</v>
      </c>
    </row>
    <row r="1856" spans="3:28">
      <c r="C1856" s="13">
        <v>1791</v>
      </c>
      <c r="D1856" s="13">
        <v>65</v>
      </c>
      <c r="E1856" s="14">
        <v>240953.07721965373</v>
      </c>
      <c r="F1856" s="14">
        <v>73049.200115664949</v>
      </c>
      <c r="G1856" s="14">
        <v>2551.6097</v>
      </c>
      <c r="H1856" s="14">
        <v>165352.26740398878</v>
      </c>
      <c r="I1856" s="14">
        <v>9921.136044239327</v>
      </c>
      <c r="J1856" s="14">
        <v>3968.4544176957311</v>
      </c>
      <c r="K1856" s="15">
        <v>9.1339009939410659E-2</v>
      </c>
      <c r="L1856" s="14">
        <v>11525.327308474805</v>
      </c>
      <c r="M1856" s="14">
        <v>139691.4270394803</v>
      </c>
      <c r="N1856" s="14">
        <v>2976.3408132717982</v>
      </c>
      <c r="O1856" s="15">
        <v>1.3015933136130871E-2</v>
      </c>
      <c r="P1856" s="14">
        <v>1922.4243896436831</v>
      </c>
      <c r="Q1856" s="14">
        <v>151108.37178525579</v>
      </c>
      <c r="R1856" s="14">
        <v>2976.3408132717982</v>
      </c>
      <c r="S1856" s="15">
        <v>0.22107380328272394</v>
      </c>
      <c r="T1856" s="38">
        <v>148603.46017033639</v>
      </c>
      <c r="U1856" s="38">
        <v>822280.99885002966</v>
      </c>
      <c r="V1856" s="38">
        <v>162051.21186845488</v>
      </c>
      <c r="W1856" s="38">
        <v>1113080.7976747658</v>
      </c>
      <c r="AA1856" s="13">
        <v>1791</v>
      </c>
      <c r="AB1856" s="39">
        <v>2837729.5777392229</v>
      </c>
    </row>
    <row r="1857" spans="3:28">
      <c r="C1857" s="13">
        <v>1792</v>
      </c>
      <c r="D1857" s="13">
        <v>65</v>
      </c>
      <c r="E1857" s="14">
        <v>226128.88478269122</v>
      </c>
      <c r="F1857" s="14">
        <v>67267.765065249579</v>
      </c>
      <c r="G1857" s="14">
        <v>2551.6097</v>
      </c>
      <c r="H1857" s="14">
        <v>156309.51001744164</v>
      </c>
      <c r="I1857" s="14">
        <v>9378.5706010464983</v>
      </c>
      <c r="J1857" s="14">
        <v>3751.4282404185997</v>
      </c>
      <c r="K1857" s="15">
        <v>2.2525185318597304E-2</v>
      </c>
      <c r="L1857" s="14">
        <v>3638.9370733120959</v>
      </c>
      <c r="M1857" s="14">
        <v>167064.35752635705</v>
      </c>
      <c r="N1857" s="14">
        <v>2813.5711803139493</v>
      </c>
      <c r="O1857" s="15">
        <v>0.18166541908198608</v>
      </c>
      <c r="P1857" s="14">
        <v>39184.45971977726</v>
      </c>
      <c r="Q1857" s="14">
        <v>256287.00027413695</v>
      </c>
      <c r="R1857" s="14">
        <v>2813.5711803139493</v>
      </c>
      <c r="S1857" s="15">
        <v>6.0917175285217083E-2</v>
      </c>
      <c r="T1857" s="38">
        <v>102012.61732454902</v>
      </c>
      <c r="U1857" s="38">
        <v>1778031.1498796819</v>
      </c>
      <c r="V1857" s="38">
        <v>144836.01411763838</v>
      </c>
      <c r="W1857" s="38">
        <v>2201382.5076801758</v>
      </c>
      <c r="AA1857" s="13">
        <v>1792</v>
      </c>
      <c r="AB1857" s="39">
        <v>3232331.0557883573</v>
      </c>
    </row>
    <row r="1858" spans="3:28">
      <c r="C1858" s="13">
        <v>1793</v>
      </c>
      <c r="D1858" s="13">
        <v>65</v>
      </c>
      <c r="E1858" s="14">
        <v>234245.85484307972</v>
      </c>
      <c r="F1858" s="14">
        <v>70433.383388801099</v>
      </c>
      <c r="G1858" s="14">
        <v>2551.6097</v>
      </c>
      <c r="H1858" s="14">
        <v>161260.86175427862</v>
      </c>
      <c r="I1858" s="14">
        <v>9675.6517052567178</v>
      </c>
      <c r="J1858" s="14">
        <v>3870.2606821026875</v>
      </c>
      <c r="K1858" s="15">
        <v>9.7970372985258958E-2</v>
      </c>
      <c r="L1858" s="14">
        <v>14844.566375619448</v>
      </c>
      <c r="M1858" s="14">
        <v>168300.67110198856</v>
      </c>
      <c r="N1858" s="14">
        <v>2902.6955115770152</v>
      </c>
      <c r="O1858" s="15">
        <v>0.28270588120429835</v>
      </c>
      <c r="P1858" s="14">
        <v>41796.399853786941</v>
      </c>
      <c r="Q1858" s="14">
        <v>191091.85922033686</v>
      </c>
      <c r="R1858" s="14">
        <v>2902.6955115770152</v>
      </c>
      <c r="S1858" s="15">
        <v>-0.14741431784818382</v>
      </c>
      <c r="T1858" s="38">
        <v>-47472.821793926742</v>
      </c>
      <c r="U1858" s="38">
        <v>276015.23506102222</v>
      </c>
      <c r="V1858" s="38">
        <v>9168.1444354796477</v>
      </c>
      <c r="W1858" s="38">
        <v>635407.76538334764</v>
      </c>
      <c r="AA1858" s="13">
        <v>1793</v>
      </c>
      <c r="AB1858" s="39">
        <v>3039257.1074075312</v>
      </c>
    </row>
    <row r="1859" spans="3:28">
      <c r="C1859" s="13">
        <v>1794</v>
      </c>
      <c r="D1859" s="13">
        <v>65</v>
      </c>
      <c r="E1859" s="14">
        <v>246522.03162834095</v>
      </c>
      <c r="F1859" s="14">
        <v>75221.092335052963</v>
      </c>
      <c r="G1859" s="14">
        <v>2551.6097</v>
      </c>
      <c r="H1859" s="14">
        <v>168749.32959328798</v>
      </c>
      <c r="I1859" s="14">
        <v>10124.959775597279</v>
      </c>
      <c r="J1859" s="14">
        <v>4049.9839102389119</v>
      </c>
      <c r="K1859" s="15">
        <v>0.12412965102316176</v>
      </c>
      <c r="L1859" s="14">
        <v>23548.940204682949</v>
      </c>
      <c r="M1859" s="14">
        <v>215286.38209079334</v>
      </c>
      <c r="N1859" s="14">
        <v>3037.4879326791838</v>
      </c>
      <c r="O1859" s="15">
        <v>3.1443545462693165E-2</v>
      </c>
      <c r="P1859" s="14">
        <v>6116.6035858547457</v>
      </c>
      <c r="Q1859" s="14">
        <v>202161.8710675503</v>
      </c>
      <c r="R1859" s="14">
        <v>3037.4879326791838</v>
      </c>
      <c r="S1859" s="15">
        <v>0.30085488790912202</v>
      </c>
      <c r="T1859" s="38">
        <v>95033.353004638178</v>
      </c>
      <c r="U1859" s="38">
        <v>412429.80686992581</v>
      </c>
      <c r="V1859" s="38">
        <v>124698.89679517588</v>
      </c>
      <c r="W1859" s="38">
        <v>829878.06002826942</v>
      </c>
      <c r="AA1859" s="13">
        <v>1794</v>
      </c>
      <c r="AB1859" s="39">
        <v>2689349.0555180162</v>
      </c>
    </row>
    <row r="1860" spans="3:28">
      <c r="C1860" s="13">
        <v>1795</v>
      </c>
      <c r="D1860" s="13">
        <v>65</v>
      </c>
      <c r="E1860" s="14">
        <v>234403.56898368069</v>
      </c>
      <c r="F1860" s="14">
        <v>70494.891903635464</v>
      </c>
      <c r="G1860" s="14">
        <v>2551.6097</v>
      </c>
      <c r="H1860" s="14">
        <v>161357.06738004522</v>
      </c>
      <c r="I1860" s="14">
        <v>9681.4240428027133</v>
      </c>
      <c r="J1860" s="14">
        <v>3872.5696171210857</v>
      </c>
      <c r="K1860" s="15">
        <v>0.11384136248806767</v>
      </c>
      <c r="L1860" s="14">
        <v>19741.63911237604</v>
      </c>
      <c r="M1860" s="14">
        <v>195091.51174974762</v>
      </c>
      <c r="N1860" s="14">
        <v>2904.4272128408138</v>
      </c>
      <c r="O1860" s="15">
        <v>0.18525498731855911</v>
      </c>
      <c r="P1860" s="14">
        <v>22641.366434705302</v>
      </c>
      <c r="Q1860" s="14">
        <v>146310.89123163023</v>
      </c>
      <c r="R1860" s="14">
        <v>2904.4272128408138</v>
      </c>
      <c r="S1860" s="15">
        <v>0.13845296978765914</v>
      </c>
      <c r="T1860" s="38">
        <v>13791.109680543874</v>
      </c>
      <c r="U1860" s="38">
        <v>114851.94635727367</v>
      </c>
      <c r="V1860" s="38">
        <v>56174.115227625211</v>
      </c>
      <c r="W1860" s="38">
        <v>456254.34933865152</v>
      </c>
      <c r="AA1860" s="13">
        <v>1795</v>
      </c>
      <c r="AB1860" s="39">
        <v>2590853.5796467871</v>
      </c>
    </row>
    <row r="1861" spans="3:28">
      <c r="C1861" s="13">
        <v>1796</v>
      </c>
      <c r="D1861" s="13">
        <v>65</v>
      </c>
      <c r="E1861" s="14">
        <v>227701.38326874856</v>
      </c>
      <c r="F1861" s="14">
        <v>67881.039474811929</v>
      </c>
      <c r="G1861" s="14">
        <v>2551.6097</v>
      </c>
      <c r="H1861" s="14">
        <v>157268.73409393663</v>
      </c>
      <c r="I1861" s="14">
        <v>9436.1240456361975</v>
      </c>
      <c r="J1861" s="14">
        <v>3774.449618254479</v>
      </c>
      <c r="K1861" s="15">
        <v>0.1098159951630879</v>
      </c>
      <c r="L1861" s="14">
        <v>18031.994276743877</v>
      </c>
      <c r="M1861" s="14">
        <v>184121.11198830788</v>
      </c>
      <c r="N1861" s="14">
        <v>2830.8372136908592</v>
      </c>
      <c r="O1861" s="15">
        <v>-5.2245131295224734E-2</v>
      </c>
      <c r="P1861" s="14">
        <v>-6920.5837256742525</v>
      </c>
      <c r="Q1861" s="14">
        <v>126958.54114630983</v>
      </c>
      <c r="R1861" s="14">
        <v>2830.8372136908592</v>
      </c>
      <c r="S1861" s="15">
        <v>-5.6652712741606104E-4</v>
      </c>
      <c r="T1861" s="38">
        <v>-60.564153818913759</v>
      </c>
      <c r="U1861" s="38">
        <v>108259.09767108352</v>
      </c>
      <c r="V1861" s="38">
        <v>11050.846397250711</v>
      </c>
      <c r="W1861" s="38">
        <v>419338.75080570125</v>
      </c>
      <c r="AA1861" s="13">
        <v>1796</v>
      </c>
      <c r="AB1861" s="39">
        <v>2530133.2033357401</v>
      </c>
    </row>
    <row r="1862" spans="3:28">
      <c r="C1862" s="13">
        <v>1797</v>
      </c>
      <c r="D1862" s="13">
        <v>65</v>
      </c>
      <c r="E1862" s="14">
        <v>212531.00061289687</v>
      </c>
      <c r="F1862" s="14">
        <v>61964.590239029778</v>
      </c>
      <c r="G1862" s="14">
        <v>2551.6097</v>
      </c>
      <c r="H1862" s="14">
        <v>148014.80067386708</v>
      </c>
      <c r="I1862" s="14">
        <v>8880.8880404320244</v>
      </c>
      <c r="J1862" s="14">
        <v>3552.3552161728098</v>
      </c>
      <c r="K1862" s="15">
        <v>0.1027880072347773</v>
      </c>
      <c r="L1862" s="14">
        <v>14227.684744765676</v>
      </c>
      <c r="M1862" s="14">
        <v>154421.6129010102</v>
      </c>
      <c r="N1862" s="14">
        <v>2664.266412129607</v>
      </c>
      <c r="O1862" s="15">
        <v>-2.7533306041277197E-2</v>
      </c>
      <c r="P1862" s="14">
        <v>-3911.3659426362156</v>
      </c>
      <c r="Q1862" s="14">
        <v>139480.2038153777</v>
      </c>
      <c r="R1862" s="14">
        <v>2664.266412129607</v>
      </c>
      <c r="S1862" s="15">
        <v>-9.4632475932737645E-2</v>
      </c>
      <c r="T1862" s="38">
        <v>-9452.1903111227421</v>
      </c>
      <c r="U1862" s="38">
        <v>91763.098418011316</v>
      </c>
      <c r="V1862" s="38">
        <v>864.12849100671883</v>
      </c>
      <c r="W1862" s="38">
        <v>385664.9151343992</v>
      </c>
      <c r="AA1862" s="13">
        <v>1797</v>
      </c>
      <c r="AB1862" s="39">
        <v>2525152.9368054825</v>
      </c>
    </row>
    <row r="1863" spans="3:28">
      <c r="C1863" s="13">
        <v>1798</v>
      </c>
      <c r="D1863" s="13">
        <v>65</v>
      </c>
      <c r="E1863" s="14">
        <v>229182.40336767538</v>
      </c>
      <c r="F1863" s="14">
        <v>68458.637313393396</v>
      </c>
      <c r="G1863" s="14">
        <v>2551.6097</v>
      </c>
      <c r="H1863" s="14">
        <v>158172.15635428196</v>
      </c>
      <c r="I1863" s="14">
        <v>9490.3293812569173</v>
      </c>
      <c r="J1863" s="14">
        <v>3796.1317525027671</v>
      </c>
      <c r="K1863" s="15">
        <v>6.2538685085396173E-2</v>
      </c>
      <c r="L1863" s="14">
        <v>8995.3471799560448</v>
      </c>
      <c r="M1863" s="14">
        <v>154729.93868307272</v>
      </c>
      <c r="N1863" s="14">
        <v>2847.0988143770751</v>
      </c>
      <c r="O1863" s="15">
        <v>4.2552707260278336E-2</v>
      </c>
      <c r="P1863" s="14">
        <v>9295.974040305533</v>
      </c>
      <c r="Q1863" s="14">
        <v>229177.3993106132</v>
      </c>
      <c r="R1863" s="14">
        <v>2847.0988143770751</v>
      </c>
      <c r="S1863" s="15">
        <v>0.47708238759171562</v>
      </c>
      <c r="T1863" s="38">
        <v>63799.577739265565</v>
      </c>
      <c r="U1863" s="38">
        <v>198951.76479606878</v>
      </c>
      <c r="V1863" s="38">
        <v>82090.898959527141</v>
      </c>
      <c r="W1863" s="38">
        <v>582859.10278975475</v>
      </c>
      <c r="AA1863" s="13">
        <v>1798</v>
      </c>
      <c r="AB1863" s="39">
        <v>3036802.7778528742</v>
      </c>
    </row>
    <row r="1864" spans="3:28">
      <c r="C1864" s="13">
        <v>1799</v>
      </c>
      <c r="D1864" s="13">
        <v>65</v>
      </c>
      <c r="E1864" s="14">
        <v>249744.07974976473</v>
      </c>
      <c r="F1864" s="14">
        <v>76477.691102408251</v>
      </c>
      <c r="G1864" s="14">
        <v>2551.6097</v>
      </c>
      <c r="H1864" s="14">
        <v>170714.77894735648</v>
      </c>
      <c r="I1864" s="14">
        <v>10242.886736841388</v>
      </c>
      <c r="J1864" s="14">
        <v>4097.1546947365559</v>
      </c>
      <c r="K1864" s="15">
        <v>-1.8339546919870747E-2</v>
      </c>
      <c r="L1864" s="14">
        <v>-2940.1185345824429</v>
      </c>
      <c r="M1864" s="14">
        <v>159424.22601403817</v>
      </c>
      <c r="N1864" s="14">
        <v>3072.8660210524163</v>
      </c>
      <c r="O1864" s="15">
        <v>0.16297112636652275</v>
      </c>
      <c r="P1864" s="14">
        <v>29511.554891916694</v>
      </c>
      <c r="Q1864" s="14">
        <v>212132.54901386995</v>
      </c>
      <c r="R1864" s="14">
        <v>3072.8660210524163</v>
      </c>
      <c r="S1864" s="15">
        <v>0.11769446318728816</v>
      </c>
      <c r="T1864" s="38">
        <v>22774.095065373007</v>
      </c>
      <c r="U1864" s="38">
        <v>217812.36706328139</v>
      </c>
      <c r="V1864" s="38">
        <v>49345.531422707259</v>
      </c>
      <c r="W1864" s="38">
        <v>589369.14209118951</v>
      </c>
      <c r="AA1864" s="13">
        <v>1799</v>
      </c>
      <c r="AB1864" s="39">
        <v>3157212.7676381082</v>
      </c>
    </row>
    <row r="1865" spans="3:28">
      <c r="C1865" s="13">
        <v>1800</v>
      </c>
      <c r="D1865" s="13">
        <v>65</v>
      </c>
      <c r="E1865" s="14">
        <v>230376.95095625194</v>
      </c>
      <c r="F1865" s="14">
        <v>68924.510872938263</v>
      </c>
      <c r="G1865" s="14">
        <v>2551.6097</v>
      </c>
      <c r="H1865" s="14">
        <v>158900.83038331367</v>
      </c>
      <c r="I1865" s="14">
        <v>9534.0498229988207</v>
      </c>
      <c r="J1865" s="14">
        <v>3813.6199291995285</v>
      </c>
      <c r="K1865" s="15">
        <v>-7.2810029319168051E-2</v>
      </c>
      <c r="L1865" s="14">
        <v>-8902.5655197644883</v>
      </c>
      <c r="M1865" s="14">
        <v>115275.38762401801</v>
      </c>
      <c r="N1865" s="14">
        <v>2860.2149468996463</v>
      </c>
      <c r="O1865" s="15">
        <v>0.13370179622670514</v>
      </c>
      <c r="P1865" s="14">
        <v>25386.174740643506</v>
      </c>
      <c r="Q1865" s="14">
        <v>216687.88795975316</v>
      </c>
      <c r="R1865" s="14">
        <v>2860.2149468996463</v>
      </c>
      <c r="S1865" s="15">
        <v>6.6988564206472978E-2</v>
      </c>
      <c r="T1865" s="38">
        <v>38205.073053276174</v>
      </c>
      <c r="U1865" s="38">
        <v>609957.49607180967</v>
      </c>
      <c r="V1865" s="38">
        <v>54688.682274155188</v>
      </c>
      <c r="W1865" s="38">
        <v>941920.77165558084</v>
      </c>
      <c r="AA1865" s="13">
        <v>1800</v>
      </c>
      <c r="AB1865" s="39">
        <v>2960969.4946441408</v>
      </c>
    </row>
    <row r="1866" spans="3:28">
      <c r="C1866" s="13">
        <v>1801</v>
      </c>
      <c r="D1866" s="13">
        <v>65</v>
      </c>
      <c r="E1866" s="14">
        <v>227393.07010357807</v>
      </c>
      <c r="F1866" s="14">
        <v>67760.797340395453</v>
      </c>
      <c r="G1866" s="14">
        <v>2551.6097</v>
      </c>
      <c r="H1866" s="14">
        <v>157080.66306318261</v>
      </c>
      <c r="I1866" s="14">
        <v>9424.8397837909561</v>
      </c>
      <c r="J1866" s="14">
        <v>3769.9359135163827</v>
      </c>
      <c r="K1866" s="15">
        <v>-2.5575877359107109E-2</v>
      </c>
      <c r="L1866" s="14">
        <v>-3575.6803029082116</v>
      </c>
      <c r="M1866" s="14">
        <v>138116.03808131776</v>
      </c>
      <c r="N1866" s="14">
        <v>2827.4519351372869</v>
      </c>
      <c r="O1866" s="15">
        <v>-5.2640752904512242E-2</v>
      </c>
      <c r="P1866" s="14">
        <v>-11587.860784490058</v>
      </c>
      <c r="Q1866" s="14">
        <v>209956.85011617542</v>
      </c>
      <c r="R1866" s="14">
        <v>2827.4519351372869</v>
      </c>
      <c r="S1866" s="15">
        <v>0.30099949710641016</v>
      </c>
      <c r="T1866" s="38">
        <v>41445.963512296505</v>
      </c>
      <c r="U1866" s="38">
        <v>180554.15046975983</v>
      </c>
      <c r="V1866" s="38">
        <v>26282.422424898235</v>
      </c>
      <c r="W1866" s="38">
        <v>528627.03866725299</v>
      </c>
      <c r="AA1866" s="13">
        <v>1801</v>
      </c>
      <c r="AB1866" s="39">
        <v>2475274.097866789</v>
      </c>
    </row>
    <row r="1867" spans="3:28">
      <c r="C1867" s="13">
        <v>1802</v>
      </c>
      <c r="D1867" s="13">
        <v>65</v>
      </c>
      <c r="E1867" s="14">
        <v>243792.68624775665</v>
      </c>
      <c r="F1867" s="14">
        <v>74156.647636625101</v>
      </c>
      <c r="G1867" s="14">
        <v>2551.6097</v>
      </c>
      <c r="H1867" s="14">
        <v>167084.42891113154</v>
      </c>
      <c r="I1867" s="14">
        <v>10025.065734667893</v>
      </c>
      <c r="J1867" s="14">
        <v>4010.0262938671572</v>
      </c>
      <c r="K1867" s="15">
        <v>6.9118518293518602E-2</v>
      </c>
      <c r="L1867" s="14">
        <v>10747.850676907621</v>
      </c>
      <c r="M1867" s="14">
        <v>168251.72204973391</v>
      </c>
      <c r="N1867" s="14">
        <v>3007.5197204003675</v>
      </c>
      <c r="O1867" s="15">
        <v>-2.1247235773564896E-2</v>
      </c>
      <c r="P1867" s="14">
        <v>-3543.6278180448157</v>
      </c>
      <c r="Q1867" s="14">
        <v>164740.78322002199</v>
      </c>
      <c r="R1867" s="14">
        <v>3007.5197204003675</v>
      </c>
      <c r="S1867" s="15">
        <v>0.19641445290932313</v>
      </c>
      <c r="T1867" s="38">
        <v>172964.78093011698</v>
      </c>
      <c r="U1867" s="38">
        <v>1055079.8113365229</v>
      </c>
      <c r="V1867" s="38">
        <v>180169.00378897978</v>
      </c>
      <c r="W1867" s="38">
        <v>1388072.3166062788</v>
      </c>
      <c r="AA1867" s="13">
        <v>1802</v>
      </c>
      <c r="AB1867" s="39">
        <v>3032570.6693263594</v>
      </c>
    </row>
    <row r="1868" spans="3:28">
      <c r="C1868" s="13">
        <v>1803</v>
      </c>
      <c r="D1868" s="13">
        <v>65</v>
      </c>
      <c r="E1868" s="14">
        <v>228826.83377137067</v>
      </c>
      <c r="F1868" s="14">
        <v>68319.965170834563</v>
      </c>
      <c r="G1868" s="14">
        <v>2551.6097</v>
      </c>
      <c r="H1868" s="14">
        <v>157955.25890053611</v>
      </c>
      <c r="I1868" s="14">
        <v>9477.3155340321664</v>
      </c>
      <c r="J1868" s="14">
        <v>3790.9262136128668</v>
      </c>
      <c r="K1868" s="15">
        <v>6.1169950209690203E-2</v>
      </c>
      <c r="L1868" s="14">
        <v>7192.8946882814589</v>
      </c>
      <c r="M1868" s="14">
        <v>126677.05393795315</v>
      </c>
      <c r="N1868" s="14">
        <v>2843.19466020965</v>
      </c>
      <c r="O1868" s="15">
        <v>1.7090638221044431E-2</v>
      </c>
      <c r="P1868" s="14">
        <v>3115.9563730874206</v>
      </c>
      <c r="Q1868" s="14">
        <v>186857.03954021679</v>
      </c>
      <c r="R1868" s="14">
        <v>2843.19466020965</v>
      </c>
      <c r="S1868" s="15">
        <v>0.18295406484924434</v>
      </c>
      <c r="T1868" s="38">
        <v>40760.10667990693</v>
      </c>
      <c r="U1868" s="38">
        <v>264970.44999110594</v>
      </c>
      <c r="V1868" s="38">
        <v>51068.957741275808</v>
      </c>
      <c r="W1868" s="38">
        <v>578504.54346927581</v>
      </c>
      <c r="AA1868" s="13">
        <v>1803</v>
      </c>
      <c r="AB1868" s="39">
        <v>2520954.622384253</v>
      </c>
    </row>
    <row r="1869" spans="3:28">
      <c r="C1869" s="13">
        <v>1804</v>
      </c>
      <c r="D1869" s="13">
        <v>65</v>
      </c>
      <c r="E1869" s="14">
        <v>230254.64434450326</v>
      </c>
      <c r="F1869" s="14">
        <v>68876.811294356274</v>
      </c>
      <c r="G1869" s="14">
        <v>2551.6097</v>
      </c>
      <c r="H1869" s="14">
        <v>158826.22335014699</v>
      </c>
      <c r="I1869" s="14">
        <v>9529.5734010088181</v>
      </c>
      <c r="J1869" s="14">
        <v>3811.8293604035275</v>
      </c>
      <c r="K1869" s="15">
        <v>7.3880731536954972E-2</v>
      </c>
      <c r="L1869" s="14">
        <v>11402.717945932895</v>
      </c>
      <c r="M1869" s="14">
        <v>167648.1702663282</v>
      </c>
      <c r="N1869" s="14">
        <v>2858.8720203026455</v>
      </c>
      <c r="O1869" s="15">
        <v>0.10068439333980858</v>
      </c>
      <c r="P1869" s="14">
        <v>15797.949229692236</v>
      </c>
      <c r="Q1869" s="14">
        <v>174133.02578310386</v>
      </c>
      <c r="R1869" s="14">
        <v>2858.8720203026455</v>
      </c>
      <c r="S1869" s="15">
        <v>0.39561403137918927</v>
      </c>
      <c r="T1869" s="38">
        <v>37652.236618983399</v>
      </c>
      <c r="U1869" s="38">
        <v>134255.84147173166</v>
      </c>
      <c r="V1869" s="38">
        <v>64852.90379460853</v>
      </c>
      <c r="W1869" s="38">
        <v>476037.0375211637</v>
      </c>
      <c r="AA1869" s="13">
        <v>1804</v>
      </c>
      <c r="AB1869" s="39">
        <v>2963908.588509351</v>
      </c>
    </row>
    <row r="1870" spans="3:28">
      <c r="C1870" s="13">
        <v>1805</v>
      </c>
      <c r="D1870" s="13">
        <v>65</v>
      </c>
      <c r="E1870" s="14">
        <v>227614.53686062543</v>
      </c>
      <c r="F1870" s="14">
        <v>67847.16937564392</v>
      </c>
      <c r="G1870" s="14">
        <v>2551.6097</v>
      </c>
      <c r="H1870" s="14">
        <v>157215.75778498151</v>
      </c>
      <c r="I1870" s="14">
        <v>9432.9454670988907</v>
      </c>
      <c r="J1870" s="14">
        <v>3773.1781868395565</v>
      </c>
      <c r="K1870" s="15">
        <v>-1.3964039500495767E-2</v>
      </c>
      <c r="L1870" s="14">
        <v>-1640.5453187470059</v>
      </c>
      <c r="M1870" s="14">
        <v>117729.6214091217</v>
      </c>
      <c r="N1870" s="14">
        <v>2829.8836401296671</v>
      </c>
      <c r="O1870" s="15">
        <v>6.8756143653305318E-2</v>
      </c>
      <c r="P1870" s="14">
        <v>13030.371998662982</v>
      </c>
      <c r="Q1870" s="14">
        <v>203961.06188579634</v>
      </c>
      <c r="R1870" s="14">
        <v>2829.8836401296671</v>
      </c>
      <c r="S1870" s="15">
        <v>7.5886408896411156E-2</v>
      </c>
      <c r="T1870" s="38">
        <v>8989.5822465705205</v>
      </c>
      <c r="U1870" s="38">
        <v>128865.55519596131</v>
      </c>
      <c r="V1870" s="38">
        <v>20379.408926486496</v>
      </c>
      <c r="W1870" s="38">
        <v>450556.23849087936</v>
      </c>
      <c r="AA1870" s="13">
        <v>1805</v>
      </c>
      <c r="AB1870" s="39">
        <v>2737256.0731669441</v>
      </c>
    </row>
    <row r="1871" spans="3:28">
      <c r="C1871" s="13">
        <v>1806</v>
      </c>
      <c r="D1871" s="13">
        <v>65</v>
      </c>
      <c r="E1871" s="14">
        <v>233889.97778176726</v>
      </c>
      <c r="F1871" s="14">
        <v>70294.591334889235</v>
      </c>
      <c r="G1871" s="14">
        <v>2551.6097</v>
      </c>
      <c r="H1871" s="14">
        <v>161043.77674687802</v>
      </c>
      <c r="I1871" s="14">
        <v>9662.6266048126818</v>
      </c>
      <c r="J1871" s="14">
        <v>3865.0506419250728</v>
      </c>
      <c r="K1871" s="15">
        <v>8.2857758985611596E-2</v>
      </c>
      <c r="L1871" s="14">
        <v>11412.384208451973</v>
      </c>
      <c r="M1871" s="14">
        <v>151079.55681131547</v>
      </c>
      <c r="N1871" s="14">
        <v>2898.7879814438043</v>
      </c>
      <c r="O1871" s="15">
        <v>8.3225698614544305E-3</v>
      </c>
      <c r="P1871" s="14">
        <v>1273.7373734501425</v>
      </c>
      <c r="Q1871" s="14">
        <v>155769.29314520964</v>
      </c>
      <c r="R1871" s="14">
        <v>2898.7879814438043</v>
      </c>
      <c r="S1871" s="15">
        <v>0.11048481775002954</v>
      </c>
      <c r="T1871" s="38">
        <v>35045.334755931312</v>
      </c>
      <c r="U1871" s="38">
        <v>353690.66090830939</v>
      </c>
      <c r="V1871" s="38">
        <v>47731.456337833428</v>
      </c>
      <c r="W1871" s="38">
        <v>660539.51086483453</v>
      </c>
      <c r="AA1871" s="13">
        <v>1806</v>
      </c>
      <c r="AB1871" s="39">
        <v>2492793.4779584156</v>
      </c>
    </row>
    <row r="1872" spans="3:28">
      <c r="C1872" s="13">
        <v>1807</v>
      </c>
      <c r="D1872" s="13">
        <v>65</v>
      </c>
      <c r="E1872" s="14">
        <v>223136.11249918307</v>
      </c>
      <c r="F1872" s="14">
        <v>66100.583874681397</v>
      </c>
      <c r="G1872" s="14">
        <v>2551.6097</v>
      </c>
      <c r="H1872" s="14">
        <v>154483.91892450166</v>
      </c>
      <c r="I1872" s="14">
        <v>9269.0351354700997</v>
      </c>
      <c r="J1872" s="14">
        <v>3707.61405418804</v>
      </c>
      <c r="K1872" s="15">
        <v>-6.1806688234886734E-3</v>
      </c>
      <c r="L1872" s="14">
        <v>-1011.876736553675</v>
      </c>
      <c r="M1872" s="14">
        <v>164558.31203683201</v>
      </c>
      <c r="N1872" s="14">
        <v>2780.7105406410296</v>
      </c>
      <c r="O1872" s="15">
        <v>-5.5531601462585095E-2</v>
      </c>
      <c r="P1872" s="14">
        <v>-7628.8623828340633</v>
      </c>
      <c r="Q1872" s="14">
        <v>131140.24988180934</v>
      </c>
      <c r="R1872" s="14">
        <v>2780.7105406410296</v>
      </c>
      <c r="S1872" s="15">
        <v>0.18233060169909288</v>
      </c>
      <c r="T1872" s="38">
        <v>43161.020078603142</v>
      </c>
      <c r="U1872" s="38">
        <v>281269.8399204025</v>
      </c>
      <c r="V1872" s="38">
        <v>34520.280959215408</v>
      </c>
      <c r="W1872" s="38">
        <v>576968.40183904383</v>
      </c>
      <c r="AA1872" s="13">
        <v>1807</v>
      </c>
      <c r="AB1872" s="39">
        <v>2961352.3757817619</v>
      </c>
    </row>
    <row r="1873" spans="3:28">
      <c r="C1873" s="13">
        <v>1808</v>
      </c>
      <c r="D1873" s="13">
        <v>65</v>
      </c>
      <c r="E1873" s="14">
        <v>236051.28272328025</v>
      </c>
      <c r="F1873" s="14">
        <v>71137.500262079295</v>
      </c>
      <c r="G1873" s="14">
        <v>2551.6097</v>
      </c>
      <c r="H1873" s="14">
        <v>162362.17276120096</v>
      </c>
      <c r="I1873" s="14">
        <v>9741.7303656720578</v>
      </c>
      <c r="J1873" s="14">
        <v>3896.6921462688233</v>
      </c>
      <c r="K1873" s="15">
        <v>2.3163508153767082E-2</v>
      </c>
      <c r="L1873" s="14">
        <v>3383.0669978846859</v>
      </c>
      <c r="M1873" s="14">
        <v>151382.99452520817</v>
      </c>
      <c r="N1873" s="14">
        <v>2922.5191097016173</v>
      </c>
      <c r="O1873" s="15">
        <v>8.3810453321750161E-2</v>
      </c>
      <c r="P1873" s="14">
        <v>16028.08716482264</v>
      </c>
      <c r="Q1873" s="14">
        <v>208731.44755034745</v>
      </c>
      <c r="R1873" s="14">
        <v>2922.5191097016173</v>
      </c>
      <c r="S1873" s="15">
        <v>2.3950318645844598E-2</v>
      </c>
      <c r="T1873" s="38">
        <v>13757.975465754851</v>
      </c>
      <c r="U1873" s="38">
        <v>589657.33203280857</v>
      </c>
      <c r="V1873" s="38">
        <v>33169.129628462179</v>
      </c>
      <c r="W1873" s="38">
        <v>949771.77410836425</v>
      </c>
      <c r="AA1873" s="13">
        <v>1808</v>
      </c>
      <c r="AB1873" s="39">
        <v>2814280.603993807</v>
      </c>
    </row>
    <row r="1874" spans="3:28">
      <c r="C1874" s="13">
        <v>1809</v>
      </c>
      <c r="D1874" s="13">
        <v>65</v>
      </c>
      <c r="E1874" s="14">
        <v>241360.48193043371</v>
      </c>
      <c r="F1874" s="14">
        <v>73208.087952869158</v>
      </c>
      <c r="G1874" s="14">
        <v>2551.6097</v>
      </c>
      <c r="H1874" s="14">
        <v>165600.78427756455</v>
      </c>
      <c r="I1874" s="14">
        <v>9936.0470566538734</v>
      </c>
      <c r="J1874" s="14">
        <v>3974.4188226615497</v>
      </c>
      <c r="K1874" s="15">
        <v>1.5670492976790722E-2</v>
      </c>
      <c r="L1874" s="14">
        <v>1705.2623660574079</v>
      </c>
      <c r="M1874" s="14">
        <v>112512.42840434564</v>
      </c>
      <c r="N1874" s="14">
        <v>2980.8141169961618</v>
      </c>
      <c r="O1874" s="15">
        <v>0.1193832075041138</v>
      </c>
      <c r="P1874" s="14">
        <v>15674.380167485306</v>
      </c>
      <c r="Q1874" s="14">
        <v>148459.46840587366</v>
      </c>
      <c r="R1874" s="14">
        <v>2980.8141169961618</v>
      </c>
      <c r="S1874" s="15">
        <v>0.15324413970318534</v>
      </c>
      <c r="T1874" s="38">
        <v>14254.103453165593</v>
      </c>
      <c r="U1874" s="38">
        <v>108760.1617514044</v>
      </c>
      <c r="V1874" s="38">
        <v>31633.745986708305</v>
      </c>
      <c r="W1874" s="38">
        <v>369732.05856162368</v>
      </c>
      <c r="AA1874" s="13">
        <v>1809</v>
      </c>
      <c r="AB1874" s="39">
        <v>2793468.444241425</v>
      </c>
    </row>
    <row r="1875" spans="3:28">
      <c r="C1875" s="13">
        <v>1810</v>
      </c>
      <c r="D1875" s="13">
        <v>65</v>
      </c>
      <c r="E1875" s="14">
        <v>229415.42225124748</v>
      </c>
      <c r="F1875" s="14">
        <v>68549.514677986517</v>
      </c>
      <c r="G1875" s="14">
        <v>2551.6097</v>
      </c>
      <c r="H1875" s="14">
        <v>158314.29787326095</v>
      </c>
      <c r="I1875" s="14">
        <v>9498.8578723956562</v>
      </c>
      <c r="J1875" s="14">
        <v>3799.5431489582625</v>
      </c>
      <c r="K1875" s="15">
        <v>-1.8172737744612047E-3</v>
      </c>
      <c r="L1875" s="14">
        <v>-213.0631679705063</v>
      </c>
      <c r="M1875" s="14">
        <v>118930.0049118337</v>
      </c>
      <c r="N1875" s="14">
        <v>2849.6573617186968</v>
      </c>
      <c r="O1875" s="15">
        <v>8.1836444999459496E-2</v>
      </c>
      <c r="P1875" s="14">
        <v>18772.391913487078</v>
      </c>
      <c r="Q1875" s="14">
        <v>249586.36272547225</v>
      </c>
      <c r="R1875" s="14">
        <v>2849.6573617186968</v>
      </c>
      <c r="S1875" s="15">
        <v>0.31050362115562252</v>
      </c>
      <c r="T1875" s="38">
        <v>45472.769413638358</v>
      </c>
      <c r="U1875" s="38">
        <v>193346.03320259482</v>
      </c>
      <c r="V1875" s="38">
        <v>64032.098159154928</v>
      </c>
      <c r="W1875" s="38">
        <v>561862.40083990083</v>
      </c>
      <c r="AA1875" s="13">
        <v>1810</v>
      </c>
      <c r="AB1875" s="39">
        <v>2153225.1089168796</v>
      </c>
    </row>
    <row r="1876" spans="3:28">
      <c r="C1876" s="13">
        <v>1811</v>
      </c>
      <c r="D1876" s="13">
        <v>65</v>
      </c>
      <c r="E1876" s="14">
        <v>223930.18559664403</v>
      </c>
      <c r="F1876" s="14">
        <v>66410.272382691182</v>
      </c>
      <c r="G1876" s="14">
        <v>2551.6097</v>
      </c>
      <c r="H1876" s="14">
        <v>154968.30351395285</v>
      </c>
      <c r="I1876" s="14">
        <v>9298.09821083717</v>
      </c>
      <c r="J1876" s="14">
        <v>3719.239284334868</v>
      </c>
      <c r="K1876" s="15">
        <v>2.4043210951524993E-2</v>
      </c>
      <c r="L1876" s="14">
        <v>3924.2740991461806</v>
      </c>
      <c r="M1876" s="14">
        <v>169001.44846219316</v>
      </c>
      <c r="N1876" s="14">
        <v>2789.429463251151</v>
      </c>
      <c r="O1876" s="15">
        <v>-2.0431136560768795E-2</v>
      </c>
      <c r="P1876" s="14">
        <v>-4528.5082057390891</v>
      </c>
      <c r="Q1876" s="14">
        <v>218513.60202294285</v>
      </c>
      <c r="R1876" s="14">
        <v>2789.429463251151</v>
      </c>
      <c r="S1876" s="15">
        <v>-0.11988475716820311</v>
      </c>
      <c r="T1876" s="38">
        <v>-71357.982954964304</v>
      </c>
      <c r="U1876" s="38">
        <v>525258.21481179143</v>
      </c>
      <c r="V1876" s="38">
        <v>-71962.21706155721</v>
      </c>
      <c r="W1876" s="38">
        <v>912773.26529692742</v>
      </c>
      <c r="AA1876" s="13">
        <v>1811</v>
      </c>
      <c r="AB1876" s="39">
        <v>2304250.5867745476</v>
      </c>
    </row>
    <row r="1877" spans="3:28">
      <c r="C1877" s="13">
        <v>1812</v>
      </c>
      <c r="D1877" s="13">
        <v>65</v>
      </c>
      <c r="E1877" s="14">
        <v>231290.60084615857</v>
      </c>
      <c r="F1877" s="14">
        <v>69280.834330001846</v>
      </c>
      <c r="G1877" s="14">
        <v>2551.6097</v>
      </c>
      <c r="H1877" s="14">
        <v>159458.15681615673</v>
      </c>
      <c r="I1877" s="14">
        <v>9567.4894089694026</v>
      </c>
      <c r="J1877" s="14">
        <v>3826.9957635877613</v>
      </c>
      <c r="K1877" s="15">
        <v>0.10179479495025007</v>
      </c>
      <c r="L1877" s="14">
        <v>15295.86769154017</v>
      </c>
      <c r="M1877" s="14">
        <v>167471.1515420143</v>
      </c>
      <c r="N1877" s="14">
        <v>2870.2468226908209</v>
      </c>
      <c r="O1877" s="15">
        <v>2.5040824093314012E-2</v>
      </c>
      <c r="P1877" s="14">
        <v>3866.4085533444568</v>
      </c>
      <c r="Q1877" s="14">
        <v>159705.73763046114</v>
      </c>
      <c r="R1877" s="14">
        <v>2870.2468226908209</v>
      </c>
      <c r="S1877" s="15">
        <v>-8.6382694113614253E-2</v>
      </c>
      <c r="T1877" s="38">
        <v>-14832.942859391094</v>
      </c>
      <c r="U1877" s="38">
        <v>158314.15378448821</v>
      </c>
      <c r="V1877" s="38">
        <v>4329.3333854935318</v>
      </c>
      <c r="W1877" s="38">
        <v>485491.04295696365</v>
      </c>
      <c r="AA1877" s="13">
        <v>1812</v>
      </c>
      <c r="AB1877" s="39">
        <v>2381556.0105386209</v>
      </c>
    </row>
    <row r="1878" spans="3:28">
      <c r="C1878" s="13">
        <v>1813</v>
      </c>
      <c r="D1878" s="13">
        <v>65</v>
      </c>
      <c r="E1878" s="14">
        <v>229976.19963808227</v>
      </c>
      <c r="F1878" s="14">
        <v>68768.217858852091</v>
      </c>
      <c r="G1878" s="14">
        <v>2551.6097</v>
      </c>
      <c r="H1878" s="14">
        <v>158656.37207923018</v>
      </c>
      <c r="I1878" s="14">
        <v>9519.3823247538094</v>
      </c>
      <c r="J1878" s="14">
        <v>3807.7529299015241</v>
      </c>
      <c r="K1878" s="15">
        <v>7.1155685787404055E-2</v>
      </c>
      <c r="L1878" s="14">
        <v>14085.115855114787</v>
      </c>
      <c r="M1878" s="14">
        <v>213936.8541001867</v>
      </c>
      <c r="N1878" s="14">
        <v>2855.8146974261426</v>
      </c>
      <c r="O1878" s="15">
        <v>9.7946161804577603E-2</v>
      </c>
      <c r="P1878" s="14">
        <v>11313.854620167578</v>
      </c>
      <c r="Q1878" s="14">
        <v>128252.71626988743</v>
      </c>
      <c r="R1878" s="14">
        <v>2855.8146974261426</v>
      </c>
      <c r="S1878" s="15">
        <v>0.3769050631067446</v>
      </c>
      <c r="T1878" s="38">
        <v>74733.969915153386</v>
      </c>
      <c r="U1878" s="38">
        <v>274445.15130411915</v>
      </c>
      <c r="V1878" s="38">
        <v>100132.94039043575</v>
      </c>
      <c r="W1878" s="38">
        <v>616634.72167419328</v>
      </c>
      <c r="AA1878" s="13">
        <v>1813</v>
      </c>
      <c r="AB1878" s="39">
        <v>2652579.110698841</v>
      </c>
    </row>
    <row r="1879" spans="3:28">
      <c r="C1879" s="13">
        <v>1814</v>
      </c>
      <c r="D1879" s="13">
        <v>65</v>
      </c>
      <c r="E1879" s="14">
        <v>220393.64311401424</v>
      </c>
      <c r="F1879" s="14">
        <v>65031.020814465555</v>
      </c>
      <c r="G1879" s="14">
        <v>2551.6097</v>
      </c>
      <c r="H1879" s="14">
        <v>152811.01259954867</v>
      </c>
      <c r="I1879" s="14">
        <v>9168.66075597292</v>
      </c>
      <c r="J1879" s="14">
        <v>3667.4643023891681</v>
      </c>
      <c r="K1879" s="15">
        <v>8.6384007471814961E-2</v>
      </c>
      <c r="L1879" s="14">
        <v>15063.874384190405</v>
      </c>
      <c r="M1879" s="14">
        <v>191280.28250819611</v>
      </c>
      <c r="N1879" s="14">
        <v>2750.5982267918757</v>
      </c>
      <c r="O1879" s="15">
        <v>1.621652890623481E-2</v>
      </c>
      <c r="P1879" s="14">
        <v>4400.961043785067</v>
      </c>
      <c r="Q1879" s="14">
        <v>277163.62481652055</v>
      </c>
      <c r="R1879" s="14">
        <v>2750.5982267918757</v>
      </c>
      <c r="S1879" s="15">
        <v>0.16753550287441277</v>
      </c>
      <c r="T1879" s="38">
        <v>64311.487631293669</v>
      </c>
      <c r="U1879" s="38">
        <v>449554.60298601823</v>
      </c>
      <c r="V1879" s="38">
        <v>83776.32305926914</v>
      </c>
      <c r="W1879" s="38">
        <v>917998.51031073486</v>
      </c>
      <c r="AA1879" s="13">
        <v>1814</v>
      </c>
      <c r="AB1879" s="39">
        <v>2834340.7293881695</v>
      </c>
    </row>
    <row r="1880" spans="3:28">
      <c r="C1880" s="13">
        <v>1815</v>
      </c>
      <c r="D1880" s="13">
        <v>65</v>
      </c>
      <c r="E1880" s="14">
        <v>228195.59844355375</v>
      </c>
      <c r="F1880" s="14">
        <v>68073.783392985963</v>
      </c>
      <c r="G1880" s="14">
        <v>2551.6097</v>
      </c>
      <c r="H1880" s="14">
        <v>157570.20535056779</v>
      </c>
      <c r="I1880" s="14">
        <v>9454.2123210340669</v>
      </c>
      <c r="J1880" s="14">
        <v>3781.6849284136269</v>
      </c>
      <c r="K1880" s="15">
        <v>4.7427031713262097E-2</v>
      </c>
      <c r="L1880" s="14">
        <v>5960.4631825115175</v>
      </c>
      <c r="M1880" s="14">
        <v>133527.80209177802</v>
      </c>
      <c r="N1880" s="14">
        <v>2836.26369631022</v>
      </c>
      <c r="O1880" s="15">
        <v>-3.4818909058360215E-2</v>
      </c>
      <c r="P1880" s="14">
        <v>-11201.638380535273</v>
      </c>
      <c r="Q1880" s="14">
        <v>311927.84754135401</v>
      </c>
      <c r="R1880" s="14">
        <v>2836.26369631022</v>
      </c>
      <c r="S1880" s="15">
        <v>-0.13020514855208337</v>
      </c>
      <c r="T1880" s="38">
        <v>-78043.05705485311</v>
      </c>
      <c r="U1880" s="38">
        <v>522760.4134124972</v>
      </c>
      <c r="V1880" s="38">
        <v>-83284.232252876871</v>
      </c>
      <c r="W1880" s="38">
        <v>968216.0630456293</v>
      </c>
      <c r="AA1880" s="13">
        <v>1815</v>
      </c>
      <c r="AB1880" s="39">
        <v>2647865.5374302813</v>
      </c>
    </row>
    <row r="1881" spans="3:28">
      <c r="C1881" s="13">
        <v>1816</v>
      </c>
      <c r="D1881" s="13">
        <v>65</v>
      </c>
      <c r="E1881" s="14">
        <v>229660.58339717757</v>
      </c>
      <c r="F1881" s="14">
        <v>68645.127524899261</v>
      </c>
      <c r="G1881" s="14">
        <v>2551.6097</v>
      </c>
      <c r="H1881" s="14">
        <v>158463.84617227831</v>
      </c>
      <c r="I1881" s="14">
        <v>9507.8307703366991</v>
      </c>
      <c r="J1881" s="14">
        <v>3803.13230813468</v>
      </c>
      <c r="K1881" s="15">
        <v>3.3543300931009649E-2</v>
      </c>
      <c r="L1881" s="14">
        <v>6338.9892223714905</v>
      </c>
      <c r="M1881" s="14">
        <v>197219.84621633674</v>
      </c>
      <c r="N1881" s="14">
        <v>2852.3492311010095</v>
      </c>
      <c r="O1881" s="15">
        <v>0.11743537534024134</v>
      </c>
      <c r="P1881" s="14">
        <v>14137.383290380094</v>
      </c>
      <c r="Q1881" s="14">
        <v>135947.92462184012</v>
      </c>
      <c r="R1881" s="14">
        <v>2852.3492311010095</v>
      </c>
      <c r="S1881" s="15">
        <v>1.4064625277143639E-2</v>
      </c>
      <c r="T1881" s="38">
        <v>6104.4828842091592</v>
      </c>
      <c r="U1881" s="38">
        <v>441561.62269934645</v>
      </c>
      <c r="V1881" s="38">
        <v>26580.855396960746</v>
      </c>
      <c r="W1881" s="38">
        <v>774729.39353752322</v>
      </c>
      <c r="AA1881" s="13">
        <v>1816</v>
      </c>
      <c r="AB1881" s="39">
        <v>2847247.1120019872</v>
      </c>
    </row>
    <row r="1882" spans="3:28">
      <c r="C1882" s="13">
        <v>1817</v>
      </c>
      <c r="D1882" s="13">
        <v>65</v>
      </c>
      <c r="E1882" s="14">
        <v>225795.27374069471</v>
      </c>
      <c r="F1882" s="14">
        <v>67137.656758870929</v>
      </c>
      <c r="G1882" s="14">
        <v>2551.6097</v>
      </c>
      <c r="H1882" s="14">
        <v>156106.00728182378</v>
      </c>
      <c r="I1882" s="14">
        <v>9366.3604369094264</v>
      </c>
      <c r="J1882" s="14">
        <v>3746.5441747637706</v>
      </c>
      <c r="K1882" s="15">
        <v>8.9720686913530134E-2</v>
      </c>
      <c r="L1882" s="14">
        <v>11670.081782529835</v>
      </c>
      <c r="M1882" s="14">
        <v>143614.60258624263</v>
      </c>
      <c r="N1882" s="14">
        <v>2809.9081310728279</v>
      </c>
      <c r="O1882" s="15">
        <v>-6.2922276730299542E-2</v>
      </c>
      <c r="P1882" s="14">
        <v>-7906.3189851451025</v>
      </c>
      <c r="Q1882" s="14">
        <v>119150.77921741203</v>
      </c>
      <c r="R1882" s="14">
        <v>2809.9081310728279</v>
      </c>
      <c r="S1882" s="15">
        <v>0.26365915931565809</v>
      </c>
      <c r="T1882" s="38">
        <v>110752.24936510749</v>
      </c>
      <c r="U1882" s="38">
        <v>532215.62147525523</v>
      </c>
      <c r="V1882" s="38">
        <v>114516.01216249222</v>
      </c>
      <c r="W1882" s="38">
        <v>794981.00327890995</v>
      </c>
      <c r="AA1882" s="13">
        <v>1817</v>
      </c>
      <c r="AB1882" s="39">
        <v>2141073.7954935236</v>
      </c>
    </row>
    <row r="1883" spans="3:28">
      <c r="C1883" s="13">
        <v>1818</v>
      </c>
      <c r="D1883" s="13">
        <v>65</v>
      </c>
      <c r="E1883" s="14">
        <v>221451.61576822709</v>
      </c>
      <c r="F1883" s="14">
        <v>65443.630149608565</v>
      </c>
      <c r="G1883" s="14">
        <v>2551.6097</v>
      </c>
      <c r="H1883" s="14">
        <v>153456.37591861852</v>
      </c>
      <c r="I1883" s="14">
        <v>9207.3825551171103</v>
      </c>
      <c r="J1883" s="14">
        <v>3682.9530220468441</v>
      </c>
      <c r="K1883" s="15">
        <v>5.07267200191832E-3</v>
      </c>
      <c r="L1883" s="14">
        <v>673.51541979060403</v>
      </c>
      <c r="M1883" s="14">
        <v>135288.29553410286</v>
      </c>
      <c r="N1883" s="14">
        <v>2762.2147665351331</v>
      </c>
      <c r="O1883" s="15">
        <v>-1.7562709322222286E-2</v>
      </c>
      <c r="P1883" s="14">
        <v>-3481.8189035976397</v>
      </c>
      <c r="Q1883" s="14">
        <v>196149.95924560106</v>
      </c>
      <c r="R1883" s="14">
        <v>2762.2147665351331</v>
      </c>
      <c r="S1883" s="15">
        <v>5.8536343181347088E-2</v>
      </c>
      <c r="T1883" s="38">
        <v>36312.675003221622</v>
      </c>
      <c r="U1883" s="38">
        <v>658037.88025273313</v>
      </c>
      <c r="V1883" s="38">
        <v>33504.371519414584</v>
      </c>
      <c r="W1883" s="38">
        <v>989476.13503243704</v>
      </c>
      <c r="AA1883" s="13">
        <v>1818</v>
      </c>
      <c r="AB1883" s="39">
        <v>3018367.3607580531</v>
      </c>
    </row>
    <row r="1884" spans="3:28">
      <c r="C1884" s="13">
        <v>1819</v>
      </c>
      <c r="D1884" s="13">
        <v>65</v>
      </c>
      <c r="E1884" s="14">
        <v>231467.63901854004</v>
      </c>
      <c r="F1884" s="14">
        <v>69349.879217230613</v>
      </c>
      <c r="G1884" s="14">
        <v>2551.6097</v>
      </c>
      <c r="H1884" s="14">
        <v>159566.15010130944</v>
      </c>
      <c r="I1884" s="14">
        <v>9573.9690060785651</v>
      </c>
      <c r="J1884" s="14">
        <v>3829.5876024314261</v>
      </c>
      <c r="K1884" s="15">
        <v>-2.9166890687894444E-2</v>
      </c>
      <c r="L1884" s="14">
        <v>-5663.5159793899138</v>
      </c>
      <c r="M1884" s="14">
        <v>190427.4771292317</v>
      </c>
      <c r="N1884" s="14">
        <v>2872.1907018235693</v>
      </c>
      <c r="O1884" s="15">
        <v>-8.134122882280298E-2</v>
      </c>
      <c r="P1884" s="14">
        <v>-13125.754213548118</v>
      </c>
      <c r="Q1884" s="14">
        <v>149676.90030432426</v>
      </c>
      <c r="R1884" s="14">
        <v>2872.1907018235693</v>
      </c>
      <c r="S1884" s="15">
        <v>0.14474577788958715</v>
      </c>
      <c r="T1884" s="38">
        <v>15061.203980821916</v>
      </c>
      <c r="U1884" s="38">
        <v>120550.10280839665</v>
      </c>
      <c r="V1884" s="38">
        <v>-3728.0662121161149</v>
      </c>
      <c r="W1884" s="38">
        <v>460654.48024195258</v>
      </c>
      <c r="AA1884" s="13">
        <v>1819</v>
      </c>
      <c r="AB1884" s="39">
        <v>2494862.9503146769</v>
      </c>
    </row>
    <row r="1885" spans="3:28">
      <c r="C1885" s="13">
        <v>1820</v>
      </c>
      <c r="D1885" s="13">
        <v>65</v>
      </c>
      <c r="E1885" s="14">
        <v>225827.72988987938</v>
      </c>
      <c r="F1885" s="14">
        <v>67150.314657052964</v>
      </c>
      <c r="G1885" s="14">
        <v>2551.6097</v>
      </c>
      <c r="H1885" s="14">
        <v>156125.80553282643</v>
      </c>
      <c r="I1885" s="14">
        <v>9367.548331969585</v>
      </c>
      <c r="J1885" s="14">
        <v>3747.0193327878342</v>
      </c>
      <c r="K1885" s="15">
        <v>-2.3649046167141592E-2</v>
      </c>
      <c r="L1885" s="14">
        <v>-3283.6266097171365</v>
      </c>
      <c r="M1885" s="14">
        <v>137438.04574830644</v>
      </c>
      <c r="N1885" s="14">
        <v>2810.2644995908754</v>
      </c>
      <c r="O1885" s="15">
        <v>-4.364210287369133E-2</v>
      </c>
      <c r="P1885" s="14">
        <v>-7867.6612729104181</v>
      </c>
      <c r="Q1885" s="14">
        <v>173814.33104664262</v>
      </c>
      <c r="R1885" s="14">
        <v>2810.2644995908754</v>
      </c>
      <c r="S1885" s="15">
        <v>0.37246158817640751</v>
      </c>
      <c r="T1885" s="38">
        <v>133094.41368672744</v>
      </c>
      <c r="U1885" s="38">
        <v>491836.83362399967</v>
      </c>
      <c r="V1885" s="38">
        <v>121943.12580409988</v>
      </c>
      <c r="W1885" s="38">
        <v>803089.21041894867</v>
      </c>
      <c r="AA1885" s="13">
        <v>1820</v>
      </c>
      <c r="AB1885" s="39">
        <v>2986294.5226150858</v>
      </c>
    </row>
    <row r="1886" spans="3:28">
      <c r="C1886" s="13">
        <v>1821</v>
      </c>
      <c r="D1886" s="13">
        <v>65</v>
      </c>
      <c r="E1886" s="14">
        <v>230817.21916521693</v>
      </c>
      <c r="F1886" s="14">
        <v>69096.215474434604</v>
      </c>
      <c r="G1886" s="14">
        <v>2551.6097</v>
      </c>
      <c r="H1886" s="14">
        <v>159169.39399078232</v>
      </c>
      <c r="I1886" s="14">
        <v>9550.1636394469388</v>
      </c>
      <c r="J1886" s="14">
        <v>3820.0654557787757</v>
      </c>
      <c r="K1886" s="15">
        <v>6.2798861494021585E-2</v>
      </c>
      <c r="L1886" s="14">
        <v>8229.214897085476</v>
      </c>
      <c r="M1886" s="14">
        <v>141180.07704938875</v>
      </c>
      <c r="N1886" s="14">
        <v>2865.0490918340815</v>
      </c>
      <c r="O1886" s="15">
        <v>-7.5798690992535944E-4</v>
      </c>
      <c r="P1886" s="14">
        <v>-126.06424481486268</v>
      </c>
      <c r="Q1886" s="14">
        <v>167621.00104597665</v>
      </c>
      <c r="R1886" s="14">
        <v>2865.0490918340815</v>
      </c>
      <c r="S1886" s="15">
        <v>-0.20161897132784268</v>
      </c>
      <c r="T1886" s="38">
        <v>-25969.649923972542</v>
      </c>
      <c r="U1886" s="38">
        <v>104268.46148184656</v>
      </c>
      <c r="V1886" s="38">
        <v>-17866.499271701927</v>
      </c>
      <c r="W1886" s="38">
        <v>413069.53957721201</v>
      </c>
      <c r="AA1886" s="13">
        <v>1821</v>
      </c>
      <c r="AB1886" s="39">
        <v>2806994.3242987543</v>
      </c>
    </row>
    <row r="1887" spans="3:28">
      <c r="C1887" s="13">
        <v>1822</v>
      </c>
      <c r="D1887" s="13">
        <v>65</v>
      </c>
      <c r="E1887" s="14">
        <v>229789.66804967492</v>
      </c>
      <c r="F1887" s="14">
        <v>68695.470539373215</v>
      </c>
      <c r="G1887" s="14">
        <v>2551.6097</v>
      </c>
      <c r="H1887" s="14">
        <v>158542.58781030172</v>
      </c>
      <c r="I1887" s="14">
        <v>9512.5552686181018</v>
      </c>
      <c r="J1887" s="14">
        <v>3805.0221074472411</v>
      </c>
      <c r="K1887" s="15">
        <v>1.8866169650920941E-2</v>
      </c>
      <c r="L1887" s="14">
        <v>2660.5664132165589</v>
      </c>
      <c r="M1887" s="14">
        <v>145586.21371795362</v>
      </c>
      <c r="N1887" s="14">
        <v>2853.7665805854303</v>
      </c>
      <c r="O1887" s="15">
        <v>3.7301100063599414E-2</v>
      </c>
      <c r="P1887" s="14">
        <v>5488.1828436351043</v>
      </c>
      <c r="Q1887" s="14">
        <v>154046.99613807246</v>
      </c>
      <c r="R1887" s="14">
        <v>2853.7665805854303</v>
      </c>
      <c r="S1887" s="15">
        <v>0.10782174249669908</v>
      </c>
      <c r="T1887" s="38">
        <v>29470.087698640051</v>
      </c>
      <c r="U1887" s="38">
        <v>304219.2807219837</v>
      </c>
      <c r="V1887" s="38">
        <v>37618.836955491715</v>
      </c>
      <c r="W1887" s="38">
        <v>603852.49057800975</v>
      </c>
      <c r="AA1887" s="13">
        <v>1822</v>
      </c>
      <c r="AB1887" s="39">
        <v>2648169.8166448148</v>
      </c>
    </row>
    <row r="1888" spans="3:28">
      <c r="C1888" s="13">
        <v>1823</v>
      </c>
      <c r="D1888" s="13">
        <v>65</v>
      </c>
      <c r="E1888" s="14">
        <v>224504.16329102352</v>
      </c>
      <c r="F1888" s="14">
        <v>66634.123683499172</v>
      </c>
      <c r="G1888" s="14">
        <v>2551.6097</v>
      </c>
      <c r="H1888" s="14">
        <v>155318.42990752435</v>
      </c>
      <c r="I1888" s="14">
        <v>9319.1057944514596</v>
      </c>
      <c r="J1888" s="14">
        <v>3727.6423177805841</v>
      </c>
      <c r="K1888" s="15">
        <v>9.8964015819269252E-2</v>
      </c>
      <c r="L1888" s="14">
        <v>15834.106331764004</v>
      </c>
      <c r="M1888" s="14">
        <v>177696.55123972156</v>
      </c>
      <c r="N1888" s="14">
        <v>2795.731738335438</v>
      </c>
      <c r="O1888" s="15">
        <v>0.13963399073248456</v>
      </c>
      <c r="P1888" s="14">
        <v>25233.831187492196</v>
      </c>
      <c r="Q1888" s="14">
        <v>207345.79865271048</v>
      </c>
      <c r="R1888" s="14">
        <v>2795.731738335438</v>
      </c>
      <c r="S1888" s="15">
        <v>0.39549643330600442</v>
      </c>
      <c r="T1888" s="38">
        <v>68766.012517965442</v>
      </c>
      <c r="U1888" s="38">
        <v>244036.52735931653</v>
      </c>
      <c r="V1888" s="38">
        <v>109833.95003722164</v>
      </c>
      <c r="W1888" s="38">
        <v>629078.87725174858</v>
      </c>
      <c r="AA1888" s="13">
        <v>1823</v>
      </c>
      <c r="AB1888" s="39">
        <v>2350963.7316680937</v>
      </c>
    </row>
    <row r="1889" spans="3:28">
      <c r="C1889" s="13">
        <v>1824</v>
      </c>
      <c r="D1889" s="13">
        <v>65</v>
      </c>
      <c r="E1889" s="14">
        <v>234109.69942625874</v>
      </c>
      <c r="F1889" s="14">
        <v>70380.282776240914</v>
      </c>
      <c r="G1889" s="14">
        <v>2551.6097</v>
      </c>
      <c r="H1889" s="14">
        <v>161177.80695001784</v>
      </c>
      <c r="I1889" s="14">
        <v>9670.6684170010703</v>
      </c>
      <c r="J1889" s="14">
        <v>3868.2673668004281</v>
      </c>
      <c r="K1889" s="15">
        <v>2.0163955653276732E-2</v>
      </c>
      <c r="L1889" s="14">
        <v>2071.0586508833676</v>
      </c>
      <c r="M1889" s="14">
        <v>106716.12299172187</v>
      </c>
      <c r="N1889" s="14">
        <v>2901.2005251003211</v>
      </c>
      <c r="O1889" s="15">
        <v>-3.9509404096300355E-2</v>
      </c>
      <c r="P1889" s="14">
        <v>-8116.3042299887866</v>
      </c>
      <c r="Q1889" s="14">
        <v>198761.44472369525</v>
      </c>
      <c r="R1889" s="14">
        <v>2901.2005251003211</v>
      </c>
      <c r="S1889" s="15">
        <v>8.3538633850630123E-3</v>
      </c>
      <c r="T1889" s="38">
        <v>1418.4852983654052</v>
      </c>
      <c r="U1889" s="38">
        <v>172669.0012384576</v>
      </c>
      <c r="V1889" s="38">
        <v>-4626.7602807400135</v>
      </c>
      <c r="W1889" s="38">
        <v>478146.56895387475</v>
      </c>
      <c r="AA1889" s="13">
        <v>1824</v>
      </c>
      <c r="AB1889" s="39">
        <v>2428581.4412957584</v>
      </c>
    </row>
    <row r="1890" spans="3:28">
      <c r="C1890" s="13">
        <v>1825</v>
      </c>
      <c r="D1890" s="13">
        <v>65</v>
      </c>
      <c r="E1890" s="14">
        <v>237100.93995785667</v>
      </c>
      <c r="F1890" s="14">
        <v>71546.8665835641</v>
      </c>
      <c r="G1890" s="14">
        <v>2551.6097</v>
      </c>
      <c r="H1890" s="14">
        <v>163002.46367429258</v>
      </c>
      <c r="I1890" s="14">
        <v>9780.1478204575542</v>
      </c>
      <c r="J1890" s="14">
        <v>3912.059128183022</v>
      </c>
      <c r="K1890" s="15">
        <v>6.0505606068159558E-2</v>
      </c>
      <c r="L1890" s="14">
        <v>9118.8529522932222</v>
      </c>
      <c r="M1890" s="14">
        <v>161785.75948902156</v>
      </c>
      <c r="N1890" s="14">
        <v>2934.0443461372661</v>
      </c>
      <c r="O1890" s="15">
        <v>3.7988436481596118E-2</v>
      </c>
      <c r="P1890" s="14">
        <v>10473.55124301131</v>
      </c>
      <c r="Q1890" s="14">
        <v>287644.24045395153</v>
      </c>
      <c r="R1890" s="14">
        <v>2934.0443461372661</v>
      </c>
      <c r="S1890" s="15">
        <v>-3.2383202214099086E-2</v>
      </c>
      <c r="T1890" s="38">
        <v>-1352.8378312361158</v>
      </c>
      <c r="U1890" s="38">
        <v>41890.097121919272</v>
      </c>
      <c r="V1890" s="38">
        <v>18239.566364068414</v>
      </c>
      <c r="W1890" s="38">
        <v>491320.09706489235</v>
      </c>
      <c r="AA1890" s="13">
        <v>1825</v>
      </c>
      <c r="AB1890" s="39">
        <v>2813149.8626237456</v>
      </c>
    </row>
    <row r="1891" spans="3:28">
      <c r="C1891" s="13">
        <v>1826</v>
      </c>
      <c r="D1891" s="13">
        <v>65</v>
      </c>
      <c r="E1891" s="14">
        <v>234008.43329469152</v>
      </c>
      <c r="F1891" s="14">
        <v>70340.788984929692</v>
      </c>
      <c r="G1891" s="14">
        <v>2551.6097</v>
      </c>
      <c r="H1891" s="14">
        <v>161116.03460976182</v>
      </c>
      <c r="I1891" s="14">
        <v>9666.9620765857089</v>
      </c>
      <c r="J1891" s="14">
        <v>3866.7848306342839</v>
      </c>
      <c r="K1891" s="15">
        <v>4.1138551163620127E-2</v>
      </c>
      <c r="L1891" s="14">
        <v>5768.4249605307614</v>
      </c>
      <c r="M1891" s="14">
        <v>147921.26597986018</v>
      </c>
      <c r="N1891" s="14">
        <v>2900.0886229757125</v>
      </c>
      <c r="O1891" s="15">
        <v>0.20329148212370773</v>
      </c>
      <c r="P1891" s="14">
        <v>43645.702441558657</v>
      </c>
      <c r="Q1891" s="14">
        <v>259790.93213715032</v>
      </c>
      <c r="R1891" s="14">
        <v>2900.0886229757125</v>
      </c>
      <c r="S1891" s="15">
        <v>0.14713203948848613</v>
      </c>
      <c r="T1891" s="38">
        <v>6837.1463158267152</v>
      </c>
      <c r="U1891" s="38">
        <v>54756.649893946698</v>
      </c>
      <c r="V1891" s="38">
        <v>56251.273717916134</v>
      </c>
      <c r="W1891" s="38">
        <v>462468.84801095724</v>
      </c>
      <c r="AA1891" s="13">
        <v>1826</v>
      </c>
      <c r="AB1891" s="39">
        <v>2394669.6306448192</v>
      </c>
    </row>
    <row r="1892" spans="3:28">
      <c r="C1892" s="13">
        <v>1827</v>
      </c>
      <c r="D1892" s="13">
        <v>65</v>
      </c>
      <c r="E1892" s="14">
        <v>223181.96195920371</v>
      </c>
      <c r="F1892" s="14">
        <v>66118.465164089444</v>
      </c>
      <c r="G1892" s="14">
        <v>2551.6097</v>
      </c>
      <c r="H1892" s="14">
        <v>154511.88709511425</v>
      </c>
      <c r="I1892" s="14">
        <v>9270.7132257068552</v>
      </c>
      <c r="J1892" s="14">
        <v>3708.2852902827422</v>
      </c>
      <c r="K1892" s="15">
        <v>6.9511607402232445E-2</v>
      </c>
      <c r="L1892" s="14">
        <v>10162.373356251224</v>
      </c>
      <c r="M1892" s="14">
        <v>158213.29861132611</v>
      </c>
      <c r="N1892" s="14">
        <v>2781.2139677120563</v>
      </c>
      <c r="O1892" s="15">
        <v>0.22041942798315214</v>
      </c>
      <c r="P1892" s="14">
        <v>23125.007903203463</v>
      </c>
      <c r="Q1892" s="14">
        <v>129429.27025218925</v>
      </c>
      <c r="R1892" s="14">
        <v>2781.2139677120563</v>
      </c>
      <c r="S1892" s="15">
        <v>0.16282596690532775</v>
      </c>
      <c r="T1892" s="38">
        <v>39993.36412019885</v>
      </c>
      <c r="U1892" s="38">
        <v>287004.27897210076</v>
      </c>
      <c r="V1892" s="38">
        <v>73280.745379653541</v>
      </c>
      <c r="W1892" s="38">
        <v>574646.84783561621</v>
      </c>
      <c r="AA1892" s="13">
        <v>1827</v>
      </c>
      <c r="AB1892" s="39">
        <v>3175789.7262191256</v>
      </c>
    </row>
    <row r="1893" spans="3:28">
      <c r="C1893" s="13">
        <v>1828</v>
      </c>
      <c r="D1893" s="13">
        <v>65</v>
      </c>
      <c r="E1893" s="14">
        <v>242323.63562761454</v>
      </c>
      <c r="F1893" s="14">
        <v>73583.717894769667</v>
      </c>
      <c r="G1893" s="14">
        <v>2551.6097</v>
      </c>
      <c r="H1893" s="14">
        <v>166188.30803284489</v>
      </c>
      <c r="I1893" s="14">
        <v>9971.2984819706926</v>
      </c>
      <c r="J1893" s="14">
        <v>3988.5193927882774</v>
      </c>
      <c r="K1893" s="15">
        <v>4.3854169071427716E-2</v>
      </c>
      <c r="L1893" s="14">
        <v>6185.3907505835487</v>
      </c>
      <c r="M1893" s="14">
        <v>149224.18239350844</v>
      </c>
      <c r="N1893" s="14">
        <v>2991.3895445912076</v>
      </c>
      <c r="O1893" s="15">
        <v>0.14567119941571588</v>
      </c>
      <c r="P1893" s="14">
        <v>28871.105368472199</v>
      </c>
      <c r="Q1893" s="14">
        <v>228560.44091721223</v>
      </c>
      <c r="R1893" s="14">
        <v>2991.3895445912076</v>
      </c>
      <c r="S1893" s="15">
        <v>-1.8773810249365419E-2</v>
      </c>
      <c r="T1893" s="38">
        <v>-11716.686915662543</v>
      </c>
      <c r="U1893" s="38">
        <v>613876.44785598456</v>
      </c>
      <c r="V1893" s="38">
        <v>23339.809203393208</v>
      </c>
      <c r="W1893" s="38">
        <v>991661.07116670522</v>
      </c>
      <c r="AA1893" s="13">
        <v>1828</v>
      </c>
      <c r="AB1893" s="39">
        <v>2408954.7907806071</v>
      </c>
    </row>
    <row r="1894" spans="3:28">
      <c r="C1894" s="13">
        <v>1829</v>
      </c>
      <c r="D1894" s="13">
        <v>65</v>
      </c>
      <c r="E1894" s="14">
        <v>232192.47450476303</v>
      </c>
      <c r="F1894" s="14">
        <v>69632.56505685758</v>
      </c>
      <c r="G1894" s="14">
        <v>2551.6097</v>
      </c>
      <c r="H1894" s="14">
        <v>160008.29974790543</v>
      </c>
      <c r="I1894" s="14">
        <v>9600.497984874326</v>
      </c>
      <c r="J1894" s="14">
        <v>3840.1991939497307</v>
      </c>
      <c r="K1894" s="15">
        <v>0.1252503165491641</v>
      </c>
      <c r="L1894" s="14">
        <v>18775.254816645149</v>
      </c>
      <c r="M1894" s="14">
        <v>170597.2096259009</v>
      </c>
      <c r="N1894" s="14">
        <v>2880.1493954622979</v>
      </c>
      <c r="O1894" s="15">
        <v>0.1395166559096026</v>
      </c>
      <c r="P1894" s="14">
        <v>21635.603454244883</v>
      </c>
      <c r="Q1894" s="14">
        <v>178151.09415293936</v>
      </c>
      <c r="R1894" s="14">
        <v>2880.1493954622979</v>
      </c>
      <c r="S1894" s="15">
        <v>-0.23645884687893964</v>
      </c>
      <c r="T1894" s="38">
        <v>-62015.658874584689</v>
      </c>
      <c r="U1894" s="38">
        <v>201692.71194798965</v>
      </c>
      <c r="V1894" s="38">
        <v>-21604.800603694654</v>
      </c>
      <c r="W1894" s="38">
        <v>550441.01572682988</v>
      </c>
      <c r="AA1894" s="13">
        <v>1829</v>
      </c>
      <c r="AB1894" s="39">
        <v>3056011.1676087421</v>
      </c>
    </row>
    <row r="1895" spans="3:28">
      <c r="C1895" s="13">
        <v>1830</v>
      </c>
      <c r="D1895" s="13">
        <v>65</v>
      </c>
      <c r="E1895" s="14">
        <v>241501.71570427401</v>
      </c>
      <c r="F1895" s="14">
        <v>73263.169124666863</v>
      </c>
      <c r="G1895" s="14">
        <v>2551.6097</v>
      </c>
      <c r="H1895" s="14">
        <v>165686.93687960715</v>
      </c>
      <c r="I1895" s="14">
        <v>9941.2162127764295</v>
      </c>
      <c r="J1895" s="14">
        <v>3976.4864851105722</v>
      </c>
      <c r="K1895" s="15">
        <v>4.5074045951908719E-2</v>
      </c>
      <c r="L1895" s="14">
        <v>5710.8522508950809</v>
      </c>
      <c r="M1895" s="14">
        <v>134398.4438720764</v>
      </c>
      <c r="N1895" s="14">
        <v>2982.3648638329287</v>
      </c>
      <c r="O1895" s="15">
        <v>2.0287576248530746E-2</v>
      </c>
      <c r="P1895" s="14">
        <v>4074.4100045167806</v>
      </c>
      <c r="Q1895" s="14">
        <v>206398.35602552167</v>
      </c>
      <c r="R1895" s="14">
        <v>2982.3648638329287</v>
      </c>
      <c r="S1895" s="15">
        <v>-0.105462383197458</v>
      </c>
      <c r="T1895" s="38">
        <v>-7621.3934696027591</v>
      </c>
      <c r="U1895" s="38">
        <v>66136.252496834524</v>
      </c>
      <c r="V1895" s="38">
        <v>2163.8687858091016</v>
      </c>
      <c r="W1895" s="38">
        <v>406933.0523944326</v>
      </c>
      <c r="AA1895" s="13">
        <v>1830</v>
      </c>
      <c r="AB1895" s="39">
        <v>3148948.3658778504</v>
      </c>
    </row>
    <row r="1896" spans="3:28">
      <c r="C1896" s="13">
        <v>1831</v>
      </c>
      <c r="D1896" s="13">
        <v>65</v>
      </c>
      <c r="E1896" s="14">
        <v>232789.93873306076</v>
      </c>
      <c r="F1896" s="14">
        <v>69865.576105893691</v>
      </c>
      <c r="G1896" s="14">
        <v>2551.6097</v>
      </c>
      <c r="H1896" s="14">
        <v>160372.75292716708</v>
      </c>
      <c r="I1896" s="14">
        <v>9622.3651756300242</v>
      </c>
      <c r="J1896" s="14">
        <v>3848.94607025201</v>
      </c>
      <c r="K1896" s="15">
        <v>2.1304906760489295E-2</v>
      </c>
      <c r="L1896" s="14">
        <v>3441.0903722726566</v>
      </c>
      <c r="M1896" s="14">
        <v>166881.89440839985</v>
      </c>
      <c r="N1896" s="14">
        <v>2886.7095526890071</v>
      </c>
      <c r="O1896" s="15">
        <v>0.12630405213467782</v>
      </c>
      <c r="P1896" s="14">
        <v>21888.975615164974</v>
      </c>
      <c r="Q1896" s="14">
        <v>196636.15750724441</v>
      </c>
      <c r="R1896" s="14">
        <v>2886.7095526890071</v>
      </c>
      <c r="S1896" s="15">
        <v>2.4968219621805815E-2</v>
      </c>
      <c r="T1896" s="38">
        <v>6093.8324958324692</v>
      </c>
      <c r="U1896" s="38">
        <v>251600.74439142243</v>
      </c>
      <c r="V1896" s="38">
        <v>31423.898483270103</v>
      </c>
      <c r="W1896" s="38">
        <v>615118.79630706669</v>
      </c>
      <c r="AA1896" s="13">
        <v>1831</v>
      </c>
      <c r="AB1896" s="39">
        <v>2361912.9039751682</v>
      </c>
    </row>
    <row r="1897" spans="3:28">
      <c r="C1897" s="13">
        <v>1832</v>
      </c>
      <c r="D1897" s="13">
        <v>65</v>
      </c>
      <c r="E1897" s="14">
        <v>225240.63170599021</v>
      </c>
      <c r="F1897" s="14">
        <v>66921.346365336183</v>
      </c>
      <c r="G1897" s="14">
        <v>2551.6097</v>
      </c>
      <c r="H1897" s="14">
        <v>155767.67564065402</v>
      </c>
      <c r="I1897" s="14">
        <v>9346.0605384392402</v>
      </c>
      <c r="J1897" s="14">
        <v>3738.4242153756963</v>
      </c>
      <c r="K1897" s="15">
        <v>7.7802345069166688E-3</v>
      </c>
      <c r="L1897" s="14">
        <v>965.22165561203428</v>
      </c>
      <c r="M1897" s="14">
        <v>126895.17444585223</v>
      </c>
      <c r="N1897" s="14">
        <v>2803.8181615317721</v>
      </c>
      <c r="O1897" s="15">
        <v>0.28751381544714094</v>
      </c>
      <c r="P1897" s="14">
        <v>40595.38322185407</v>
      </c>
      <c r="Q1897" s="14">
        <v>183191.84032362621</v>
      </c>
      <c r="R1897" s="14">
        <v>2803.8181615317721</v>
      </c>
      <c r="S1897" s="15">
        <v>-0.29060275928428536</v>
      </c>
      <c r="T1897" s="38">
        <v>-23214.364102396179</v>
      </c>
      <c r="U1897" s="38">
        <v>58071.040095793796</v>
      </c>
      <c r="V1897" s="38">
        <v>18346.240775069924</v>
      </c>
      <c r="W1897" s="38">
        <v>368158.05486527225</v>
      </c>
      <c r="AA1897" s="13">
        <v>1832</v>
      </c>
      <c r="AB1897" s="39">
        <v>2923797.658148434</v>
      </c>
    </row>
    <row r="1898" spans="3:28">
      <c r="C1898" s="13">
        <v>1833</v>
      </c>
      <c r="D1898" s="13">
        <v>65</v>
      </c>
      <c r="E1898" s="14">
        <v>233632.94693388577</v>
      </c>
      <c r="F1898" s="14">
        <v>70194.349304215459</v>
      </c>
      <c r="G1898" s="14">
        <v>2551.6097</v>
      </c>
      <c r="H1898" s="14">
        <v>160886.98792967031</v>
      </c>
      <c r="I1898" s="14">
        <v>9653.2192757802186</v>
      </c>
      <c r="J1898" s="14">
        <v>3861.2877103120877</v>
      </c>
      <c r="K1898" s="15">
        <v>-1.3509305484309869E-2</v>
      </c>
      <c r="L1898" s="14">
        <v>-1524.4298210728059</v>
      </c>
      <c r="M1898" s="14">
        <v>113249.15942778438</v>
      </c>
      <c r="N1898" s="14">
        <v>2895.9657827340657</v>
      </c>
      <c r="O1898" s="15">
        <v>5.5558490995055984E-2</v>
      </c>
      <c r="P1898" s="14">
        <v>11680.082131283218</v>
      </c>
      <c r="Q1898" s="14">
        <v>223358.43525215486</v>
      </c>
      <c r="R1898" s="14">
        <v>2895.9657827340657</v>
      </c>
      <c r="S1898" s="15">
        <v>9.8704638458438493E-3</v>
      </c>
      <c r="T1898" s="38">
        <v>2614.3989844669072</v>
      </c>
      <c r="U1898" s="38">
        <v>268933.31654500356</v>
      </c>
      <c r="V1898" s="38">
        <v>12770.051294677318</v>
      </c>
      <c r="W1898" s="38">
        <v>605540.91122494277</v>
      </c>
      <c r="AA1898" s="13">
        <v>1833</v>
      </c>
      <c r="AB1898" s="39">
        <v>2627612.9824636867</v>
      </c>
    </row>
    <row r="1899" spans="3:28">
      <c r="C1899" s="13">
        <v>1834</v>
      </c>
      <c r="D1899" s="13">
        <v>65</v>
      </c>
      <c r="E1899" s="14">
        <v>221497.87260353134</v>
      </c>
      <c r="F1899" s="14">
        <v>65461.670315377225</v>
      </c>
      <c r="G1899" s="14">
        <v>2551.6097</v>
      </c>
      <c r="H1899" s="14">
        <v>153484.5925881541</v>
      </c>
      <c r="I1899" s="14">
        <v>9209.075555289246</v>
      </c>
      <c r="J1899" s="14">
        <v>3683.6302221156984</v>
      </c>
      <c r="K1899" s="15">
        <v>0.13121037381201187</v>
      </c>
      <c r="L1899" s="14">
        <v>13312.000379279923</v>
      </c>
      <c r="M1899" s="14">
        <v>116609.21107020506</v>
      </c>
      <c r="N1899" s="14">
        <v>2762.7226665867738</v>
      </c>
      <c r="O1899" s="15">
        <v>0.22940089572786956</v>
      </c>
      <c r="P1899" s="14">
        <v>59336.452005198218</v>
      </c>
      <c r="Q1899" s="14">
        <v>319376.14079152397</v>
      </c>
      <c r="R1899" s="14">
        <v>2762.7226665867738</v>
      </c>
      <c r="S1899" s="15">
        <v>8.9215425864491132E-2</v>
      </c>
      <c r="T1899" s="38">
        <v>22012.990885825162</v>
      </c>
      <c r="U1899" s="38">
        <v>270134.09114342282</v>
      </c>
      <c r="V1899" s="38">
        <v>94661.443270303294</v>
      </c>
      <c r="W1899" s="38">
        <v>706119.44300515181</v>
      </c>
      <c r="AA1899" s="13">
        <v>1834</v>
      </c>
      <c r="AB1899" s="39">
        <v>2515351.4895537621</v>
      </c>
    </row>
    <row r="1900" spans="3:28">
      <c r="C1900" s="13">
        <v>1835</v>
      </c>
      <c r="D1900" s="13">
        <v>65</v>
      </c>
      <c r="E1900" s="14">
        <v>239779.62968645597</v>
      </c>
      <c r="F1900" s="14">
        <v>72591.555577717838</v>
      </c>
      <c r="G1900" s="14">
        <v>2551.6097</v>
      </c>
      <c r="H1900" s="14">
        <v>164636.46440873813</v>
      </c>
      <c r="I1900" s="14">
        <v>9878.1878645242869</v>
      </c>
      <c r="J1900" s="14">
        <v>3951.275145809715</v>
      </c>
      <c r="K1900" s="15">
        <v>0.13753390334575322</v>
      </c>
      <c r="L1900" s="14">
        <v>19842.543080318308</v>
      </c>
      <c r="M1900" s="14">
        <v>166092.0113059835</v>
      </c>
      <c r="N1900" s="14">
        <v>2963.4563593572861</v>
      </c>
      <c r="O1900" s="15">
        <v>0.31725300318980382</v>
      </c>
      <c r="P1900" s="14">
        <v>34010.232647601857</v>
      </c>
      <c r="Q1900" s="14">
        <v>142694.2010130242</v>
      </c>
      <c r="R1900" s="14">
        <v>2963.4563593572861</v>
      </c>
      <c r="S1900" s="15">
        <v>-1.5923619205129025E-3</v>
      </c>
      <c r="T1900" s="38">
        <v>-194.91261010149617</v>
      </c>
      <c r="U1900" s="38">
        <v>123691.53248136719</v>
      </c>
      <c r="V1900" s="38">
        <v>53657.863117818662</v>
      </c>
      <c r="W1900" s="38">
        <v>432477.7448003749</v>
      </c>
      <c r="AA1900" s="13">
        <v>1835</v>
      </c>
      <c r="AB1900" s="39">
        <v>2720565.7210153956</v>
      </c>
    </row>
    <row r="1901" spans="3:28">
      <c r="C1901" s="13">
        <v>1836</v>
      </c>
      <c r="D1901" s="13">
        <v>65</v>
      </c>
      <c r="E1901" s="14">
        <v>239997.64647144158</v>
      </c>
      <c r="F1901" s="14">
        <v>72676.582123862216</v>
      </c>
      <c r="G1901" s="14">
        <v>2551.6097</v>
      </c>
      <c r="H1901" s="14">
        <v>164769.45464757938</v>
      </c>
      <c r="I1901" s="14">
        <v>9886.1672788547621</v>
      </c>
      <c r="J1901" s="14">
        <v>3954.4669115419051</v>
      </c>
      <c r="K1901" s="15">
        <v>8.2191740152297188E-2</v>
      </c>
      <c r="L1901" s="14">
        <v>9225.6275394569038</v>
      </c>
      <c r="M1901" s="14">
        <v>123448.05159908024</v>
      </c>
      <c r="N1901" s="14">
        <v>2965.8501836564287</v>
      </c>
      <c r="O1901" s="15">
        <v>-4.562731634956875E-2</v>
      </c>
      <c r="P1901" s="14">
        <v>-4105.5542589929328</v>
      </c>
      <c r="Q1901" s="14">
        <v>87357.553483479758</v>
      </c>
      <c r="R1901" s="14">
        <v>2965.8501836564287</v>
      </c>
      <c r="S1901" s="15">
        <v>7.665490816979087E-2</v>
      </c>
      <c r="T1901" s="38">
        <v>49296.076543967371</v>
      </c>
      <c r="U1901" s="38">
        <v>693869.93633206317</v>
      </c>
      <c r="V1901" s="38">
        <v>54416.149824431341</v>
      </c>
      <c r="W1901" s="38">
        <v>904675.54141462315</v>
      </c>
      <c r="AA1901" s="13">
        <v>1836</v>
      </c>
      <c r="AB1901" s="39">
        <v>2563259.7813262078</v>
      </c>
    </row>
    <row r="1902" spans="3:28">
      <c r="C1902" s="13">
        <v>1837</v>
      </c>
      <c r="D1902" s="13">
        <v>65</v>
      </c>
      <c r="E1902" s="14">
        <v>227184.12079912721</v>
      </c>
      <c r="F1902" s="14">
        <v>67679.307111659611</v>
      </c>
      <c r="G1902" s="14">
        <v>2551.6097</v>
      </c>
      <c r="H1902" s="14">
        <v>156953.2039874676</v>
      </c>
      <c r="I1902" s="14">
        <v>9417.1922392480556</v>
      </c>
      <c r="J1902" s="14">
        <v>3766.8768956992226</v>
      </c>
      <c r="K1902" s="15">
        <v>5.9526870508226054E-2</v>
      </c>
      <c r="L1902" s="14">
        <v>7324.6014036124625</v>
      </c>
      <c r="M1902" s="14">
        <v>132255.01579823677</v>
      </c>
      <c r="N1902" s="14">
        <v>2825.1576717744165</v>
      </c>
      <c r="O1902" s="15">
        <v>-3.7511375249756548E-2</v>
      </c>
      <c r="P1902" s="14">
        <v>-11811.508281640277</v>
      </c>
      <c r="Q1902" s="14">
        <v>304479.10962899227</v>
      </c>
      <c r="R1902" s="14">
        <v>2825.1576717744165</v>
      </c>
      <c r="S1902" s="15">
        <v>8.0353047736417049E-2</v>
      </c>
      <c r="T1902" s="38">
        <v>11205.867663516876</v>
      </c>
      <c r="U1902" s="38">
        <v>152076.3510741702</v>
      </c>
      <c r="V1902" s="38">
        <v>6718.960785489061</v>
      </c>
      <c r="W1902" s="38">
        <v>588810.47650139919</v>
      </c>
      <c r="AA1902" s="13">
        <v>1837</v>
      </c>
      <c r="AB1902" s="39">
        <v>2207203.808047812</v>
      </c>
    </row>
    <row r="1903" spans="3:28">
      <c r="C1903" s="13">
        <v>1838</v>
      </c>
      <c r="D1903" s="13">
        <v>65</v>
      </c>
      <c r="E1903" s="14">
        <v>219489.10981222373</v>
      </c>
      <c r="F1903" s="14">
        <v>64678.252826767253</v>
      </c>
      <c r="G1903" s="14">
        <v>2551.6097</v>
      </c>
      <c r="H1903" s="14">
        <v>152259.24728545648</v>
      </c>
      <c r="I1903" s="14">
        <v>9135.554837127389</v>
      </c>
      <c r="J1903" s="14">
        <v>3654.2219348509557</v>
      </c>
      <c r="K1903" s="15">
        <v>5.5631207052633441E-2</v>
      </c>
      <c r="L1903" s="14">
        <v>8884.3768136040053</v>
      </c>
      <c r="M1903" s="14">
        <v>170412.80084436777</v>
      </c>
      <c r="N1903" s="14">
        <v>2740.6664511382164</v>
      </c>
      <c r="O1903" s="15">
        <v>4.6087444168401541E-2</v>
      </c>
      <c r="P1903" s="14">
        <v>6640.6474976950685</v>
      </c>
      <c r="Q1903" s="14">
        <v>152098.97730277569</v>
      </c>
      <c r="R1903" s="14">
        <v>2740.6664511382164</v>
      </c>
      <c r="S1903" s="15">
        <v>0.22946686306654618</v>
      </c>
      <c r="T1903" s="38">
        <v>99978.882370533742</v>
      </c>
      <c r="U1903" s="38">
        <v>537049.95702097483</v>
      </c>
      <c r="V1903" s="38">
        <v>115503.90668183281</v>
      </c>
      <c r="W1903" s="38">
        <v>859561.73516811826</v>
      </c>
      <c r="AA1903" s="13">
        <v>1838</v>
      </c>
      <c r="AB1903" s="39">
        <v>3087198.7270138566</v>
      </c>
    </row>
    <row r="1904" spans="3:28">
      <c r="C1904" s="13">
        <v>1839</v>
      </c>
      <c r="D1904" s="13">
        <v>65</v>
      </c>
      <c r="E1904" s="14">
        <v>250790.55972889121</v>
      </c>
      <c r="F1904" s="14">
        <v>76885.818294267578</v>
      </c>
      <c r="G1904" s="14">
        <v>2551.6097</v>
      </c>
      <c r="H1904" s="14">
        <v>171353.13173462363</v>
      </c>
      <c r="I1904" s="14">
        <v>10281.187904077418</v>
      </c>
      <c r="J1904" s="14">
        <v>4112.4751616309677</v>
      </c>
      <c r="K1904" s="15">
        <v>3.1644088961319421E-2</v>
      </c>
      <c r="L1904" s="14">
        <v>3939.401619983897</v>
      </c>
      <c r="M1904" s="14">
        <v>130486.55517563682</v>
      </c>
      <c r="N1904" s="14">
        <v>3084.3563712232253</v>
      </c>
      <c r="O1904" s="15">
        <v>3.5821281657754125E-2</v>
      </c>
      <c r="P1904" s="14">
        <v>2145.6229903849435</v>
      </c>
      <c r="Q1904" s="14">
        <v>63585.797313733492</v>
      </c>
      <c r="R1904" s="14">
        <v>3084.3563712232253</v>
      </c>
      <c r="S1904" s="15">
        <v>8.6802642270004948E-3</v>
      </c>
      <c r="T1904" s="38">
        <v>2418.7408674348844</v>
      </c>
      <c r="U1904" s="38">
        <v>282609.21871093509</v>
      </c>
      <c r="V1904" s="38">
        <v>8503.7654778037249</v>
      </c>
      <c r="W1904" s="38">
        <v>476681.57120030542</v>
      </c>
      <c r="AA1904" s="13">
        <v>1839</v>
      </c>
      <c r="AB1904" s="39">
        <v>2533875.4359869678</v>
      </c>
    </row>
    <row r="1905" spans="3:28">
      <c r="C1905" s="13">
        <v>1840</v>
      </c>
      <c r="D1905" s="13">
        <v>65</v>
      </c>
      <c r="E1905" s="14">
        <v>222564.43668015499</v>
      </c>
      <c r="F1905" s="14">
        <v>65877.630305260449</v>
      </c>
      <c r="G1905" s="14">
        <v>2551.6097</v>
      </c>
      <c r="H1905" s="14">
        <v>154135.19667489454</v>
      </c>
      <c r="I1905" s="14">
        <v>9248.1118004936725</v>
      </c>
      <c r="J1905" s="14">
        <v>3699.2447201974692</v>
      </c>
      <c r="K1905" s="15">
        <v>0.11037570749399928</v>
      </c>
      <c r="L1905" s="14">
        <v>13371.832782792857</v>
      </c>
      <c r="M1905" s="14">
        <v>136369.78647766321</v>
      </c>
      <c r="N1905" s="14">
        <v>2774.4335401481017</v>
      </c>
      <c r="O1905" s="15">
        <v>-2.9996415200509857E-2</v>
      </c>
      <c r="P1905" s="14">
        <v>-5702.0899647771921</v>
      </c>
      <c r="Q1905" s="14">
        <v>185777.50706679796</v>
      </c>
      <c r="R1905" s="14">
        <v>2774.4335401481017</v>
      </c>
      <c r="S1905" s="15">
        <v>0.25537099308969496</v>
      </c>
      <c r="T1905" s="38">
        <v>77061.897676237684</v>
      </c>
      <c r="U1905" s="38">
        <v>380213.60517361574</v>
      </c>
      <c r="V1905" s="38">
        <v>84731.640494253355</v>
      </c>
      <c r="W1905" s="38">
        <v>702360.89871807687</v>
      </c>
      <c r="AA1905" s="13">
        <v>1840</v>
      </c>
      <c r="AB1905" s="39">
        <v>2765935.6232051188</v>
      </c>
    </row>
    <row r="1906" spans="3:28">
      <c r="C1906" s="13">
        <v>1841</v>
      </c>
      <c r="D1906" s="13">
        <v>65</v>
      </c>
      <c r="E1906" s="14">
        <v>233076.50279894599</v>
      </c>
      <c r="F1906" s="14">
        <v>69977.336091588935</v>
      </c>
      <c r="G1906" s="14">
        <v>2551.6097</v>
      </c>
      <c r="H1906" s="14">
        <v>160547.55700735704</v>
      </c>
      <c r="I1906" s="14">
        <v>9632.8534204414227</v>
      </c>
      <c r="J1906" s="14">
        <v>3853.1413681765694</v>
      </c>
      <c r="K1906" s="15">
        <v>-3.2484206163442574E-2</v>
      </c>
      <c r="L1906" s="14">
        <v>-5672.4968522932813</v>
      </c>
      <c r="M1906" s="14">
        <v>170877.29915404579</v>
      </c>
      <c r="N1906" s="14">
        <v>2889.8560261324269</v>
      </c>
      <c r="O1906" s="15">
        <v>3.5026912535174093E-2</v>
      </c>
      <c r="P1906" s="14">
        <v>5647.974179087325</v>
      </c>
      <c r="Q1906" s="14">
        <v>168339.60566382317</v>
      </c>
      <c r="R1906" s="14">
        <v>2889.8560261324269</v>
      </c>
      <c r="S1906" s="15">
        <v>0.16876616944138759</v>
      </c>
      <c r="T1906" s="38">
        <v>80870.263608096124</v>
      </c>
      <c r="U1906" s="38">
        <v>561500.46836101462</v>
      </c>
      <c r="V1906" s="38">
        <v>80845.740934890171</v>
      </c>
      <c r="W1906" s="38">
        <v>900717.37317888357</v>
      </c>
      <c r="AA1906" s="13">
        <v>1841</v>
      </c>
      <c r="AB1906" s="39">
        <v>3188773.1389384791</v>
      </c>
    </row>
    <row r="1907" spans="3:28">
      <c r="C1907" s="13">
        <v>1842</v>
      </c>
      <c r="D1907" s="13">
        <v>65</v>
      </c>
      <c r="E1907" s="14">
        <v>217374.02529186275</v>
      </c>
      <c r="F1907" s="14">
        <v>63853.369863826476</v>
      </c>
      <c r="G1907" s="14">
        <v>2551.6097</v>
      </c>
      <c r="H1907" s="14">
        <v>150969.04572803629</v>
      </c>
      <c r="I1907" s="14">
        <v>9058.1427436821778</v>
      </c>
      <c r="J1907" s="14">
        <v>3623.2570974728715</v>
      </c>
      <c r="K1907" s="15">
        <v>0.15438355519639896</v>
      </c>
      <c r="L1907" s="14">
        <v>27766.82118359605</v>
      </c>
      <c r="M1907" s="14">
        <v>209434.53057120487</v>
      </c>
      <c r="N1907" s="14">
        <v>2717.4428231046531</v>
      </c>
      <c r="O1907" s="15">
        <v>-1.7977426631404503E-3</v>
      </c>
      <c r="P1907" s="14">
        <v>-458.52883791847523</v>
      </c>
      <c r="Q1907" s="14">
        <v>255958.29811888354</v>
      </c>
      <c r="R1907" s="14">
        <v>2717.4428231046531</v>
      </c>
      <c r="S1907" s="15">
        <v>0.40239951759798814</v>
      </c>
      <c r="T1907" s="38">
        <v>105287.25265963373</v>
      </c>
      <c r="U1907" s="38">
        <v>368294.52993456449</v>
      </c>
      <c r="V1907" s="38">
        <v>132595.54500531132</v>
      </c>
      <c r="W1907" s="38">
        <v>833687.35862465296</v>
      </c>
      <c r="AA1907" s="13">
        <v>1842</v>
      </c>
      <c r="AB1907" s="39">
        <v>2671463.506954236</v>
      </c>
    </row>
    <row r="1908" spans="3:28">
      <c r="C1908" s="13">
        <v>1843</v>
      </c>
      <c r="D1908" s="13">
        <v>65</v>
      </c>
      <c r="E1908" s="14">
        <v>226473.60229428424</v>
      </c>
      <c r="F1908" s="14">
        <v>67402.204894770854</v>
      </c>
      <c r="G1908" s="14">
        <v>2551.6097</v>
      </c>
      <c r="H1908" s="14">
        <v>156519.7876995134</v>
      </c>
      <c r="I1908" s="14">
        <v>9391.1872619708029</v>
      </c>
      <c r="J1908" s="14">
        <v>3756.4749047883215</v>
      </c>
      <c r="K1908" s="15">
        <v>1.7275894561889712E-2</v>
      </c>
      <c r="L1908" s="14">
        <v>2112.0793749133913</v>
      </c>
      <c r="M1908" s="14">
        <v>126246.17844691928</v>
      </c>
      <c r="N1908" s="14">
        <v>2817.3561785912407</v>
      </c>
      <c r="O1908" s="15">
        <v>7.3432285467834382E-2</v>
      </c>
      <c r="P1908" s="14">
        <v>25410.004683127852</v>
      </c>
      <c r="Q1908" s="14">
        <v>372851.82774730271</v>
      </c>
      <c r="R1908" s="14">
        <v>2817.3561785912407</v>
      </c>
      <c r="S1908" s="15">
        <v>0.34917095373770946</v>
      </c>
      <c r="T1908" s="38">
        <v>52309.458355219824</v>
      </c>
      <c r="U1908" s="38">
        <v>203528.58830275817</v>
      </c>
      <c r="V1908" s="38">
        <v>79831.542413261064</v>
      </c>
      <c r="W1908" s="38">
        <v>702626.59449698019</v>
      </c>
      <c r="AA1908" s="13">
        <v>1843</v>
      </c>
      <c r="AB1908" s="39">
        <v>2990270.8231075704</v>
      </c>
    </row>
    <row r="1909" spans="3:28">
      <c r="C1909" s="13">
        <v>1844</v>
      </c>
      <c r="D1909" s="13">
        <v>65</v>
      </c>
      <c r="E1909" s="14">
        <v>230582.97325239214</v>
      </c>
      <c r="F1909" s="14">
        <v>69004.859568432934</v>
      </c>
      <c r="G1909" s="14">
        <v>2551.6097</v>
      </c>
      <c r="H1909" s="14">
        <v>159026.50398395921</v>
      </c>
      <c r="I1909" s="14">
        <v>9541.5902390375522</v>
      </c>
      <c r="J1909" s="14">
        <v>3816.6360956150211</v>
      </c>
      <c r="K1909" s="15">
        <v>5.4036422506815653E-2</v>
      </c>
      <c r="L1909" s="14">
        <v>8403.256529899043</v>
      </c>
      <c r="M1909" s="14">
        <v>165822.54551289635</v>
      </c>
      <c r="N1909" s="14">
        <v>2862.4770717112656</v>
      </c>
      <c r="O1909" s="15">
        <v>9.8177264761587252E-2</v>
      </c>
      <c r="P1909" s="14">
        <v>14667.820672679953</v>
      </c>
      <c r="Q1909" s="14">
        <v>165500.45787551976</v>
      </c>
      <c r="R1909" s="14">
        <v>2862.4770717112656</v>
      </c>
      <c r="S1909" s="15">
        <v>0.23303947015534215</v>
      </c>
      <c r="T1909" s="38">
        <v>39457.926193745297</v>
      </c>
      <c r="U1909" s="38">
        <v>210207.80490434461</v>
      </c>
      <c r="V1909" s="38">
        <v>62529.003396324289</v>
      </c>
      <c r="W1909" s="38">
        <v>541530.80829276075</v>
      </c>
      <c r="AA1909" s="13">
        <v>1844</v>
      </c>
      <c r="AB1909" s="39">
        <v>2958178.7778954594</v>
      </c>
    </row>
    <row r="1910" spans="3:28">
      <c r="C1910" s="13">
        <v>1845</v>
      </c>
      <c r="D1910" s="13">
        <v>65</v>
      </c>
      <c r="E1910" s="14">
        <v>227567.17021597049</v>
      </c>
      <c r="F1910" s="14">
        <v>67828.696384228489</v>
      </c>
      <c r="G1910" s="14">
        <v>2551.6097</v>
      </c>
      <c r="H1910" s="14">
        <v>157186.86413174201</v>
      </c>
      <c r="I1910" s="14">
        <v>9431.2118479045203</v>
      </c>
      <c r="J1910" s="14">
        <v>3772.4847391618082</v>
      </c>
      <c r="K1910" s="15">
        <v>-6.0612364361059753E-3</v>
      </c>
      <c r="L1910" s="14">
        <v>-1010.8130973910327</v>
      </c>
      <c r="M1910" s="14">
        <v>167642.24459880442</v>
      </c>
      <c r="N1910" s="14">
        <v>2829.3635543713558</v>
      </c>
      <c r="O1910" s="15">
        <v>0.26789871463801507</v>
      </c>
      <c r="P1910" s="14">
        <v>62877.116540688599</v>
      </c>
      <c r="Q1910" s="14">
        <v>298996.60690812155</v>
      </c>
      <c r="R1910" s="14">
        <v>2829.3635543713558</v>
      </c>
      <c r="S1910" s="15">
        <v>0.39003982903002021</v>
      </c>
      <c r="T1910" s="38">
        <v>52497.77560064452</v>
      </c>
      <c r="U1910" s="38">
        <v>188508.39269858925</v>
      </c>
      <c r="V1910" s="38">
        <v>114364.0790439421</v>
      </c>
      <c r="W1910" s="38">
        <v>655147.24420551525</v>
      </c>
      <c r="AA1910" s="13">
        <v>1845</v>
      </c>
      <c r="AB1910" s="39">
        <v>2870310.6516983155</v>
      </c>
    </row>
    <row r="1911" spans="3:28">
      <c r="C1911" s="13">
        <v>1846</v>
      </c>
      <c r="D1911" s="13">
        <v>65</v>
      </c>
      <c r="E1911" s="14">
        <v>228316.99939776573</v>
      </c>
      <c r="F1911" s="14">
        <v>68121.12976512863</v>
      </c>
      <c r="G1911" s="14">
        <v>2551.6097</v>
      </c>
      <c r="H1911" s="14">
        <v>157644.2599326371</v>
      </c>
      <c r="I1911" s="14">
        <v>9458.6555959582256</v>
      </c>
      <c r="J1911" s="14">
        <v>3783.4622383832902</v>
      </c>
      <c r="K1911" s="15">
        <v>8.5484791407421865E-3</v>
      </c>
      <c r="L1911" s="14">
        <v>1068.2377995520799</v>
      </c>
      <c r="M1911" s="14">
        <v>127922.29051590849</v>
      </c>
      <c r="N1911" s="14">
        <v>2837.5966787874677</v>
      </c>
      <c r="O1911" s="15">
        <v>0.1181215649711635</v>
      </c>
      <c r="P1911" s="14">
        <v>10075.745290618774</v>
      </c>
      <c r="Q1911" s="14">
        <v>96794.338744296023</v>
      </c>
      <c r="R1911" s="14">
        <v>2837.5966787874677</v>
      </c>
      <c r="S1911" s="15">
        <v>0.50710207646270988</v>
      </c>
      <c r="T1911" s="38">
        <v>97088.132629960281</v>
      </c>
      <c r="U1911" s="38">
        <v>289963.71479323122</v>
      </c>
      <c r="V1911" s="38">
        <v>108232.11572013113</v>
      </c>
      <c r="W1911" s="38">
        <v>514680.34405343572</v>
      </c>
      <c r="AA1911" s="13">
        <v>1846</v>
      </c>
      <c r="AB1911" s="39">
        <v>2512583.0767842107</v>
      </c>
    </row>
    <row r="1912" spans="3:28">
      <c r="C1912" s="13">
        <v>1847</v>
      </c>
      <c r="D1912" s="13">
        <v>65</v>
      </c>
      <c r="E1912" s="14">
        <v>233732.90309413394</v>
      </c>
      <c r="F1912" s="14">
        <v>70233.332206712235</v>
      </c>
      <c r="G1912" s="14">
        <v>2551.6097</v>
      </c>
      <c r="H1912" s="14">
        <v>160947.96118742172</v>
      </c>
      <c r="I1912" s="14">
        <v>9656.8776712453036</v>
      </c>
      <c r="J1912" s="14">
        <v>3862.7510684981216</v>
      </c>
      <c r="K1912" s="15">
        <v>-3.334995560813523E-2</v>
      </c>
      <c r="L1912" s="14">
        <v>-5170.9963612259144</v>
      </c>
      <c r="M1912" s="14">
        <v>151812.95021646185</v>
      </c>
      <c r="N1912" s="14">
        <v>2897.063301373591</v>
      </c>
      <c r="O1912" s="15">
        <v>9.9396392665820996E-2</v>
      </c>
      <c r="P1912" s="14">
        <v>36213.993247498096</v>
      </c>
      <c r="Q1912" s="14">
        <v>402001.63496279833</v>
      </c>
      <c r="R1912" s="14">
        <v>2897.063301373591</v>
      </c>
      <c r="S1912" s="15">
        <v>-2.6049275465786795E-2</v>
      </c>
      <c r="T1912" s="38">
        <v>-3848.1894264816269</v>
      </c>
      <c r="U1912" s="38">
        <v>145327.65354754127</v>
      </c>
      <c r="V1912" s="38">
        <v>27194.807459790554</v>
      </c>
      <c r="W1912" s="38">
        <v>699142.23872680147</v>
      </c>
      <c r="AA1912" s="13">
        <v>1847</v>
      </c>
      <c r="AB1912" s="39">
        <v>2587860.7560440027</v>
      </c>
    </row>
    <row r="1913" spans="3:28">
      <c r="C1913" s="13">
        <v>1848</v>
      </c>
      <c r="D1913" s="13">
        <v>65</v>
      </c>
      <c r="E1913" s="14">
        <v>216606.58211916059</v>
      </c>
      <c r="F1913" s="14">
        <v>63554.067026472636</v>
      </c>
      <c r="G1913" s="14">
        <v>2551.6097</v>
      </c>
      <c r="H1913" s="14">
        <v>150500.90539268797</v>
      </c>
      <c r="I1913" s="14">
        <v>9030.0543235612786</v>
      </c>
      <c r="J1913" s="14">
        <v>3612.0217294245117</v>
      </c>
      <c r="K1913" s="15">
        <v>7.1344747336938408E-2</v>
      </c>
      <c r="L1913" s="14">
        <v>8913.0483328189275</v>
      </c>
      <c r="M1913" s="14">
        <v>135648.34503164384</v>
      </c>
      <c r="N1913" s="14">
        <v>2709.0162970683837</v>
      </c>
      <c r="O1913" s="15">
        <v>9.7444786602632158E-2</v>
      </c>
      <c r="P1913" s="14">
        <v>9802.9946252583468</v>
      </c>
      <c r="Q1913" s="14">
        <v>111758.00657738495</v>
      </c>
      <c r="R1913" s="14">
        <v>2709.0162970683837</v>
      </c>
      <c r="S1913" s="15">
        <v>0.36908546525365699</v>
      </c>
      <c r="T1913" s="38">
        <v>85694.343427267537</v>
      </c>
      <c r="U1913" s="38">
        <v>319229.06861136935</v>
      </c>
      <c r="V1913" s="38">
        <v>104410.38638534481</v>
      </c>
      <c r="W1913" s="38">
        <v>566635.42022039811</v>
      </c>
      <c r="AA1913" s="13">
        <v>1848</v>
      </c>
      <c r="AB1913" s="39">
        <v>2816161.3151460933</v>
      </c>
    </row>
    <row r="1914" spans="3:28">
      <c r="C1914" s="13">
        <v>1849</v>
      </c>
      <c r="D1914" s="13">
        <v>65</v>
      </c>
      <c r="E1914" s="14">
        <v>235551.93521256643</v>
      </c>
      <c r="F1914" s="14">
        <v>70942.75473290091</v>
      </c>
      <c r="G1914" s="14">
        <v>2551.6097</v>
      </c>
      <c r="H1914" s="14">
        <v>162057.57077966552</v>
      </c>
      <c r="I1914" s="14">
        <v>9723.4542467799311</v>
      </c>
      <c r="J1914" s="14">
        <v>3889.3816987119726</v>
      </c>
      <c r="K1914" s="15">
        <v>1.17434518325839E-2</v>
      </c>
      <c r="L1914" s="14">
        <v>1636.5267470299293</v>
      </c>
      <c r="M1914" s="14">
        <v>142937.75180459459</v>
      </c>
      <c r="N1914" s="14">
        <v>2917.0362740339792</v>
      </c>
      <c r="O1914" s="15">
        <v>1.807180267475874E-2</v>
      </c>
      <c r="P1914" s="14">
        <v>2811.3667339912959</v>
      </c>
      <c r="Q1914" s="14">
        <v>159836.36512690384</v>
      </c>
      <c r="R1914" s="14">
        <v>2917.0362740339792</v>
      </c>
      <c r="S1914" s="15">
        <v>8.2217838037898505E-5</v>
      </c>
      <c r="T1914" s="38">
        <v>176.11731268928131</v>
      </c>
      <c r="U1914" s="38">
        <v>2143716.1702147</v>
      </c>
      <c r="V1914" s="38">
        <v>4624.0107937105058</v>
      </c>
      <c r="W1914" s="38">
        <v>2446490.2871461986</v>
      </c>
      <c r="AA1914" s="13">
        <v>1849</v>
      </c>
      <c r="AB1914" s="39">
        <v>3278357.5723203304</v>
      </c>
    </row>
    <row r="1915" spans="3:28">
      <c r="C1915" s="13">
        <v>1850</v>
      </c>
      <c r="D1915" s="13">
        <v>65</v>
      </c>
      <c r="E1915" s="14">
        <v>239438.13592527978</v>
      </c>
      <c r="F1915" s="14">
        <v>72458.373010859112</v>
      </c>
      <c r="G1915" s="14">
        <v>2551.6097</v>
      </c>
      <c r="H1915" s="14">
        <v>164428.15321442069</v>
      </c>
      <c r="I1915" s="14">
        <v>9865.6891928652403</v>
      </c>
      <c r="J1915" s="14">
        <v>3946.2756771460963</v>
      </c>
      <c r="K1915" s="15">
        <v>-8.6816933323641904E-2</v>
      </c>
      <c r="L1915" s="14">
        <v>-11475.797700379506</v>
      </c>
      <c r="M1915" s="14">
        <v>122681.20405791144</v>
      </c>
      <c r="N1915" s="14">
        <v>2959.706757859572</v>
      </c>
      <c r="O1915" s="15">
        <v>-7.3069490699535777E-2</v>
      </c>
      <c r="P1915" s="14">
        <v>-12872.131903073294</v>
      </c>
      <c r="Q1915" s="14">
        <v>164770.60122007062</v>
      </c>
      <c r="R1915" s="14">
        <v>2959.706757859572</v>
      </c>
      <c r="S1915" s="15">
        <v>0.10792506933048757</v>
      </c>
      <c r="T1915" s="38">
        <v>23123.144454359448</v>
      </c>
      <c r="U1915" s="38">
        <v>238854.8356852704</v>
      </c>
      <c r="V1915" s="38">
        <v>-1224.7851490933535</v>
      </c>
      <c r="W1915" s="38">
        <v>526306.6409632524</v>
      </c>
      <c r="AA1915" s="13">
        <v>1850</v>
      </c>
      <c r="AB1915" s="39">
        <v>2370532.055663391</v>
      </c>
    </row>
    <row r="1916" spans="3:28">
      <c r="C1916" s="13">
        <v>1851</v>
      </c>
      <c r="D1916" s="13">
        <v>65</v>
      </c>
      <c r="E1916" s="14">
        <v>227474.83673470651</v>
      </c>
      <c r="F1916" s="14">
        <v>67792.686326535535</v>
      </c>
      <c r="G1916" s="14">
        <v>2551.6097</v>
      </c>
      <c r="H1916" s="14">
        <v>157130.54070817097</v>
      </c>
      <c r="I1916" s="14">
        <v>9427.8324424902585</v>
      </c>
      <c r="J1916" s="14">
        <v>3771.1329769961035</v>
      </c>
      <c r="K1916" s="15">
        <v>-2.8463927563060896E-2</v>
      </c>
      <c r="L1916" s="14">
        <v>-3703.0969597219773</v>
      </c>
      <c r="M1916" s="14">
        <v>128280.3610273364</v>
      </c>
      <c r="N1916" s="14">
        <v>2828.3497327470773</v>
      </c>
      <c r="O1916" s="15">
        <v>0.1980377390242172</v>
      </c>
      <c r="P1916" s="14">
        <v>13182.046308408462</v>
      </c>
      <c r="Q1916" s="14">
        <v>81159.525590191872</v>
      </c>
      <c r="R1916" s="14">
        <v>2828.3497327470773</v>
      </c>
      <c r="S1916" s="15">
        <v>0.16463334669444701</v>
      </c>
      <c r="T1916" s="38">
        <v>46983.182858079541</v>
      </c>
      <c r="U1916" s="38">
        <v>333778.0767672268</v>
      </c>
      <c r="V1916" s="38">
        <v>56462.132206766022</v>
      </c>
      <c r="W1916" s="38">
        <v>543217.96338475507</v>
      </c>
      <c r="AA1916" s="13">
        <v>1851</v>
      </c>
      <c r="AB1916" s="39">
        <v>3280918.2175286971</v>
      </c>
    </row>
    <row r="1917" spans="3:28">
      <c r="C1917" s="13">
        <v>1852</v>
      </c>
      <c r="D1917" s="13">
        <v>65</v>
      </c>
      <c r="E1917" s="14">
        <v>229900.68075183238</v>
      </c>
      <c r="F1917" s="14">
        <v>68738.765493214625</v>
      </c>
      <c r="G1917" s="14">
        <v>2551.6097</v>
      </c>
      <c r="H1917" s="14">
        <v>158610.30555861775</v>
      </c>
      <c r="I1917" s="14">
        <v>9516.6183335170645</v>
      </c>
      <c r="J1917" s="14">
        <v>3806.647333406826</v>
      </c>
      <c r="K1917" s="15">
        <v>2.8054078438008202E-2</v>
      </c>
      <c r="L1917" s="14">
        <v>4851.610363464878</v>
      </c>
      <c r="M1917" s="14">
        <v>179692.72538145442</v>
      </c>
      <c r="N1917" s="14">
        <v>2854.9855000551192</v>
      </c>
      <c r="O1917" s="15">
        <v>-5.5262104019482422E-3</v>
      </c>
      <c r="P1917" s="14">
        <v>-981.63663056594578</v>
      </c>
      <c r="Q1917" s="14">
        <v>178078.72913129517</v>
      </c>
      <c r="R1917" s="14">
        <v>2854.9855000551192</v>
      </c>
      <c r="S1917" s="15">
        <v>-0.37031270559168206</v>
      </c>
      <c r="T1917" s="38">
        <v>-45261.822364873762</v>
      </c>
      <c r="U1917" s="38">
        <v>78391.620727729431</v>
      </c>
      <c r="V1917" s="38">
        <v>-41391.848631974834</v>
      </c>
      <c r="W1917" s="38">
        <v>436163.07524047897</v>
      </c>
      <c r="AA1917" s="13">
        <v>1852</v>
      </c>
      <c r="AB1917" s="39">
        <v>2057389.7531743897</v>
      </c>
    </row>
    <row r="1918" spans="3:28">
      <c r="C1918" s="13">
        <v>1853</v>
      </c>
      <c r="D1918" s="13">
        <v>65</v>
      </c>
      <c r="E1918" s="14">
        <v>240669.10907870124</v>
      </c>
      <c r="F1918" s="14">
        <v>72938.452540693484</v>
      </c>
      <c r="G1918" s="14">
        <v>2551.6097</v>
      </c>
      <c r="H1918" s="14">
        <v>165179.04683800775</v>
      </c>
      <c r="I1918" s="14">
        <v>9910.7428102804643</v>
      </c>
      <c r="J1918" s="14">
        <v>3964.2971241121859</v>
      </c>
      <c r="K1918" s="15">
        <v>0.11262568599690342</v>
      </c>
      <c r="L1918" s="14">
        <v>16678.114722825656</v>
      </c>
      <c r="M1918" s="14">
        <v>166744.73065304686</v>
      </c>
      <c r="N1918" s="14">
        <v>2973.2228430841392</v>
      </c>
      <c r="O1918" s="15">
        <v>1.8090446635089935E-2</v>
      </c>
      <c r="P1918" s="14">
        <v>8431.7578096065008</v>
      </c>
      <c r="Q1918" s="14">
        <v>476007.34866250597</v>
      </c>
      <c r="R1918" s="14">
        <v>2973.2228430841392</v>
      </c>
      <c r="S1918" s="15">
        <v>0.16196749230793178</v>
      </c>
      <c r="T1918" s="38">
        <v>91264.198806430461</v>
      </c>
      <c r="U1918" s="38">
        <v>656223.13116086333</v>
      </c>
      <c r="V1918" s="38">
        <v>116374.07133886262</v>
      </c>
      <c r="W1918" s="38">
        <v>1298975.2104764162</v>
      </c>
      <c r="AA1918" s="13">
        <v>1853</v>
      </c>
      <c r="AB1918" s="39">
        <v>3053918.5723701362</v>
      </c>
    </row>
    <row r="1919" spans="3:28">
      <c r="C1919" s="13">
        <v>1854</v>
      </c>
      <c r="D1919" s="13">
        <v>65</v>
      </c>
      <c r="E1919" s="14">
        <v>226208.42084428199</v>
      </c>
      <c r="F1919" s="14">
        <v>67298.784129269974</v>
      </c>
      <c r="G1919" s="14">
        <v>2551.6097</v>
      </c>
      <c r="H1919" s="14">
        <v>156358.02701501202</v>
      </c>
      <c r="I1919" s="14">
        <v>9381.4816209007204</v>
      </c>
      <c r="J1919" s="14">
        <v>3752.5926483602884</v>
      </c>
      <c r="K1919" s="15">
        <v>6.5502180382258662E-2</v>
      </c>
      <c r="L1919" s="14">
        <v>10627.553434321575</v>
      </c>
      <c r="M1919" s="14">
        <v>174751.17301249312</v>
      </c>
      <c r="N1919" s="14">
        <v>2814.4444862702162</v>
      </c>
      <c r="O1919" s="15">
        <v>-0.14654522797364344</v>
      </c>
      <c r="P1919" s="14">
        <v>-24450.006739663575</v>
      </c>
      <c r="Q1919" s="14">
        <v>143799.95120866268</v>
      </c>
      <c r="R1919" s="14">
        <v>2814.4444862702162</v>
      </c>
      <c r="S1919" s="15">
        <v>-2.477670417652679E-2</v>
      </c>
      <c r="T1919" s="38">
        <v>-8821.4916463007539</v>
      </c>
      <c r="U1919" s="38">
        <v>348625.48404629232</v>
      </c>
      <c r="V1919" s="38">
        <v>-22643.944951642756</v>
      </c>
      <c r="W1919" s="38">
        <v>667176.60826744814</v>
      </c>
      <c r="AA1919" s="13">
        <v>1854</v>
      </c>
      <c r="AB1919" s="39">
        <v>2740484.4081729553</v>
      </c>
    </row>
    <row r="1920" spans="3:28">
      <c r="C1920" s="13">
        <v>1855</v>
      </c>
      <c r="D1920" s="13">
        <v>65</v>
      </c>
      <c r="E1920" s="14">
        <v>232333.4981907258</v>
      </c>
      <c r="F1920" s="14">
        <v>69687.564294383061</v>
      </c>
      <c r="G1920" s="14">
        <v>2551.6097</v>
      </c>
      <c r="H1920" s="14">
        <v>160094.32419634276</v>
      </c>
      <c r="I1920" s="14">
        <v>9605.6594517805643</v>
      </c>
      <c r="J1920" s="14">
        <v>3842.263780712226</v>
      </c>
      <c r="K1920" s="15">
        <v>-3.0241888655151088E-2</v>
      </c>
      <c r="L1920" s="14">
        <v>-4053.5585747073651</v>
      </c>
      <c r="M1920" s="14">
        <v>131905.45107289407</v>
      </c>
      <c r="N1920" s="14">
        <v>2881.6978355341694</v>
      </c>
      <c r="O1920" s="15">
        <v>0.25519421934327957</v>
      </c>
      <c r="P1920" s="14">
        <v>68865.19644548971</v>
      </c>
      <c r="Q1920" s="14">
        <v>340160.10641020519</v>
      </c>
      <c r="R1920" s="14">
        <v>2881.6978355341694</v>
      </c>
      <c r="S1920" s="15">
        <v>0.43080578880057013</v>
      </c>
      <c r="T1920" s="38">
        <v>157243.14585446616</v>
      </c>
      <c r="U1920" s="38">
        <v>523681.75000726699</v>
      </c>
      <c r="V1920" s="38">
        <v>222054.7837252485</v>
      </c>
      <c r="W1920" s="38">
        <v>995747.30749036628</v>
      </c>
      <c r="AA1920" s="13">
        <v>1855</v>
      </c>
      <c r="AB1920" s="39">
        <v>2295005.3115950748</v>
      </c>
    </row>
    <row r="1921" spans="3:28">
      <c r="C1921" s="13">
        <v>1856</v>
      </c>
      <c r="D1921" s="13">
        <v>65</v>
      </c>
      <c r="E1921" s="14">
        <v>248931.16588835631</v>
      </c>
      <c r="F1921" s="14">
        <v>76160.654696458965</v>
      </c>
      <c r="G1921" s="14">
        <v>2551.6097</v>
      </c>
      <c r="H1921" s="14">
        <v>170218.90149189733</v>
      </c>
      <c r="I1921" s="14">
        <v>10213.13408951384</v>
      </c>
      <c r="J1921" s="14">
        <v>4085.2536358055363</v>
      </c>
      <c r="K1921" s="15">
        <v>4.5849427155129165E-2</v>
      </c>
      <c r="L1921" s="14">
        <v>5556.4613159954233</v>
      </c>
      <c r="M1921" s="14">
        <v>128788.41722181512</v>
      </c>
      <c r="N1921" s="14">
        <v>3063.9402268541521</v>
      </c>
      <c r="O1921" s="15">
        <v>-1.4562057060572939E-2</v>
      </c>
      <c r="P1921" s="14">
        <v>-3226.7465086058851</v>
      </c>
      <c r="Q1921" s="14">
        <v>219891.12284857337</v>
      </c>
      <c r="R1921" s="14">
        <v>3063.9402268541521</v>
      </c>
      <c r="S1921" s="15">
        <v>0.20967711413080098</v>
      </c>
      <c r="T1921" s="38">
        <v>146030.96774745607</v>
      </c>
      <c r="U1921" s="38">
        <v>844019.33632294368</v>
      </c>
      <c r="V1921" s="38">
        <v>148360.68255484561</v>
      </c>
      <c r="W1921" s="38">
        <v>1192698.8763933321</v>
      </c>
      <c r="AA1921" s="13">
        <v>1856</v>
      </c>
      <c r="AB1921" s="39">
        <v>2643497.5950384545</v>
      </c>
    </row>
    <row r="1922" spans="3:28">
      <c r="C1922" s="13">
        <v>1857</v>
      </c>
      <c r="D1922" s="13">
        <v>65</v>
      </c>
      <c r="E1922" s="14">
        <v>241866.34141932169</v>
      </c>
      <c r="F1922" s="14">
        <v>73405.37315353546</v>
      </c>
      <c r="G1922" s="14">
        <v>2551.6097</v>
      </c>
      <c r="H1922" s="14">
        <v>165909.35856578624</v>
      </c>
      <c r="I1922" s="14">
        <v>9954.5615139471738</v>
      </c>
      <c r="J1922" s="14">
        <v>3981.8246055788695</v>
      </c>
      <c r="K1922" s="15">
        <v>-1.734934256540021E-2</v>
      </c>
      <c r="L1922" s="14">
        <v>-1738.9157318193736</v>
      </c>
      <c r="M1922" s="14">
        <v>100481.48511005123</v>
      </c>
      <c r="N1922" s="14">
        <v>2986.3684541841521</v>
      </c>
      <c r="O1922" s="15">
        <v>6.8306021394846386E-2</v>
      </c>
      <c r="P1922" s="14">
        <v>20414.207078442854</v>
      </c>
      <c r="Q1922" s="14">
        <v>320771.33714183985</v>
      </c>
      <c r="R1922" s="14">
        <v>2986.3684541841521</v>
      </c>
      <c r="S1922" s="15">
        <v>5.328900086018093E-3</v>
      </c>
      <c r="T1922" s="38">
        <v>1090.5873913585244</v>
      </c>
      <c r="U1922" s="38">
        <v>207239.0238758527</v>
      </c>
      <c r="V1922" s="38">
        <v>19765.878737982006</v>
      </c>
      <c r="W1922" s="38">
        <v>628491.84612774383</v>
      </c>
      <c r="AA1922" s="13">
        <v>1857</v>
      </c>
      <c r="AB1922" s="39">
        <v>2304210.5154073448</v>
      </c>
    </row>
    <row r="1923" spans="3:28">
      <c r="C1923" s="13">
        <v>1858</v>
      </c>
      <c r="D1923" s="13">
        <v>65</v>
      </c>
      <c r="E1923" s="14">
        <v>227143.75337655167</v>
      </c>
      <c r="F1923" s="14">
        <v>67663.563816855152</v>
      </c>
      <c r="G1923" s="14">
        <v>2551.6097</v>
      </c>
      <c r="H1923" s="14">
        <v>156928.57985969653</v>
      </c>
      <c r="I1923" s="14">
        <v>9415.7147915817914</v>
      </c>
      <c r="J1923" s="14">
        <v>3766.2859166327166</v>
      </c>
      <c r="K1923" s="15">
        <v>3.2164105093648032E-2</v>
      </c>
      <c r="L1923" s="14">
        <v>4708.0549145650039</v>
      </c>
      <c r="M1923" s="14">
        <v>152967.25593068133</v>
      </c>
      <c r="N1923" s="14">
        <v>2824.7144374745371</v>
      </c>
      <c r="O1923" s="15">
        <v>0.21553824503626601</v>
      </c>
      <c r="P1923" s="14">
        <v>33950.896041624059</v>
      </c>
      <c r="Q1923" s="14">
        <v>192880.05978308103</v>
      </c>
      <c r="R1923" s="14">
        <v>2824.7144374745371</v>
      </c>
      <c r="S1923" s="15">
        <v>0.46945592580068174</v>
      </c>
      <c r="T1923" s="38">
        <v>239375.70128702171</v>
      </c>
      <c r="U1923" s="38">
        <v>750688.32417767239</v>
      </c>
      <c r="V1923" s="38">
        <v>278034.65224321076</v>
      </c>
      <c r="W1923" s="38">
        <v>1096535.6398914347</v>
      </c>
      <c r="AA1923" s="13">
        <v>1858</v>
      </c>
      <c r="AB1923" s="39">
        <v>3015511.898954994</v>
      </c>
    </row>
    <row r="1924" spans="3:28">
      <c r="C1924" s="13">
        <v>1859</v>
      </c>
      <c r="D1924" s="13">
        <v>65</v>
      </c>
      <c r="E1924" s="14">
        <v>224039.29273757312</v>
      </c>
      <c r="F1924" s="14">
        <v>66452.824167653511</v>
      </c>
      <c r="G1924" s="14">
        <v>2551.6097</v>
      </c>
      <c r="H1924" s="14">
        <v>155034.85886991961</v>
      </c>
      <c r="I1924" s="14">
        <v>9302.0915321951761</v>
      </c>
      <c r="J1924" s="14">
        <v>3720.8366128780708</v>
      </c>
      <c r="K1924" s="15">
        <v>-6.4721893741672198E-2</v>
      </c>
      <c r="L1924" s="14">
        <v>-11008.307576428226</v>
      </c>
      <c r="M1924" s="14">
        <v>160938.41290723457</v>
      </c>
      <c r="N1924" s="14">
        <v>2790.6274596585527</v>
      </c>
      <c r="O1924" s="15">
        <v>7.9852013706967498E-2</v>
      </c>
      <c r="P1924" s="14">
        <v>9406.1615011002614</v>
      </c>
      <c r="Q1924" s="14">
        <v>128596.39441252965</v>
      </c>
      <c r="R1924" s="14">
        <v>2790.6274596585527</v>
      </c>
      <c r="S1924" s="15">
        <v>0.13709153919502598</v>
      </c>
      <c r="T1924" s="38">
        <v>10598.714273797499</v>
      </c>
      <c r="U1924" s="38">
        <v>89305.248929666574</v>
      </c>
      <c r="V1924" s="38">
        <v>8996.5681984695348</v>
      </c>
      <c r="W1924" s="38">
        <v>378840.05624943081</v>
      </c>
      <c r="AA1924" s="13">
        <v>1859</v>
      </c>
      <c r="AB1924" s="39">
        <v>2794448.1495876354</v>
      </c>
    </row>
    <row r="1925" spans="3:28">
      <c r="C1925" s="13">
        <v>1860</v>
      </c>
      <c r="D1925" s="13">
        <v>65</v>
      </c>
      <c r="E1925" s="14">
        <v>239580.59369871413</v>
      </c>
      <c r="F1925" s="14">
        <v>72513.931542498511</v>
      </c>
      <c r="G1925" s="14">
        <v>2551.6097</v>
      </c>
      <c r="H1925" s="14">
        <v>164515.05245621564</v>
      </c>
      <c r="I1925" s="14">
        <v>9870.9031473729374</v>
      </c>
      <c r="J1925" s="14">
        <v>3948.361258949175</v>
      </c>
      <c r="K1925" s="15">
        <v>6.553830870854796E-2</v>
      </c>
      <c r="L1925" s="14">
        <v>7195.9552079516425</v>
      </c>
      <c r="M1925" s="14">
        <v>118967.83049494943</v>
      </c>
      <c r="N1925" s="14">
        <v>2961.2709442118812</v>
      </c>
      <c r="O1925" s="15">
        <v>1.12482996736376E-2</v>
      </c>
      <c r="P1925" s="14">
        <v>1656.0335757449777</v>
      </c>
      <c r="Q1925" s="14">
        <v>150361.9051985367</v>
      </c>
      <c r="R1925" s="14">
        <v>2961.2709442118812</v>
      </c>
      <c r="S1925" s="15">
        <v>0.2078117206014608</v>
      </c>
      <c r="T1925" s="38">
        <v>30660.033235520124</v>
      </c>
      <c r="U1925" s="38">
        <v>179678.22408122127</v>
      </c>
      <c r="V1925" s="38">
        <v>39512.022019216747</v>
      </c>
      <c r="W1925" s="38">
        <v>449007.95977470739</v>
      </c>
      <c r="AA1925" s="13">
        <v>1860</v>
      </c>
      <c r="AB1925" s="39">
        <v>2446841.4082622556</v>
      </c>
    </row>
    <row r="1926" spans="3:28">
      <c r="C1926" s="13">
        <v>1861</v>
      </c>
      <c r="D1926" s="13">
        <v>65</v>
      </c>
      <c r="E1926" s="14">
        <v>229440.42367417392</v>
      </c>
      <c r="F1926" s="14">
        <v>68559.265232927835</v>
      </c>
      <c r="G1926" s="14">
        <v>2551.6097</v>
      </c>
      <c r="H1926" s="14">
        <v>158329.54874124608</v>
      </c>
      <c r="I1926" s="14">
        <v>9499.7729244747643</v>
      </c>
      <c r="J1926" s="14">
        <v>3799.9091697899057</v>
      </c>
      <c r="K1926" s="15">
        <v>-4.3352317243967299E-2</v>
      </c>
      <c r="L1926" s="14">
        <v>-4888.6264375837154</v>
      </c>
      <c r="M1926" s="14">
        <v>109776.38312863391</v>
      </c>
      <c r="N1926" s="14">
        <v>2849.9318773424293</v>
      </c>
      <c r="O1926" s="15">
        <v>5.8805125893866148E-2</v>
      </c>
      <c r="P1926" s="14">
        <v>12869.583089178479</v>
      </c>
      <c r="Q1926" s="14">
        <v>233145.93134452088</v>
      </c>
      <c r="R1926" s="14">
        <v>2849.9318773424293</v>
      </c>
      <c r="S1926" s="15">
        <v>-7.8660051457322813E-2</v>
      </c>
      <c r="T1926" s="38">
        <v>-27301.617737009678</v>
      </c>
      <c r="U1926" s="38">
        <v>321206.9977950289</v>
      </c>
      <c r="V1926" s="38">
        <v>-19320.661085414915</v>
      </c>
      <c r="W1926" s="38">
        <v>664129.31226818368</v>
      </c>
      <c r="AA1926" s="13">
        <v>1861</v>
      </c>
      <c r="AB1926" s="39">
        <v>2761102.1205285802</v>
      </c>
    </row>
    <row r="1927" spans="3:28">
      <c r="C1927" s="13">
        <v>1862</v>
      </c>
      <c r="D1927" s="13">
        <v>65</v>
      </c>
      <c r="E1927" s="14">
        <v>223017.5862624966</v>
      </c>
      <c r="F1927" s="14">
        <v>66054.358642373671</v>
      </c>
      <c r="G1927" s="14">
        <v>2551.6097</v>
      </c>
      <c r="H1927" s="14">
        <v>154411.61792012292</v>
      </c>
      <c r="I1927" s="14">
        <v>9264.6970752073757</v>
      </c>
      <c r="J1927" s="14">
        <v>3705.8788300829506</v>
      </c>
      <c r="K1927" s="15">
        <v>3.5508832541392428E-2</v>
      </c>
      <c r="L1927" s="14">
        <v>4737.7335411661734</v>
      </c>
      <c r="M1927" s="14">
        <v>140014.75936184847</v>
      </c>
      <c r="N1927" s="14">
        <v>2779.4091225622128</v>
      </c>
      <c r="O1927" s="15">
        <v>4.5914329228964282E-2</v>
      </c>
      <c r="P1927" s="14">
        <v>12527.917159023556</v>
      </c>
      <c r="Q1927" s="14">
        <v>286771.81276270654</v>
      </c>
      <c r="R1927" s="14">
        <v>2779.4091225622128</v>
      </c>
      <c r="S1927" s="15">
        <v>0.24157651185853224</v>
      </c>
      <c r="T1927" s="38">
        <v>149008.78772548636</v>
      </c>
      <c r="U1927" s="38">
        <v>767216.68615466414</v>
      </c>
      <c r="V1927" s="38">
        <v>166274.43842567608</v>
      </c>
      <c r="W1927" s="38">
        <v>1194003.2582792193</v>
      </c>
      <c r="AA1927" s="13">
        <v>1862</v>
      </c>
      <c r="AB1927" s="39">
        <v>3126239.5860353671</v>
      </c>
    </row>
    <row r="1928" spans="3:28">
      <c r="C1928" s="13">
        <v>1863</v>
      </c>
      <c r="D1928" s="13">
        <v>65</v>
      </c>
      <c r="E1928" s="14">
        <v>238130.17959919147</v>
      </c>
      <c r="F1928" s="14">
        <v>71948.270043684679</v>
      </c>
      <c r="G1928" s="14">
        <v>2551.6097</v>
      </c>
      <c r="H1928" s="14">
        <v>163630.29985550678</v>
      </c>
      <c r="I1928" s="14">
        <v>9817.8179913304066</v>
      </c>
      <c r="J1928" s="14">
        <v>3927.127196532163</v>
      </c>
      <c r="K1928" s="15">
        <v>-4.9015108540645648E-2</v>
      </c>
      <c r="L1928" s="14">
        <v>-8060.8166229811522</v>
      </c>
      <c r="M1928" s="14">
        <v>158358.50078223081</v>
      </c>
      <c r="N1928" s="14">
        <v>2945.3453973991218</v>
      </c>
      <c r="O1928" s="15">
        <v>7.9184978926270216E-2</v>
      </c>
      <c r="P1928" s="14">
        <v>14497.160651993243</v>
      </c>
      <c r="Q1928" s="14">
        <v>199049.51397410585</v>
      </c>
      <c r="R1928" s="14">
        <v>2945.3453973991218</v>
      </c>
      <c r="S1928" s="15">
        <v>0.20555976758786657</v>
      </c>
      <c r="T1928" s="38">
        <v>43555.292435127689</v>
      </c>
      <c r="U1928" s="38">
        <v>256914.23522561439</v>
      </c>
      <c r="V1928" s="38">
        <v>49991.636464139781</v>
      </c>
      <c r="W1928" s="38">
        <v>614322.24998195108</v>
      </c>
      <c r="AA1928" s="13">
        <v>1863</v>
      </c>
      <c r="AB1928" s="39">
        <v>2713298.2978512608</v>
      </c>
    </row>
    <row r="1929" spans="3:28">
      <c r="C1929" s="13">
        <v>1864</v>
      </c>
      <c r="D1929" s="13">
        <v>65</v>
      </c>
      <c r="E1929" s="14">
        <v>218010.15429378464</v>
      </c>
      <c r="F1929" s="14">
        <v>64101.460174576008</v>
      </c>
      <c r="G1929" s="14">
        <v>2551.6097</v>
      </c>
      <c r="H1929" s="14">
        <v>151357.08441920864</v>
      </c>
      <c r="I1929" s="14">
        <v>9081.4250651525181</v>
      </c>
      <c r="J1929" s="14">
        <v>3632.5700260610074</v>
      </c>
      <c r="K1929" s="15">
        <v>6.9039486388145929E-2</v>
      </c>
      <c r="L1929" s="14">
        <v>8931.5790343375538</v>
      </c>
      <c r="M1929" s="14">
        <v>140117.0048333155</v>
      </c>
      <c r="N1929" s="14">
        <v>2724.4275195457553</v>
      </c>
      <c r="O1929" s="15">
        <v>4.0189525629557923E-2</v>
      </c>
      <c r="P1929" s="14">
        <v>9528.8184770420012</v>
      </c>
      <c r="Q1929" s="14">
        <v>247988.09491112284</v>
      </c>
      <c r="R1929" s="14">
        <v>2724.4275195457553</v>
      </c>
      <c r="S1929" s="15">
        <v>0.540341903604447</v>
      </c>
      <c r="T1929" s="38">
        <v>92476.269181481897</v>
      </c>
      <c r="U1929" s="38">
        <v>264982.4726348219</v>
      </c>
      <c r="V1929" s="38">
        <v>110936.66669286144</v>
      </c>
      <c r="W1929" s="38">
        <v>653087.57237926021</v>
      </c>
      <c r="AA1929" s="13">
        <v>1864</v>
      </c>
      <c r="AB1929" s="39">
        <v>3087245.6469932706</v>
      </c>
    </row>
    <row r="1930" spans="3:28">
      <c r="C1930" s="13">
        <v>1865</v>
      </c>
      <c r="D1930" s="13">
        <v>65</v>
      </c>
      <c r="E1930" s="14">
        <v>217627.77762460653</v>
      </c>
      <c r="F1930" s="14">
        <v>63952.333273596552</v>
      </c>
      <c r="G1930" s="14">
        <v>2551.6097</v>
      </c>
      <c r="H1930" s="14">
        <v>151123.83465100997</v>
      </c>
      <c r="I1930" s="14">
        <v>9067.4300790605976</v>
      </c>
      <c r="J1930" s="14">
        <v>3626.9720316242392</v>
      </c>
      <c r="K1930" s="15">
        <v>-3.2989803133935798E-2</v>
      </c>
      <c r="L1930" s="14">
        <v>-5002.5722400951154</v>
      </c>
      <c r="M1930" s="14">
        <v>148450.86809084573</v>
      </c>
      <c r="N1930" s="14">
        <v>2720.2290237181792</v>
      </c>
      <c r="O1930" s="15">
        <v>2.7521069362318296E-2</v>
      </c>
      <c r="P1930" s="14">
        <v>7580.5165572802052</v>
      </c>
      <c r="Q1930" s="14">
        <v>284384.74472191068</v>
      </c>
      <c r="R1930" s="14">
        <v>2720.2290237181792</v>
      </c>
      <c r="S1930" s="15">
        <v>6.1888965819261538E-2</v>
      </c>
      <c r="T1930" s="38">
        <v>19690.524405353746</v>
      </c>
      <c r="U1930" s="38">
        <v>339209.52466846764</v>
      </c>
      <c r="V1930" s="38">
        <v>22268.468722538837</v>
      </c>
      <c r="W1930" s="38">
        <v>772045.13748122402</v>
      </c>
      <c r="AA1930" s="13">
        <v>1865</v>
      </c>
      <c r="AB1930" s="39">
        <v>2470835.8653350286</v>
      </c>
    </row>
    <row r="1931" spans="3:28">
      <c r="C1931" s="13">
        <v>1866</v>
      </c>
      <c r="D1931" s="13">
        <v>65</v>
      </c>
      <c r="E1931" s="14">
        <v>222394.95432996631</v>
      </c>
      <c r="F1931" s="14">
        <v>65811.532188686862</v>
      </c>
      <c r="G1931" s="14">
        <v>2551.6097</v>
      </c>
      <c r="H1931" s="14">
        <v>154031.81244127944</v>
      </c>
      <c r="I1931" s="14">
        <v>9241.9087464767654</v>
      </c>
      <c r="J1931" s="14">
        <v>3696.7634985907061</v>
      </c>
      <c r="K1931" s="15">
        <v>7.0294812022062877E-2</v>
      </c>
      <c r="L1931" s="14">
        <v>14517.638218361833</v>
      </c>
      <c r="M1931" s="14">
        <v>222891.05077370437</v>
      </c>
      <c r="N1931" s="14">
        <v>2772.5726239430296</v>
      </c>
      <c r="O1931" s="15">
        <v>0.13140051430160452</v>
      </c>
      <c r="P1931" s="14">
        <v>17202.878589531654</v>
      </c>
      <c r="Q1931" s="14">
        <v>149508.58086395342</v>
      </c>
      <c r="R1931" s="14">
        <v>2772.5726239430296</v>
      </c>
      <c r="S1931" s="15">
        <v>0.40571336584434003</v>
      </c>
      <c r="T1931" s="38">
        <v>79608.820949362664</v>
      </c>
      <c r="U1931" s="38">
        <v>277214.47702177276</v>
      </c>
      <c r="V1931" s="38">
        <v>111329.33775725614</v>
      </c>
      <c r="W1931" s="38">
        <v>649614.10865943052</v>
      </c>
      <c r="AA1931" s="13">
        <v>1866</v>
      </c>
      <c r="AB1931" s="39">
        <v>2589611.4997664616</v>
      </c>
    </row>
    <row r="1932" spans="3:28">
      <c r="C1932" s="13">
        <v>1867</v>
      </c>
      <c r="D1932" s="13">
        <v>65</v>
      </c>
      <c r="E1932" s="14">
        <v>237696.22450411686</v>
      </c>
      <c r="F1932" s="14">
        <v>71779.027556605579</v>
      </c>
      <c r="G1932" s="14">
        <v>2551.6097</v>
      </c>
      <c r="H1932" s="14">
        <v>163365.58724751128</v>
      </c>
      <c r="I1932" s="14">
        <v>9801.9352348506764</v>
      </c>
      <c r="J1932" s="14">
        <v>3920.7740939402706</v>
      </c>
      <c r="K1932" s="15">
        <v>5.8563927056970722E-2</v>
      </c>
      <c r="L1932" s="14">
        <v>8031.9519490923394</v>
      </c>
      <c r="M1932" s="14">
        <v>147140.79117002431</v>
      </c>
      <c r="N1932" s="14">
        <v>2940.5805704552026</v>
      </c>
      <c r="O1932" s="15">
        <v>0.15023121617237467</v>
      </c>
      <c r="P1932" s="14">
        <v>16616.416636515274</v>
      </c>
      <c r="Q1932" s="14">
        <v>128692.32577960838</v>
      </c>
      <c r="R1932" s="14">
        <v>2940.5805704552026</v>
      </c>
      <c r="S1932" s="15">
        <v>-2.1629726128308643E-2</v>
      </c>
      <c r="T1932" s="38">
        <v>-4777.7960294155528</v>
      </c>
      <c r="U1932" s="38">
        <v>217582.76355804093</v>
      </c>
      <c r="V1932" s="38">
        <v>19870.572556192059</v>
      </c>
      <c r="W1932" s="38">
        <v>493415.8805076736</v>
      </c>
      <c r="AA1932" s="13">
        <v>1867</v>
      </c>
      <c r="AB1932" s="39">
        <v>3026515.5147014279</v>
      </c>
    </row>
    <row r="1933" spans="3:28">
      <c r="C1933" s="13">
        <v>1868</v>
      </c>
      <c r="D1933" s="13">
        <v>65</v>
      </c>
      <c r="E1933" s="14">
        <v>230469.60575909962</v>
      </c>
      <c r="F1933" s="14">
        <v>68960.646246048855</v>
      </c>
      <c r="G1933" s="14">
        <v>2551.6097</v>
      </c>
      <c r="H1933" s="14">
        <v>158957.34981305077</v>
      </c>
      <c r="I1933" s="14">
        <v>9537.4409887830461</v>
      </c>
      <c r="J1933" s="14">
        <v>3814.9763955132184</v>
      </c>
      <c r="K1933" s="15">
        <v>0.10108419168091032</v>
      </c>
      <c r="L1933" s="14">
        <v>17031.937730713176</v>
      </c>
      <c r="M1933" s="14">
        <v>187432.0205418533</v>
      </c>
      <c r="N1933" s="14">
        <v>2861.2322966349138</v>
      </c>
      <c r="O1933" s="15">
        <v>-3.0936127597355423E-2</v>
      </c>
      <c r="P1933" s="14">
        <v>-4344.7785763252914</v>
      </c>
      <c r="Q1933" s="14">
        <v>137529.35503074175</v>
      </c>
      <c r="R1933" s="14">
        <v>2861.2322966349138</v>
      </c>
      <c r="S1933" s="15">
        <v>-0.25281551495765792</v>
      </c>
      <c r="T1933" s="38">
        <v>-44753.674236082617</v>
      </c>
      <c r="U1933" s="38">
        <v>133698.0169185613</v>
      </c>
      <c r="V1933" s="38">
        <v>-32066.515081694732</v>
      </c>
      <c r="W1933" s="38">
        <v>458659.39249115635</v>
      </c>
      <c r="AA1933" s="13">
        <v>1868</v>
      </c>
      <c r="AB1933" s="39">
        <v>2456705.5171193448</v>
      </c>
    </row>
    <row r="1934" spans="3:28">
      <c r="C1934" s="13">
        <v>1869</v>
      </c>
      <c r="D1934" s="13">
        <v>65</v>
      </c>
      <c r="E1934" s="14">
        <v>249200.78357656012</v>
      </c>
      <c r="F1934" s="14">
        <v>76265.805594858452</v>
      </c>
      <c r="G1934" s="14">
        <v>2551.6097</v>
      </c>
      <c r="H1934" s="14">
        <v>170383.36828170167</v>
      </c>
      <c r="I1934" s="14">
        <v>10223.002096902099</v>
      </c>
      <c r="J1934" s="14">
        <v>4089.2008387608398</v>
      </c>
      <c r="K1934" s="15">
        <v>-1.5121724979681575E-2</v>
      </c>
      <c r="L1934" s="14">
        <v>-2588.4094804042734</v>
      </c>
      <c r="M1934" s="14">
        <v>170627.76586724725</v>
      </c>
      <c r="N1934" s="14">
        <v>3066.9006290706297</v>
      </c>
      <c r="O1934" s="15">
        <v>2.9189766587394902E-2</v>
      </c>
      <c r="P1934" s="14">
        <v>5361.4630183191912</v>
      </c>
      <c r="Q1934" s="14">
        <v>190571.03154595615</v>
      </c>
      <c r="R1934" s="14">
        <v>3066.9006290706297</v>
      </c>
      <c r="S1934" s="15">
        <v>0.5574923503255752</v>
      </c>
      <c r="T1934" s="38">
        <v>42301.033972338228</v>
      </c>
      <c r="U1934" s="38">
        <v>119711.81955010083</v>
      </c>
      <c r="V1934" s="38">
        <v>45074.087510253143</v>
      </c>
      <c r="W1934" s="38">
        <v>480910.61696330423</v>
      </c>
      <c r="AA1934" s="13">
        <v>1869</v>
      </c>
      <c r="AB1934" s="39">
        <v>2397533.5344563387</v>
      </c>
    </row>
    <row r="1935" spans="3:28">
      <c r="C1935" s="13">
        <v>1870</v>
      </c>
      <c r="D1935" s="13">
        <v>65</v>
      </c>
      <c r="E1935" s="14">
        <v>233875.56638941646</v>
      </c>
      <c r="F1935" s="14">
        <v>70288.970891872421</v>
      </c>
      <c r="G1935" s="14">
        <v>2551.6097</v>
      </c>
      <c r="H1935" s="14">
        <v>161034.98579754404</v>
      </c>
      <c r="I1935" s="14">
        <v>9662.0991478526412</v>
      </c>
      <c r="J1935" s="14">
        <v>3864.8396591410565</v>
      </c>
      <c r="K1935" s="15">
        <v>6.1404626479291166E-2</v>
      </c>
      <c r="L1935" s="14">
        <v>7759.4230540204026</v>
      </c>
      <c r="M1935" s="14">
        <v>136057.2895757434</v>
      </c>
      <c r="N1935" s="14">
        <v>2898.6297443557924</v>
      </c>
      <c r="O1935" s="15">
        <v>0.11747391187170923</v>
      </c>
      <c r="P1935" s="14">
        <v>32701.907111294677</v>
      </c>
      <c r="Q1935" s="14">
        <v>312527.13192173815</v>
      </c>
      <c r="R1935" s="14">
        <v>2898.6297443557924</v>
      </c>
      <c r="S1935" s="15">
        <v>0.20802671423732894</v>
      </c>
      <c r="T1935" s="38">
        <v>80749.259478409032</v>
      </c>
      <c r="U1935" s="38">
        <v>470366.31412599672</v>
      </c>
      <c r="V1935" s="38">
        <v>121210.58964372412</v>
      </c>
      <c r="W1935" s="38">
        <v>918950.73562347819</v>
      </c>
      <c r="AA1935" s="13">
        <v>1870</v>
      </c>
      <c r="AB1935" s="39">
        <v>2737068.3176839268</v>
      </c>
    </row>
    <row r="1936" spans="3:28">
      <c r="C1936" s="13">
        <v>1871</v>
      </c>
      <c r="D1936" s="13">
        <v>65</v>
      </c>
      <c r="E1936" s="14">
        <v>239675.35856349682</v>
      </c>
      <c r="F1936" s="14">
        <v>72550.889839763753</v>
      </c>
      <c r="G1936" s="14">
        <v>2551.6097</v>
      </c>
      <c r="H1936" s="14">
        <v>164572.85902373306</v>
      </c>
      <c r="I1936" s="14">
        <v>9874.3715414239832</v>
      </c>
      <c r="J1936" s="14">
        <v>3949.7486165695937</v>
      </c>
      <c r="K1936" s="15">
        <v>9.4333433383436555E-2</v>
      </c>
      <c r="L1936" s="14">
        <v>11604.14443567544</v>
      </c>
      <c r="M1936" s="14">
        <v>136591.0201041582</v>
      </c>
      <c r="N1936" s="14">
        <v>2962.3114624271948</v>
      </c>
      <c r="O1936" s="15">
        <v>0.15801251481414338</v>
      </c>
      <c r="P1936" s="14">
        <v>35681.08079204215</v>
      </c>
      <c r="Q1936" s="14">
        <v>262973.97576435801</v>
      </c>
      <c r="R1936" s="14">
        <v>2962.3114624271948</v>
      </c>
      <c r="S1936" s="15">
        <v>6.8050032659539114E-2</v>
      </c>
      <c r="T1936" s="38">
        <v>7387.3123936331676</v>
      </c>
      <c r="U1936" s="38">
        <v>117425.5415739163</v>
      </c>
      <c r="V1936" s="38">
        <v>54672.537621350755</v>
      </c>
      <c r="W1936" s="38">
        <v>516990.53744243248</v>
      </c>
      <c r="AA1936" s="13">
        <v>1871</v>
      </c>
      <c r="AB1936" s="39">
        <v>2689173.9629394547</v>
      </c>
    </row>
    <row r="1937" spans="3:28">
      <c r="C1937" s="13">
        <v>1872</v>
      </c>
      <c r="D1937" s="13">
        <v>65</v>
      </c>
      <c r="E1937" s="14">
        <v>226521.93362977411</v>
      </c>
      <c r="F1937" s="14">
        <v>67421.0541156119</v>
      </c>
      <c r="G1937" s="14">
        <v>2551.6097</v>
      </c>
      <c r="H1937" s="14">
        <v>156549.26981416219</v>
      </c>
      <c r="I1937" s="14">
        <v>9392.9561888497319</v>
      </c>
      <c r="J1937" s="14">
        <v>3757.1824755398929</v>
      </c>
      <c r="K1937" s="15">
        <v>8.986766087207973E-2</v>
      </c>
      <c r="L1937" s="14">
        <v>17053.883489079559</v>
      </c>
      <c r="M1937" s="14">
        <v>208699.10850353766</v>
      </c>
      <c r="N1937" s="14">
        <v>2817.8868566549195</v>
      </c>
      <c r="O1937" s="15">
        <v>-0.18898206159436903</v>
      </c>
      <c r="P1937" s="14">
        <v>-32854.6902569593</v>
      </c>
      <c r="Q1937" s="14">
        <v>142405.09372087274</v>
      </c>
      <c r="R1937" s="14">
        <v>2817.8868566549195</v>
      </c>
      <c r="S1937" s="15">
        <v>0.18024886376695221</v>
      </c>
      <c r="T1937" s="38">
        <v>50717.472335046245</v>
      </c>
      <c r="U1937" s="38">
        <v>333501.12889676687</v>
      </c>
      <c r="V1937" s="38">
        <v>34916.665567166507</v>
      </c>
      <c r="W1937" s="38">
        <v>684605.33112117718</v>
      </c>
      <c r="AA1937" s="13">
        <v>1872</v>
      </c>
      <c r="AB1937" s="39">
        <v>3081644.0416734959</v>
      </c>
    </row>
    <row r="1938" spans="3:28">
      <c r="C1938" s="13">
        <v>1873</v>
      </c>
      <c r="D1938" s="13">
        <v>65</v>
      </c>
      <c r="E1938" s="14">
        <v>221410.06676836323</v>
      </c>
      <c r="F1938" s="14">
        <v>65427.426039661659</v>
      </c>
      <c r="G1938" s="14">
        <v>2551.6097</v>
      </c>
      <c r="H1938" s="14">
        <v>153431.03102870157</v>
      </c>
      <c r="I1938" s="14">
        <v>9205.8618617220945</v>
      </c>
      <c r="J1938" s="14">
        <v>3682.3447446888381</v>
      </c>
      <c r="K1938" s="15">
        <v>-1.635575124611139E-2</v>
      </c>
      <c r="L1938" s="14">
        <v>-2332.0539791469228</v>
      </c>
      <c r="M1938" s="14">
        <v>142092.23451275652</v>
      </c>
      <c r="N1938" s="14">
        <v>2761.7585585166285</v>
      </c>
      <c r="O1938" s="15">
        <v>0.10703788476703291</v>
      </c>
      <c r="P1938" s="14">
        <v>13827.696613865928</v>
      </c>
      <c r="Q1938" s="14">
        <v>144393.64568371099</v>
      </c>
      <c r="R1938" s="14">
        <v>2761.7585585166285</v>
      </c>
      <c r="S1938" s="15">
        <v>0.19712871921541725</v>
      </c>
      <c r="T1938" s="38">
        <v>129108.52402952935</v>
      </c>
      <c r="U1938" s="38">
        <v>785434.68243091716</v>
      </c>
      <c r="V1938" s="38">
        <v>140604.16666424836</v>
      </c>
      <c r="W1938" s="38">
        <v>1071920.5626273847</v>
      </c>
      <c r="AA1938" s="13">
        <v>1873</v>
      </c>
      <c r="AB1938" s="39">
        <v>3049670.5802096222</v>
      </c>
    </row>
    <row r="1939" spans="3:28">
      <c r="C1939" s="13">
        <v>1874</v>
      </c>
      <c r="D1939" s="13">
        <v>65</v>
      </c>
      <c r="E1939" s="14">
        <v>233243.22716650623</v>
      </c>
      <c r="F1939" s="14">
        <v>70042.358594937425</v>
      </c>
      <c r="G1939" s="14">
        <v>2551.6097</v>
      </c>
      <c r="H1939" s="14">
        <v>160649.2588715688</v>
      </c>
      <c r="I1939" s="14">
        <v>9638.9555322941287</v>
      </c>
      <c r="J1939" s="14">
        <v>3855.5822129176518</v>
      </c>
      <c r="K1939" s="15">
        <v>0.14020693970462975</v>
      </c>
      <c r="L1939" s="14">
        <v>17365.370025710003</v>
      </c>
      <c r="M1939" s="14">
        <v>143148.44291988324</v>
      </c>
      <c r="N1939" s="14">
        <v>2891.6866596882387</v>
      </c>
      <c r="O1939" s="15">
        <v>0.12794051524411471</v>
      </c>
      <c r="P1939" s="14">
        <v>33707.234446153183</v>
      </c>
      <c r="Q1939" s="14">
        <v>298613.28333979909</v>
      </c>
      <c r="R1939" s="14">
        <v>2891.6866596882387</v>
      </c>
      <c r="S1939" s="15">
        <v>7.9978357216730078E-3</v>
      </c>
      <c r="T1939" s="38">
        <v>1519.139415202741</v>
      </c>
      <c r="U1939" s="38">
        <v>192908.79605520115</v>
      </c>
      <c r="V1939" s="38">
        <v>52591.743887065932</v>
      </c>
      <c r="W1939" s="38">
        <v>634670.52231488354</v>
      </c>
      <c r="AA1939" s="13">
        <v>1874</v>
      </c>
      <c r="AB1939" s="39">
        <v>3249698.0779745518</v>
      </c>
    </row>
    <row r="1940" spans="3:28">
      <c r="C1940" s="13">
        <v>1875</v>
      </c>
      <c r="D1940" s="13">
        <v>65</v>
      </c>
      <c r="E1940" s="14">
        <v>224186.31402475305</v>
      </c>
      <c r="F1940" s="14">
        <v>66510.162469653689</v>
      </c>
      <c r="G1940" s="14">
        <v>2551.6097</v>
      </c>
      <c r="H1940" s="14">
        <v>155124.54185509935</v>
      </c>
      <c r="I1940" s="14">
        <v>9307.4725113059612</v>
      </c>
      <c r="J1940" s="14">
        <v>3722.9890045223847</v>
      </c>
      <c r="K1940" s="15">
        <v>3.4759555338124748E-2</v>
      </c>
      <c r="L1940" s="14">
        <v>5796.490283309111</v>
      </c>
      <c r="M1940" s="14">
        <v>174417.60604434522</v>
      </c>
      <c r="N1940" s="14">
        <v>2792.2417533917883</v>
      </c>
      <c r="O1940" s="15">
        <v>5.0091078759115379E-2</v>
      </c>
      <c r="P1940" s="14">
        <v>6955.2966284689601</v>
      </c>
      <c r="Q1940" s="14">
        <v>147204.41889322663</v>
      </c>
      <c r="R1940" s="14">
        <v>2792.2417533917883</v>
      </c>
      <c r="S1940" s="15">
        <v>0.14447354454911721</v>
      </c>
      <c r="T1940" s="38">
        <v>42148.251301455181</v>
      </c>
      <c r="U1940" s="38">
        <v>335281.18415292678</v>
      </c>
      <c r="V1940" s="38">
        <v>54900.038213233252</v>
      </c>
      <c r="W1940" s="38">
        <v>656903.20909049863</v>
      </c>
      <c r="AA1940" s="13">
        <v>1875</v>
      </c>
      <c r="AB1940" s="39">
        <v>2719813.4502251628</v>
      </c>
    </row>
    <row r="1941" spans="3:28">
      <c r="C1941" s="13">
        <v>1876</v>
      </c>
      <c r="D1941" s="13">
        <v>65</v>
      </c>
      <c r="E1941" s="14">
        <v>240238.05539030707</v>
      </c>
      <c r="F1941" s="14">
        <v>72770.341602219763</v>
      </c>
      <c r="G1941" s="14">
        <v>2551.6097</v>
      </c>
      <c r="H1941" s="14">
        <v>164916.1040880873</v>
      </c>
      <c r="I1941" s="14">
        <v>9894.9662452852372</v>
      </c>
      <c r="J1941" s="14">
        <v>3957.986498114095</v>
      </c>
      <c r="K1941" s="15">
        <v>8.9123614062134454E-2</v>
      </c>
      <c r="L1941" s="14">
        <v>12859.98595812179</v>
      </c>
      <c r="M1941" s="14">
        <v>159132.79059992795</v>
      </c>
      <c r="N1941" s="14">
        <v>2968.4898735855709</v>
      </c>
      <c r="O1941" s="15">
        <v>-4.8333526082195155E-3</v>
      </c>
      <c r="P1941" s="14">
        <v>-963.78468395985726</v>
      </c>
      <c r="Q1941" s="14">
        <v>199923.39276821815</v>
      </c>
      <c r="R1941" s="14">
        <v>2968.4898735855709</v>
      </c>
      <c r="S1941" s="15">
        <v>-4.5039417149352765E-2</v>
      </c>
      <c r="T1941" s="38">
        <v>-8517.0837527504991</v>
      </c>
      <c r="U1941" s="38">
        <v>182070.04687431356</v>
      </c>
      <c r="V1941" s="38">
        <v>3379.1175214114337</v>
      </c>
      <c r="W1941" s="38">
        <v>541126.23024245957</v>
      </c>
      <c r="AA1941" s="13">
        <v>1876</v>
      </c>
      <c r="AB1941" s="39">
        <v>2568979.945985659</v>
      </c>
    </row>
    <row r="1942" spans="3:28">
      <c r="C1942" s="13">
        <v>1877</v>
      </c>
      <c r="D1942" s="13">
        <v>65</v>
      </c>
      <c r="E1942" s="14">
        <v>250557.39876302311</v>
      </c>
      <c r="F1942" s="14">
        <v>76794.885517579009</v>
      </c>
      <c r="G1942" s="14">
        <v>2551.6097</v>
      </c>
      <c r="H1942" s="14">
        <v>171210.9035454441</v>
      </c>
      <c r="I1942" s="14">
        <v>10272.654212726646</v>
      </c>
      <c r="J1942" s="14">
        <v>4109.0616850906581</v>
      </c>
      <c r="K1942" s="15">
        <v>-6.5981042046936084E-2</v>
      </c>
      <c r="L1942" s="14">
        <v>-11616.686649427234</v>
      </c>
      <c r="M1942" s="14">
        <v>166498.82002862587</v>
      </c>
      <c r="N1942" s="14">
        <v>3081.7962638179938</v>
      </c>
      <c r="O1942" s="15">
        <v>-0.13211697985681861</v>
      </c>
      <c r="P1942" s="14">
        <v>-25128.307684921918</v>
      </c>
      <c r="Q1942" s="14">
        <v>166610.00271113848</v>
      </c>
      <c r="R1942" s="14">
        <v>3081.7962638179938</v>
      </c>
      <c r="S1942" s="15">
        <v>1.7553773680235821E-2</v>
      </c>
      <c r="T1942" s="38">
        <v>1975.1084271775605</v>
      </c>
      <c r="U1942" s="38">
        <v>116033.60323981501</v>
      </c>
      <c r="V1942" s="38">
        <v>-34769.885907171592</v>
      </c>
      <c r="W1942" s="38">
        <v>449142.42597957933</v>
      </c>
      <c r="AA1942" s="13">
        <v>1877</v>
      </c>
      <c r="AB1942" s="39">
        <v>2293076.5791760036</v>
      </c>
    </row>
    <row r="1943" spans="3:28">
      <c r="C1943" s="13">
        <v>1878</v>
      </c>
      <c r="D1943" s="13">
        <v>65</v>
      </c>
      <c r="E1943" s="14">
        <v>245515.78107268712</v>
      </c>
      <c r="F1943" s="14">
        <v>74828.65461834798</v>
      </c>
      <c r="G1943" s="14">
        <v>2551.6097</v>
      </c>
      <c r="H1943" s="14">
        <v>168135.51675433913</v>
      </c>
      <c r="I1943" s="14">
        <v>10088.131005260348</v>
      </c>
      <c r="J1943" s="14">
        <v>4035.252402104139</v>
      </c>
      <c r="K1943" s="15">
        <v>-1.5718338063957123E-2</v>
      </c>
      <c r="L1943" s="14">
        <v>-2475.2434362813733</v>
      </c>
      <c r="M1943" s="14">
        <v>157017.26504620104</v>
      </c>
      <c r="N1943" s="14">
        <v>3026.4393015781043</v>
      </c>
      <c r="O1943" s="15">
        <v>-4.9278023971761523E-2</v>
      </c>
      <c r="P1943" s="14">
        <v>-14335.31145211564</v>
      </c>
      <c r="Q1943" s="14">
        <v>278084.69172413304</v>
      </c>
      <c r="R1943" s="14">
        <v>3026.4393015781043</v>
      </c>
      <c r="S1943" s="15">
        <v>0.15001385362724717</v>
      </c>
      <c r="T1943" s="38">
        <v>50628.166336353206</v>
      </c>
      <c r="U1943" s="38">
        <v>389631.3251640501</v>
      </c>
      <c r="V1943" s="38">
        <v>33817.611447956195</v>
      </c>
      <c r="W1943" s="38">
        <v>824733.28193438414</v>
      </c>
      <c r="AA1943" s="13">
        <v>1878</v>
      </c>
      <c r="AB1943" s="39">
        <v>2410998.109178992</v>
      </c>
    </row>
    <row r="1944" spans="3:28">
      <c r="C1944" s="13">
        <v>1879</v>
      </c>
      <c r="D1944" s="13">
        <v>65</v>
      </c>
      <c r="E1944" s="14">
        <v>239849.19171656697</v>
      </c>
      <c r="F1944" s="14">
        <v>72618.684769461121</v>
      </c>
      <c r="G1944" s="14">
        <v>2551.6097</v>
      </c>
      <c r="H1944" s="14">
        <v>164678.89724710587</v>
      </c>
      <c r="I1944" s="14">
        <v>9880.7338348263511</v>
      </c>
      <c r="J1944" s="14">
        <v>3952.2935339305404</v>
      </c>
      <c r="K1944" s="15">
        <v>-1.7648313635489077E-4</v>
      </c>
      <c r="L1944" s="14">
        <v>-23.359082597312923</v>
      </c>
      <c r="M1944" s="14">
        <v>134311.51090163918</v>
      </c>
      <c r="N1944" s="14">
        <v>2964.2201504479053</v>
      </c>
      <c r="O1944" s="15">
        <v>0.24157472108773412</v>
      </c>
      <c r="P1944" s="14">
        <v>52824.84925175213</v>
      </c>
      <c r="Q1944" s="14">
        <v>272975.73813751817</v>
      </c>
      <c r="R1944" s="14">
        <v>2964.2201504479053</v>
      </c>
      <c r="S1944" s="15">
        <v>0.19468162091828095</v>
      </c>
      <c r="T1944" s="38">
        <v>45016.494126759993</v>
      </c>
      <c r="U1944" s="38">
        <v>277729.95472405502</v>
      </c>
      <c r="V1944" s="38">
        <v>97817.984295914808</v>
      </c>
      <c r="W1944" s="38">
        <v>685017.20376321231</v>
      </c>
      <c r="AA1944" s="13">
        <v>1879</v>
      </c>
      <c r="AB1944" s="39">
        <v>2309514.6804209105</v>
      </c>
    </row>
    <row r="1945" spans="3:28">
      <c r="C1945" s="13">
        <v>1880</v>
      </c>
      <c r="D1945" s="13">
        <v>65</v>
      </c>
      <c r="E1945" s="14">
        <v>233055.1269817673</v>
      </c>
      <c r="F1945" s="14">
        <v>69968.999522889251</v>
      </c>
      <c r="G1945" s="14">
        <v>2551.6097</v>
      </c>
      <c r="H1945" s="14">
        <v>160534.51775887804</v>
      </c>
      <c r="I1945" s="14">
        <v>9632.071065532682</v>
      </c>
      <c r="J1945" s="14">
        <v>3852.8284262130728</v>
      </c>
      <c r="K1945" s="15">
        <v>3.1116642221795551E-2</v>
      </c>
      <c r="L1945" s="14">
        <v>4424.0738854265946</v>
      </c>
      <c r="M1945" s="14">
        <v>148527.5859323015</v>
      </c>
      <c r="N1945" s="14">
        <v>2889.6213196598046</v>
      </c>
      <c r="O1945" s="15">
        <v>0.12236061059990672</v>
      </c>
      <c r="P1945" s="14">
        <v>17686.091931972387</v>
      </c>
      <c r="Q1945" s="14">
        <v>163671.6322045546</v>
      </c>
      <c r="R1945" s="14">
        <v>2889.6213196598046</v>
      </c>
      <c r="S1945" s="15">
        <v>-0.15910043283537917</v>
      </c>
      <c r="T1945" s="38">
        <v>-84745.320428275081</v>
      </c>
      <c r="U1945" s="38">
        <v>449352.47500351234</v>
      </c>
      <c r="V1945" s="38">
        <v>-62635.154610876096</v>
      </c>
      <c r="W1945" s="38">
        <v>761551.69314036844</v>
      </c>
      <c r="AA1945" s="13">
        <v>1880</v>
      </c>
      <c r="AB1945" s="39">
        <v>2687330.6328844461</v>
      </c>
    </row>
    <row r="1946" spans="3:28">
      <c r="C1946" s="13">
        <v>1881</v>
      </c>
      <c r="D1946" s="13">
        <v>65</v>
      </c>
      <c r="E1946" s="14">
        <v>236992.33669882047</v>
      </c>
      <c r="F1946" s="14">
        <v>71504.51131253998</v>
      </c>
      <c r="G1946" s="14">
        <v>2551.6097</v>
      </c>
      <c r="H1946" s="14">
        <v>162936.21568628048</v>
      </c>
      <c r="I1946" s="14">
        <v>9776.1729411768283</v>
      </c>
      <c r="J1946" s="14">
        <v>3910.4691764707313</v>
      </c>
      <c r="K1946" s="15">
        <v>-6.7959240104432189E-2</v>
      </c>
      <c r="L1946" s="14">
        <v>-10970.154989674063</v>
      </c>
      <c r="M1946" s="14">
        <v>152407.64660808572</v>
      </c>
      <c r="N1946" s="14">
        <v>2932.8518823530485</v>
      </c>
      <c r="O1946" s="15">
        <v>9.8359185598977744E-2</v>
      </c>
      <c r="P1946" s="14">
        <v>14249.897794068902</v>
      </c>
      <c r="Q1946" s="14">
        <v>160592.4500196522</v>
      </c>
      <c r="R1946" s="14">
        <v>2932.8518823530485</v>
      </c>
      <c r="S1946" s="15">
        <v>4.691820833728811E-2</v>
      </c>
      <c r="T1946" s="38">
        <v>13983.523847732162</v>
      </c>
      <c r="U1946" s="38">
        <v>313490.3981198991</v>
      </c>
      <c r="V1946" s="38">
        <v>17263.266652127</v>
      </c>
      <c r="W1946" s="38">
        <v>626490.49474763707</v>
      </c>
      <c r="AA1946" s="13">
        <v>1881</v>
      </c>
      <c r="AB1946" s="39">
        <v>2422341.1307141175</v>
      </c>
    </row>
    <row r="1947" spans="3:28">
      <c r="C1947" s="13">
        <v>1882</v>
      </c>
      <c r="D1947" s="13">
        <v>65</v>
      </c>
      <c r="E1947" s="14">
        <v>243316.11407189484</v>
      </c>
      <c r="F1947" s="14">
        <v>73970.784488038989</v>
      </c>
      <c r="G1947" s="14">
        <v>2551.6097</v>
      </c>
      <c r="H1947" s="14">
        <v>166793.71988385587</v>
      </c>
      <c r="I1947" s="14">
        <v>10007.623193031352</v>
      </c>
      <c r="J1947" s="14">
        <v>4003.0492772125408</v>
      </c>
      <c r="K1947" s="15">
        <v>6.314566845810804E-2</v>
      </c>
      <c r="L1947" s="14">
        <v>12298.31263007784</v>
      </c>
      <c r="M1947" s="14">
        <v>209060.82294479205</v>
      </c>
      <c r="N1947" s="14">
        <v>3002.2869579094054</v>
      </c>
      <c r="O1947" s="15">
        <v>-4.3356116357327917E-2</v>
      </c>
      <c r="P1947" s="14">
        <v>-10811.27726381856</v>
      </c>
      <c r="Q1947" s="14">
        <v>240049.7760076854</v>
      </c>
      <c r="R1947" s="14">
        <v>3002.2869579094054</v>
      </c>
      <c r="S1947" s="15">
        <v>-4.177413013406979E-2</v>
      </c>
      <c r="T1947" s="38">
        <v>-5400.8336959021344</v>
      </c>
      <c r="U1947" s="38">
        <v>125386.87250904381</v>
      </c>
      <c r="V1947" s="38">
        <v>-3913.7983296428538</v>
      </c>
      <c r="W1947" s="38">
        <v>574497.47146152123</v>
      </c>
      <c r="AA1947" s="13">
        <v>1882</v>
      </c>
      <c r="AB1947" s="39">
        <v>2484919.0553352758</v>
      </c>
    </row>
    <row r="1948" spans="3:28">
      <c r="C1948" s="13">
        <v>1883</v>
      </c>
      <c r="D1948" s="13">
        <v>65</v>
      </c>
      <c r="E1948" s="14">
        <v>226339.16675704106</v>
      </c>
      <c r="F1948" s="14">
        <v>67349.775035246013</v>
      </c>
      <c r="G1948" s="14">
        <v>2551.6097</v>
      </c>
      <c r="H1948" s="14">
        <v>156437.78202179505</v>
      </c>
      <c r="I1948" s="14">
        <v>9386.2669213077024</v>
      </c>
      <c r="J1948" s="14">
        <v>3754.5067685230811</v>
      </c>
      <c r="K1948" s="15">
        <v>6.1156538921803602E-2</v>
      </c>
      <c r="L1948" s="14">
        <v>7785.9229315308594</v>
      </c>
      <c r="M1948" s="14">
        <v>136974.54920898619</v>
      </c>
      <c r="N1948" s="14">
        <v>2815.8800763923105</v>
      </c>
      <c r="O1948" s="15">
        <v>0.17649257513020417</v>
      </c>
      <c r="P1948" s="14">
        <v>21945.412429351858</v>
      </c>
      <c r="Q1948" s="14">
        <v>147695.19751775498</v>
      </c>
      <c r="R1948" s="14">
        <v>2815.8800763923105</v>
      </c>
      <c r="S1948" s="15">
        <v>0.22857248737167735</v>
      </c>
      <c r="T1948" s="38">
        <v>160557.52581957387</v>
      </c>
      <c r="U1948" s="38">
        <v>864401.38745884341</v>
      </c>
      <c r="V1948" s="38">
        <v>190288.86118045659</v>
      </c>
      <c r="W1948" s="38">
        <v>1149071.1341855847</v>
      </c>
      <c r="AA1948" s="13">
        <v>1883</v>
      </c>
      <c r="AB1948" s="39">
        <v>2574379.2107514385</v>
      </c>
    </row>
    <row r="1949" spans="3:28">
      <c r="C1949" s="13">
        <v>1884</v>
      </c>
      <c r="D1949" s="13">
        <v>65</v>
      </c>
      <c r="E1949" s="14">
        <v>244616.17787222995</v>
      </c>
      <c r="F1949" s="14">
        <v>74477.809370169678</v>
      </c>
      <c r="G1949" s="14">
        <v>2551.6097</v>
      </c>
      <c r="H1949" s="14">
        <v>167586.75880206027</v>
      </c>
      <c r="I1949" s="14">
        <v>10055.205528123615</v>
      </c>
      <c r="J1949" s="14">
        <v>4022.0822112494461</v>
      </c>
      <c r="K1949" s="15">
        <v>9.698999871340433E-2</v>
      </c>
      <c r="L1949" s="14">
        <v>18031.166046770111</v>
      </c>
      <c r="M1949" s="14">
        <v>205949.68509814044</v>
      </c>
      <c r="N1949" s="14">
        <v>3016.5616584370846</v>
      </c>
      <c r="O1949" s="15">
        <v>0.12644185863926302</v>
      </c>
      <c r="P1949" s="14">
        <v>19226.030748995465</v>
      </c>
      <c r="Q1949" s="14">
        <v>172788.63089858307</v>
      </c>
      <c r="R1949" s="14">
        <v>3016.5616584370846</v>
      </c>
      <c r="S1949" s="15">
        <v>0.16119562544854266</v>
      </c>
      <c r="T1949" s="38">
        <v>31871.347483746333</v>
      </c>
      <c r="U1949" s="38">
        <v>231098.06760101119</v>
      </c>
      <c r="V1949" s="38">
        <v>69128.544279511902</v>
      </c>
      <c r="W1949" s="38">
        <v>609836.38359773462</v>
      </c>
      <c r="AA1949" s="13">
        <v>1884</v>
      </c>
      <c r="AB1949" s="39">
        <v>2847639.7260500723</v>
      </c>
    </row>
    <row r="1950" spans="3:28">
      <c r="C1950" s="13">
        <v>1885</v>
      </c>
      <c r="D1950" s="13">
        <v>65</v>
      </c>
      <c r="E1950" s="14">
        <v>235065.01154436884</v>
      </c>
      <c r="F1950" s="14">
        <v>70752.854502303846</v>
      </c>
      <c r="G1950" s="14">
        <v>2551.6097</v>
      </c>
      <c r="H1950" s="14">
        <v>161760.54734206499</v>
      </c>
      <c r="I1950" s="14">
        <v>9705.6328405239001</v>
      </c>
      <c r="J1950" s="14">
        <v>3882.2531362095601</v>
      </c>
      <c r="K1950" s="15">
        <v>7.1852802640139421E-2</v>
      </c>
      <c r="L1950" s="14">
        <v>9688.9629294380029</v>
      </c>
      <c r="M1950" s="14">
        <v>146474.69643602593</v>
      </c>
      <c r="N1950" s="14">
        <v>2911.6898521571698</v>
      </c>
      <c r="O1950" s="15">
        <v>0.20724515497416723</v>
      </c>
      <c r="P1950" s="14">
        <v>58517.301710292406</v>
      </c>
      <c r="Q1950" s="14">
        <v>342331.02234925074</v>
      </c>
      <c r="R1950" s="14">
        <v>2911.6898521571698</v>
      </c>
      <c r="S1950" s="15">
        <v>0.24180718920795152</v>
      </c>
      <c r="T1950" s="38">
        <v>72767.20430124928</v>
      </c>
      <c r="U1950" s="38">
        <v>375153.73925189237</v>
      </c>
      <c r="V1950" s="38">
        <v>140973.46894097968</v>
      </c>
      <c r="W1950" s="38">
        <v>863959.45803716895</v>
      </c>
      <c r="AA1950" s="13">
        <v>1885</v>
      </c>
      <c r="AB1950" s="39">
        <v>2209723.0287738969</v>
      </c>
    </row>
    <row r="1951" spans="3:28">
      <c r="C1951" s="13">
        <v>1886</v>
      </c>
      <c r="D1951" s="13">
        <v>65</v>
      </c>
      <c r="E1951" s="14">
        <v>240632.47282066196</v>
      </c>
      <c r="F1951" s="14">
        <v>72924.164400058158</v>
      </c>
      <c r="G1951" s="14">
        <v>2551.6097</v>
      </c>
      <c r="H1951" s="14">
        <v>165156.6987206038</v>
      </c>
      <c r="I1951" s="14">
        <v>9909.401923236228</v>
      </c>
      <c r="J1951" s="14">
        <v>3963.7607692944912</v>
      </c>
      <c r="K1951" s="15">
        <v>8.4618367215066492E-2</v>
      </c>
      <c r="L1951" s="14">
        <v>15788.85182693308</v>
      </c>
      <c r="M1951" s="14">
        <v>204359.67674656585</v>
      </c>
      <c r="N1951" s="14">
        <v>2972.8205769708684</v>
      </c>
      <c r="O1951" s="15">
        <v>2.1284918067827965E-2</v>
      </c>
      <c r="P1951" s="14">
        <v>2413.0788862222535</v>
      </c>
      <c r="Q1951" s="14">
        <v>117269.85210176113</v>
      </c>
      <c r="R1951" s="14">
        <v>2972.8205769708684</v>
      </c>
      <c r="S1951" s="15">
        <v>6.9563107487191245E-2</v>
      </c>
      <c r="T1951" s="38">
        <v>60851.838818336822</v>
      </c>
      <c r="U1951" s="38">
        <v>937109.96383422369</v>
      </c>
      <c r="V1951" s="38">
        <v>79053.769531492158</v>
      </c>
      <c r="W1951" s="38">
        <v>1258739.4926825506</v>
      </c>
      <c r="AA1951" s="13">
        <v>1886</v>
      </c>
      <c r="AB1951" s="39">
        <v>2716979.0700970842</v>
      </c>
    </row>
    <row r="1952" spans="3:28">
      <c r="C1952" s="13">
        <v>1887</v>
      </c>
      <c r="D1952" s="13">
        <v>65</v>
      </c>
      <c r="E1952" s="14">
        <v>239699.4072975661</v>
      </c>
      <c r="F1952" s="14">
        <v>72560.268846050778</v>
      </c>
      <c r="G1952" s="14">
        <v>2551.6097</v>
      </c>
      <c r="H1952" s="14">
        <v>164587.52875151532</v>
      </c>
      <c r="I1952" s="14">
        <v>9875.2517250909186</v>
      </c>
      <c r="J1952" s="14">
        <v>3950.1006900363677</v>
      </c>
      <c r="K1952" s="15">
        <v>7.0685083343841007E-2</v>
      </c>
      <c r="L1952" s="14">
        <v>8670.5308772323133</v>
      </c>
      <c r="M1952" s="14">
        <v>133309.80494616297</v>
      </c>
      <c r="N1952" s="14">
        <v>2962.5755175272757</v>
      </c>
      <c r="O1952" s="15">
        <v>-8.2400605830573265E-2</v>
      </c>
      <c r="P1952" s="14">
        <v>-18001.227730028753</v>
      </c>
      <c r="Q1952" s="14">
        <v>201939.95542127243</v>
      </c>
      <c r="R1952" s="14">
        <v>2962.5755175272757</v>
      </c>
      <c r="S1952" s="15">
        <v>-0.20012237432476437</v>
      </c>
      <c r="T1952" s="38">
        <v>-45614.302258340213</v>
      </c>
      <c r="U1952" s="38">
        <v>183799.03164093144</v>
      </c>
      <c r="V1952" s="38">
        <v>-54944.999111136654</v>
      </c>
      <c r="W1952" s="38">
        <v>519048.79200836684</v>
      </c>
      <c r="AA1952" s="13">
        <v>1887</v>
      </c>
      <c r="AB1952" s="39">
        <v>2929457.551376977</v>
      </c>
    </row>
    <row r="1953" spans="3:28">
      <c r="C1953" s="13">
        <v>1888</v>
      </c>
      <c r="D1953" s="13">
        <v>65</v>
      </c>
      <c r="E1953" s="14">
        <v>258748.43760795382</v>
      </c>
      <c r="F1953" s="14">
        <v>79989.390667101994</v>
      </c>
      <c r="G1953" s="14">
        <v>2551.6097</v>
      </c>
      <c r="H1953" s="14">
        <v>176207.43724085184</v>
      </c>
      <c r="I1953" s="14">
        <v>10572.44623445111</v>
      </c>
      <c r="J1953" s="14">
        <v>4228.9784937804443</v>
      </c>
      <c r="K1953" s="15">
        <v>-4.8886336201909873E-2</v>
      </c>
      <c r="L1953" s="14">
        <v>-7431.1640669401368</v>
      </c>
      <c r="M1953" s="14">
        <v>146692.34537422308</v>
      </c>
      <c r="N1953" s="14">
        <v>3171.733870335333</v>
      </c>
      <c r="O1953" s="15">
        <v>4.8847227948002128E-2</v>
      </c>
      <c r="P1953" s="14">
        <v>7504.5824508529859</v>
      </c>
      <c r="Q1953" s="14">
        <v>162724.19209996983</v>
      </c>
      <c r="R1953" s="14">
        <v>3171.733870335333</v>
      </c>
      <c r="S1953" s="15">
        <v>0.25976448797643098</v>
      </c>
      <c r="T1953" s="38">
        <v>73210.522103455252</v>
      </c>
      <c r="U1953" s="38">
        <v>356630.61000456888</v>
      </c>
      <c r="V1953" s="38">
        <v>73283.940487368105</v>
      </c>
      <c r="W1953" s="38">
        <v>666047.14747876185</v>
      </c>
      <c r="AA1953" s="13">
        <v>1888</v>
      </c>
      <c r="AB1953" s="39">
        <v>2503527.3774043699</v>
      </c>
    </row>
    <row r="1954" spans="3:28">
      <c r="C1954" s="13">
        <v>1889</v>
      </c>
      <c r="D1954" s="13">
        <v>65</v>
      </c>
      <c r="E1954" s="14">
        <v>258213.49258257481</v>
      </c>
      <c r="F1954" s="14">
        <v>79780.76210720418</v>
      </c>
      <c r="G1954" s="14">
        <v>2551.6097</v>
      </c>
      <c r="H1954" s="14">
        <v>175881.12077537063</v>
      </c>
      <c r="I1954" s="14">
        <v>10552.867246522237</v>
      </c>
      <c r="J1954" s="14">
        <v>4221.1468986088948</v>
      </c>
      <c r="K1954" s="15">
        <v>8.6403771931437764E-2</v>
      </c>
      <c r="L1954" s="14">
        <v>15013.250312205835</v>
      </c>
      <c r="M1954" s="14">
        <v>190880.70933033701</v>
      </c>
      <c r="N1954" s="14">
        <v>3165.8601739566711</v>
      </c>
      <c r="O1954" s="15">
        <v>0.10927764741992826</v>
      </c>
      <c r="P1954" s="14">
        <v>14914.322016907621</v>
      </c>
      <c r="Q1954" s="14">
        <v>152978.24679070781</v>
      </c>
      <c r="R1954" s="14">
        <v>3165.8601739566711</v>
      </c>
      <c r="S1954" s="15">
        <v>7.8443136119397308E-2</v>
      </c>
      <c r="T1954" s="38">
        <v>13816.061394027181</v>
      </c>
      <c r="U1954" s="38">
        <v>191527.3575498726</v>
      </c>
      <c r="V1954" s="38">
        <v>43743.633723140636</v>
      </c>
      <c r="W1954" s="38">
        <v>535386.31367091741</v>
      </c>
      <c r="AA1954" s="13">
        <v>1889</v>
      </c>
      <c r="AB1954" s="39">
        <v>3067846.5883344868</v>
      </c>
    </row>
    <row r="1955" spans="3:28">
      <c r="C1955" s="13">
        <v>1890</v>
      </c>
      <c r="D1955" s="13">
        <v>65</v>
      </c>
      <c r="E1955" s="14">
        <v>215135.94978983482</v>
      </c>
      <c r="F1955" s="14">
        <v>62980.520418035579</v>
      </c>
      <c r="G1955" s="14">
        <v>2551.6097</v>
      </c>
      <c r="H1955" s="14">
        <v>149603.81967179923</v>
      </c>
      <c r="I1955" s="14">
        <v>8976.2291803079534</v>
      </c>
      <c r="J1955" s="14">
        <v>3590.4916721231816</v>
      </c>
      <c r="K1955" s="15">
        <v>2.1452349576854237E-2</v>
      </c>
      <c r="L1955" s="14">
        <v>2736.075416267629</v>
      </c>
      <c r="M1955" s="14">
        <v>132073.31409863662</v>
      </c>
      <c r="N1955" s="14">
        <v>2692.8687540923861</v>
      </c>
      <c r="O1955" s="15">
        <v>1.0424032345163564E-2</v>
      </c>
      <c r="P1955" s="14">
        <v>2463.9031294944548</v>
      </c>
      <c r="Q1955" s="14">
        <v>240177.90121979328</v>
      </c>
      <c r="R1955" s="14">
        <v>2692.8687540923861</v>
      </c>
      <c r="S1955" s="15">
        <v>-2.3377558900857617E-2</v>
      </c>
      <c r="T1955" s="38">
        <v>-6537.9728901764647</v>
      </c>
      <c r="U1955" s="38">
        <v>274477.22065473202</v>
      </c>
      <c r="V1955" s="38">
        <v>-1337.994344414381</v>
      </c>
      <c r="W1955" s="38">
        <v>646728.43597316183</v>
      </c>
      <c r="AA1955" s="13">
        <v>1890</v>
      </c>
      <c r="AB1955" s="39">
        <v>2511398.9232079228</v>
      </c>
    </row>
    <row r="1956" spans="3:28">
      <c r="C1956" s="13">
        <v>1891</v>
      </c>
      <c r="D1956" s="13">
        <v>65</v>
      </c>
      <c r="E1956" s="14">
        <v>236983.13489522325</v>
      </c>
      <c r="F1956" s="14">
        <v>71500.922609137066</v>
      </c>
      <c r="G1956" s="14">
        <v>2551.6097</v>
      </c>
      <c r="H1956" s="14">
        <v>162930.60258608617</v>
      </c>
      <c r="I1956" s="14">
        <v>9775.8361551651706</v>
      </c>
      <c r="J1956" s="14">
        <v>3910.3344620660682</v>
      </c>
      <c r="K1956" s="15">
        <v>9.6371845284605184E-2</v>
      </c>
      <c r="L1956" s="14">
        <v>14494.964264251295</v>
      </c>
      <c r="M1956" s="14">
        <v>166856.75929663843</v>
      </c>
      <c r="N1956" s="14">
        <v>2932.7508465495512</v>
      </c>
      <c r="O1956" s="15">
        <v>0.26995467635695669</v>
      </c>
      <c r="P1956" s="14">
        <v>29598.931863643047</v>
      </c>
      <c r="Q1956" s="14">
        <v>140709.38629707307</v>
      </c>
      <c r="R1956" s="14">
        <v>2932.7508465495512</v>
      </c>
      <c r="S1956" s="15">
        <v>0.25399740092522521</v>
      </c>
      <c r="T1956" s="38">
        <v>68563.311569894053</v>
      </c>
      <c r="U1956" s="38">
        <v>339966.7466644154</v>
      </c>
      <c r="V1956" s="38">
        <v>112657.2076977884</v>
      </c>
      <c r="W1956" s="38">
        <v>647532.89225812699</v>
      </c>
      <c r="AA1956" s="13">
        <v>1891</v>
      </c>
      <c r="AB1956" s="39">
        <v>3083681.8837043247</v>
      </c>
    </row>
    <row r="1957" spans="3:28">
      <c r="C1957" s="13">
        <v>1892</v>
      </c>
      <c r="D1957" s="13">
        <v>65</v>
      </c>
      <c r="E1957" s="14">
        <v>236483.23874900816</v>
      </c>
      <c r="F1957" s="14">
        <v>71305.963112113182</v>
      </c>
      <c r="G1957" s="14">
        <v>2551.6097</v>
      </c>
      <c r="H1957" s="14">
        <v>162625.66593689498</v>
      </c>
      <c r="I1957" s="14">
        <v>9757.539956213699</v>
      </c>
      <c r="J1957" s="14">
        <v>3903.01598248548</v>
      </c>
      <c r="K1957" s="15">
        <v>-1.9553430526309153E-2</v>
      </c>
      <c r="L1957" s="14">
        <v>-3292.9037868821642</v>
      </c>
      <c r="M1957" s="14">
        <v>167064.02965906842</v>
      </c>
      <c r="N1957" s="14">
        <v>2927.2619868641095</v>
      </c>
      <c r="O1957" s="15">
        <v>-0.20258317770373241</v>
      </c>
      <c r="P1957" s="14">
        <v>-26480.195825890089</v>
      </c>
      <c r="Q1957" s="14">
        <v>105696.14352783843</v>
      </c>
      <c r="R1957" s="14">
        <v>2927.2619868641095</v>
      </c>
      <c r="S1957" s="15">
        <v>0.3719938770425244</v>
      </c>
      <c r="T1957" s="38">
        <v>173838.81271214993</v>
      </c>
      <c r="U1957" s="38">
        <v>642618.77185115952</v>
      </c>
      <c r="V1957" s="38">
        <v>144065.71309937767</v>
      </c>
      <c r="W1957" s="38">
        <v>915378.94503806636</v>
      </c>
      <c r="AA1957" s="13">
        <v>1892</v>
      </c>
      <c r="AB1957" s="39">
        <v>2731805.074054406</v>
      </c>
    </row>
    <row r="1958" spans="3:28">
      <c r="C1958" s="13">
        <v>1893</v>
      </c>
      <c r="D1958" s="13">
        <v>65</v>
      </c>
      <c r="E1958" s="14">
        <v>227214.02243340254</v>
      </c>
      <c r="F1958" s="14">
        <v>67690.968749026986</v>
      </c>
      <c r="G1958" s="14">
        <v>2551.6097</v>
      </c>
      <c r="H1958" s="14">
        <v>156971.44398437554</v>
      </c>
      <c r="I1958" s="14">
        <v>9418.2866390625313</v>
      </c>
      <c r="J1958" s="14">
        <v>3767.3146556250126</v>
      </c>
      <c r="K1958" s="15">
        <v>4.3180728341642279E-2</v>
      </c>
      <c r="L1958" s="14">
        <v>7249.0730367326341</v>
      </c>
      <c r="M1958" s="14">
        <v>177010.23764924353</v>
      </c>
      <c r="N1958" s="14">
        <v>2825.4859917187591</v>
      </c>
      <c r="O1958" s="15">
        <v>9.9974733432474386E-2</v>
      </c>
      <c r="P1958" s="14">
        <v>7476.5462582737227</v>
      </c>
      <c r="Q1958" s="14">
        <v>83673.647277188822</v>
      </c>
      <c r="R1958" s="14">
        <v>2825.4859917187591</v>
      </c>
      <c r="S1958" s="15">
        <v>-0.22944789631020779</v>
      </c>
      <c r="T1958" s="38">
        <v>-68169.249743122287</v>
      </c>
      <c r="U1958" s="38">
        <v>230344.71248099778</v>
      </c>
      <c r="V1958" s="38">
        <v>-53443.630448115931</v>
      </c>
      <c r="W1958" s="38">
        <v>491028.59740743012</v>
      </c>
      <c r="AA1958" s="13">
        <v>1893</v>
      </c>
      <c r="AB1958" s="39">
        <v>2992259.2983094524</v>
      </c>
    </row>
    <row r="1959" spans="3:28">
      <c r="C1959" s="13">
        <v>1894</v>
      </c>
      <c r="D1959" s="13">
        <v>65</v>
      </c>
      <c r="E1959" s="14">
        <v>244330.72209461598</v>
      </c>
      <c r="F1959" s="14">
        <v>74366.48161690023</v>
      </c>
      <c r="G1959" s="14">
        <v>2551.6097</v>
      </c>
      <c r="H1959" s="14">
        <v>167412.63077771573</v>
      </c>
      <c r="I1959" s="14">
        <v>10044.757846662944</v>
      </c>
      <c r="J1959" s="14">
        <v>4017.9031386651777</v>
      </c>
      <c r="K1959" s="15">
        <v>7.0098402030260354E-2</v>
      </c>
      <c r="L1959" s="14">
        <v>9458.4706315115618</v>
      </c>
      <c r="M1959" s="14">
        <v>146398.75241046137</v>
      </c>
      <c r="N1959" s="14">
        <v>3013.4273539988831</v>
      </c>
      <c r="O1959" s="15">
        <v>-6.6461291614020729E-3</v>
      </c>
      <c r="P1959" s="14">
        <v>-1645.4547303885722</v>
      </c>
      <c r="Q1959" s="14">
        <v>247442.17265269445</v>
      </c>
      <c r="R1959" s="14">
        <v>3013.4273539988831</v>
      </c>
      <c r="S1959" s="15">
        <v>-9.7878997624776878E-2</v>
      </c>
      <c r="T1959" s="38">
        <v>-41695.218454091075</v>
      </c>
      <c r="U1959" s="38">
        <v>385798.88236321596</v>
      </c>
      <c r="V1959" s="38">
        <v>-33882.202552968083</v>
      </c>
      <c r="W1959" s="38">
        <v>779639.80742637184</v>
      </c>
      <c r="AA1959" s="13">
        <v>1894</v>
      </c>
      <c r="AB1959" s="39">
        <v>2543286.1965225507</v>
      </c>
    </row>
    <row r="1960" spans="3:28">
      <c r="C1960" s="13">
        <v>1895</v>
      </c>
      <c r="D1960" s="13">
        <v>65</v>
      </c>
      <c r="E1960" s="14">
        <v>230170.04622534302</v>
      </c>
      <c r="F1960" s="14">
        <v>68843.818027883768</v>
      </c>
      <c r="G1960" s="14">
        <v>2551.6097</v>
      </c>
      <c r="H1960" s="14">
        <v>158774.61849745925</v>
      </c>
      <c r="I1960" s="14">
        <v>9526.4771098475539</v>
      </c>
      <c r="J1960" s="14">
        <v>3810.5908439390219</v>
      </c>
      <c r="K1960" s="15">
        <v>5.2816767426790673E-2</v>
      </c>
      <c r="L1960" s="14">
        <v>7196.9334493463875</v>
      </c>
      <c r="M1960" s="14">
        <v>145364.51450479505</v>
      </c>
      <c r="N1960" s="14">
        <v>2857.9431329542663</v>
      </c>
      <c r="O1960" s="15">
        <v>1.1205944386226241E-2</v>
      </c>
      <c r="P1960" s="14">
        <v>2625.2594624687072</v>
      </c>
      <c r="Q1960" s="14">
        <v>238328.05677588945</v>
      </c>
      <c r="R1960" s="14">
        <v>2857.9431329542663</v>
      </c>
      <c r="S1960" s="15">
        <v>0.23998128107582001</v>
      </c>
      <c r="T1960" s="38">
        <v>247783.48699400044</v>
      </c>
      <c r="U1960" s="38">
        <v>1281724.1856552064</v>
      </c>
      <c r="V1960" s="38">
        <v>257605.67990581554</v>
      </c>
      <c r="W1960" s="38">
        <v>1665416.756935891</v>
      </c>
      <c r="AA1960" s="13">
        <v>1895</v>
      </c>
      <c r="AB1960" s="39">
        <v>2408639.3956748596</v>
      </c>
    </row>
    <row r="1961" spans="3:28">
      <c r="C1961" s="13">
        <v>1896</v>
      </c>
      <c r="D1961" s="13">
        <v>65</v>
      </c>
      <c r="E1961" s="14">
        <v>228961.41599321022</v>
      </c>
      <c r="F1961" s="14">
        <v>68372.452237351987</v>
      </c>
      <c r="G1961" s="14">
        <v>2551.6097</v>
      </c>
      <c r="H1961" s="14">
        <v>158037.35405585825</v>
      </c>
      <c r="I1961" s="14">
        <v>9482.2412433514946</v>
      </c>
      <c r="J1961" s="14">
        <v>3792.8964973405982</v>
      </c>
      <c r="K1961" s="15">
        <v>-4.8018502201248252E-2</v>
      </c>
      <c r="L1961" s="14">
        <v>-6526.7498699399866</v>
      </c>
      <c r="M1961" s="14">
        <v>131291.26133348493</v>
      </c>
      <c r="N1961" s="14">
        <v>2844.6723730054482</v>
      </c>
      <c r="O1961" s="15">
        <v>-2.8708955305914011E-2</v>
      </c>
      <c r="P1961" s="14">
        <v>-5192.0628458460969</v>
      </c>
      <c r="Q1961" s="14">
        <v>177081.95500308683</v>
      </c>
      <c r="R1961" s="14">
        <v>2844.6723730054482</v>
      </c>
      <c r="S1961" s="15">
        <v>5.6616893906204495E-2</v>
      </c>
      <c r="T1961" s="38">
        <v>20089.190656913637</v>
      </c>
      <c r="U1961" s="38">
        <v>376338.31564950652</v>
      </c>
      <c r="V1961" s="38">
        <v>8370.3779411275536</v>
      </c>
      <c r="W1961" s="38">
        <v>684711.53198607825</v>
      </c>
      <c r="AA1961" s="13">
        <v>1896</v>
      </c>
      <c r="AB1961" s="39">
        <v>2945941.5391590553</v>
      </c>
    </row>
    <row r="1962" spans="3:28">
      <c r="C1962" s="13">
        <v>1897</v>
      </c>
      <c r="D1962" s="13">
        <v>65</v>
      </c>
      <c r="E1962" s="14">
        <v>229643.70510638063</v>
      </c>
      <c r="F1962" s="14">
        <v>68638.544991488452</v>
      </c>
      <c r="G1962" s="14">
        <v>2551.6097</v>
      </c>
      <c r="H1962" s="14">
        <v>158453.55041489218</v>
      </c>
      <c r="I1962" s="14">
        <v>9507.21302489353</v>
      </c>
      <c r="J1962" s="14">
        <v>3802.8852099574124</v>
      </c>
      <c r="K1962" s="15">
        <v>-7.4009988806490845E-2</v>
      </c>
      <c r="L1962" s="14">
        <v>-12540.726102602439</v>
      </c>
      <c r="M1962" s="14">
        <v>158807.11562820058</v>
      </c>
      <c r="N1962" s="14">
        <v>2852.1639074680588</v>
      </c>
      <c r="O1962" s="15">
        <v>0.12792937814263633</v>
      </c>
      <c r="P1962" s="14">
        <v>13689.19301207778</v>
      </c>
      <c r="Q1962" s="14">
        <v>122121.13406421887</v>
      </c>
      <c r="R1962" s="14">
        <v>2852.1639074680588</v>
      </c>
      <c r="S1962" s="15">
        <v>-2.4820551906801866E-2</v>
      </c>
      <c r="T1962" s="38">
        <v>-5955.9972402690564</v>
      </c>
      <c r="U1962" s="38">
        <v>235432.40556084568</v>
      </c>
      <c r="V1962" s="38">
        <v>-4807.5303307937156</v>
      </c>
      <c r="W1962" s="38">
        <v>516360.65525326511</v>
      </c>
      <c r="AA1962" s="13">
        <v>1897</v>
      </c>
      <c r="AB1962" s="39">
        <v>2659367.8056575861</v>
      </c>
    </row>
    <row r="1963" spans="3:28">
      <c r="C1963" s="13">
        <v>1898</v>
      </c>
      <c r="D1963" s="13">
        <v>65</v>
      </c>
      <c r="E1963" s="14">
        <v>222830.21428813058</v>
      </c>
      <c r="F1963" s="14">
        <v>65981.283572370929</v>
      </c>
      <c r="G1963" s="14">
        <v>2551.6097</v>
      </c>
      <c r="H1963" s="14">
        <v>154297.32101575963</v>
      </c>
      <c r="I1963" s="14">
        <v>9257.8392609455768</v>
      </c>
      <c r="J1963" s="14">
        <v>3703.1357043782309</v>
      </c>
      <c r="K1963" s="15">
        <v>5.2260179058110624E-2</v>
      </c>
      <c r="L1963" s="14">
        <v>6184.2633558119251</v>
      </c>
      <c r="M1963" s="14">
        <v>126371.88491603261</v>
      </c>
      <c r="N1963" s="14">
        <v>2777.351778283673</v>
      </c>
      <c r="O1963" s="15">
        <v>8.7877262122591865E-2</v>
      </c>
      <c r="P1963" s="14">
        <v>25261.693736957117</v>
      </c>
      <c r="Q1963" s="14">
        <v>314116.01348874194</v>
      </c>
      <c r="R1963" s="14">
        <v>2777.351778283673</v>
      </c>
      <c r="S1963" s="15">
        <v>6.7336968323386592E-2</v>
      </c>
      <c r="T1963" s="38">
        <v>138357.07060140322</v>
      </c>
      <c r="U1963" s="38">
        <v>2194442.8028970906</v>
      </c>
      <c r="V1963" s="38">
        <v>169803.02769417225</v>
      </c>
      <c r="W1963" s="38">
        <v>2634930.7013018653</v>
      </c>
      <c r="AA1963" s="13">
        <v>1898</v>
      </c>
      <c r="AB1963" s="39">
        <v>2669076.7870512553</v>
      </c>
    </row>
    <row r="1964" spans="3:28">
      <c r="C1964" s="13">
        <v>1899</v>
      </c>
      <c r="D1964" s="13">
        <v>65</v>
      </c>
      <c r="E1964" s="14">
        <v>234641.46460055295</v>
      </c>
      <c r="F1964" s="14">
        <v>70587.671194215654</v>
      </c>
      <c r="G1964" s="14">
        <v>2551.6097</v>
      </c>
      <c r="H1964" s="14">
        <v>161502.1837063373</v>
      </c>
      <c r="I1964" s="14">
        <v>9690.1310223802375</v>
      </c>
      <c r="J1964" s="14">
        <v>3876.052408952095</v>
      </c>
      <c r="K1964" s="15">
        <v>5.9436584330854386E-2</v>
      </c>
      <c r="L1964" s="14">
        <v>9409.5887677404444</v>
      </c>
      <c r="M1964" s="14">
        <v>169660.69560554944</v>
      </c>
      <c r="N1964" s="14">
        <v>2907.0393067140712</v>
      </c>
      <c r="O1964" s="15">
        <v>6.820560771268222E-2</v>
      </c>
      <c r="P1964" s="14">
        <v>10898.025520380226</v>
      </c>
      <c r="Q1964" s="14">
        <v>172133.5027847364</v>
      </c>
      <c r="R1964" s="14">
        <v>2907.0393067140712</v>
      </c>
      <c r="S1964" s="15">
        <v>0.3099395508395219</v>
      </c>
      <c r="T1964" s="38">
        <v>196597.24050238848</v>
      </c>
      <c r="U1964" s="38">
        <v>832359.09534521308</v>
      </c>
      <c r="V1964" s="38">
        <v>216904.85479050915</v>
      </c>
      <c r="W1964" s="38">
        <v>1174153.293735499</v>
      </c>
      <c r="AA1964" s="13">
        <v>1899</v>
      </c>
      <c r="AB1964" s="39">
        <v>2936310.3268911773</v>
      </c>
    </row>
    <row r="1965" spans="3:28">
      <c r="C1965" s="13">
        <v>1900</v>
      </c>
      <c r="D1965" s="13">
        <v>65</v>
      </c>
      <c r="E1965" s="14">
        <v>246935.21797276003</v>
      </c>
      <c r="F1965" s="14">
        <v>75382.235009376411</v>
      </c>
      <c r="G1965" s="14">
        <v>2551.6097</v>
      </c>
      <c r="H1965" s="14">
        <v>169001.3732633836</v>
      </c>
      <c r="I1965" s="14">
        <v>10140.082395803016</v>
      </c>
      <c r="J1965" s="14">
        <v>4056.0329583212065</v>
      </c>
      <c r="K1965" s="15">
        <v>9.868146012663466E-2</v>
      </c>
      <c r="L1965" s="14">
        <v>13312.613740170191</v>
      </c>
      <c r="M1965" s="14">
        <v>150245.54268299474</v>
      </c>
      <c r="N1965" s="14">
        <v>3042.0247187409045</v>
      </c>
      <c r="O1965" s="15">
        <v>8.2415360236249291E-2</v>
      </c>
      <c r="P1965" s="14">
        <v>9553.5184806670241</v>
      </c>
      <c r="Q1965" s="14">
        <v>126993.68053836077</v>
      </c>
      <c r="R1965" s="14">
        <v>3042.0247187409045</v>
      </c>
      <c r="S1965" s="15">
        <v>3.7405063325696014E-2</v>
      </c>
      <c r="T1965" s="38">
        <v>11264.910012180571</v>
      </c>
      <c r="U1965" s="38">
        <v>313945.95287581591</v>
      </c>
      <c r="V1965" s="38">
        <v>34131.042233017783</v>
      </c>
      <c r="W1965" s="38">
        <v>591185.17609717138</v>
      </c>
      <c r="AA1965" s="13">
        <v>1900</v>
      </c>
      <c r="AB1965" s="39">
        <v>2674301.8605775889</v>
      </c>
    </row>
    <row r="1966" spans="3:28">
      <c r="C1966" s="13">
        <v>1901</v>
      </c>
      <c r="D1966" s="13">
        <v>65</v>
      </c>
      <c r="E1966" s="14">
        <v>227717.23932204916</v>
      </c>
      <c r="F1966" s="14">
        <v>67887.223335599178</v>
      </c>
      <c r="G1966" s="14">
        <v>2551.6097</v>
      </c>
      <c r="H1966" s="14">
        <v>157278.40628644999</v>
      </c>
      <c r="I1966" s="14">
        <v>9436.7043771869994</v>
      </c>
      <c r="J1966" s="14">
        <v>3774.6817508747999</v>
      </c>
      <c r="K1966" s="15">
        <v>-5.3781940681046289E-3</v>
      </c>
      <c r="L1966" s="14">
        <v>-619.61225922961535</v>
      </c>
      <c r="M1966" s="14">
        <v>116475.96606234698</v>
      </c>
      <c r="N1966" s="14">
        <v>2831.0113131560997</v>
      </c>
      <c r="O1966" s="15">
        <v>0.27652330270373199</v>
      </c>
      <c r="P1966" s="14">
        <v>54931.162491655996</v>
      </c>
      <c r="Q1966" s="14">
        <v>254995.97529364101</v>
      </c>
      <c r="R1966" s="14">
        <v>2831.0113131560997</v>
      </c>
      <c r="S1966" s="15">
        <v>0.12423233163132333</v>
      </c>
      <c r="T1966" s="38">
        <v>81584.28899129112</v>
      </c>
      <c r="U1966" s="38">
        <v>739707.17444175249</v>
      </c>
      <c r="V1966" s="38">
        <v>135895.83922371751</v>
      </c>
      <c r="W1966" s="38">
        <v>1111179.1157977404</v>
      </c>
      <c r="AA1966" s="13">
        <v>1901</v>
      </c>
      <c r="AB1966" s="39">
        <v>3347190.8902561339</v>
      </c>
    </row>
    <row r="1967" spans="3:28">
      <c r="C1967" s="13">
        <v>1902</v>
      </c>
      <c r="D1967" s="13">
        <v>65</v>
      </c>
      <c r="E1967" s="14">
        <v>238734.85158007362</v>
      </c>
      <c r="F1967" s="14">
        <v>72184.092116228712</v>
      </c>
      <c r="G1967" s="14">
        <v>2551.6097</v>
      </c>
      <c r="H1967" s="14">
        <v>163999.14976384491</v>
      </c>
      <c r="I1967" s="14">
        <v>9839.9489858306933</v>
      </c>
      <c r="J1967" s="14">
        <v>3935.9795943322774</v>
      </c>
      <c r="K1967" s="15">
        <v>6.5322915942943122E-2</v>
      </c>
      <c r="L1967" s="14">
        <v>13480.81844186435</v>
      </c>
      <c r="M1967" s="14">
        <v>221820.77200193552</v>
      </c>
      <c r="N1967" s="14">
        <v>2951.9846957492077</v>
      </c>
      <c r="O1967" s="15">
        <v>-6.4976984038857766E-2</v>
      </c>
      <c r="P1967" s="14">
        <v>-8832.7299918582394</v>
      </c>
      <c r="Q1967" s="14">
        <v>128579.5499894353</v>
      </c>
      <c r="R1967" s="14">
        <v>2951.9846957492077</v>
      </c>
      <c r="S1967" s="15">
        <v>-0.12244546174541153</v>
      </c>
      <c r="T1967" s="38">
        <v>-42207.106475043605</v>
      </c>
      <c r="U1967" s="38">
        <v>303970.15836915741</v>
      </c>
      <c r="V1967" s="38">
        <v>-37559.018025037498</v>
      </c>
      <c r="W1967" s="38">
        <v>654370.48036052822</v>
      </c>
      <c r="AA1967" s="13">
        <v>1902</v>
      </c>
      <c r="AB1967" s="39">
        <v>2614057.0309284097</v>
      </c>
    </row>
    <row r="1968" spans="3:28">
      <c r="C1968" s="13">
        <v>1903</v>
      </c>
      <c r="D1968" s="13">
        <v>65</v>
      </c>
      <c r="E1968" s="14">
        <v>232243.74603691496</v>
      </c>
      <c r="F1968" s="14">
        <v>69652.560954396831</v>
      </c>
      <c r="G1968" s="14">
        <v>2551.6097</v>
      </c>
      <c r="H1968" s="14">
        <v>160039.57538251815</v>
      </c>
      <c r="I1968" s="14">
        <v>9602.3745229510878</v>
      </c>
      <c r="J1968" s="14">
        <v>3840.9498091804353</v>
      </c>
      <c r="K1968" s="15">
        <v>2.2433792713391534E-2</v>
      </c>
      <c r="L1968" s="14">
        <v>3566.9057186230521</v>
      </c>
      <c r="M1968" s="14">
        <v>164484.37966804433</v>
      </c>
      <c r="N1968" s="14">
        <v>2880.7123568853262</v>
      </c>
      <c r="O1968" s="15">
        <v>2.8212521311014503E-2</v>
      </c>
      <c r="P1968" s="14">
        <v>6392.6411368335093</v>
      </c>
      <c r="Q1968" s="14">
        <v>234421.78980075128</v>
      </c>
      <c r="R1968" s="14">
        <v>2880.7123568853262</v>
      </c>
      <c r="S1968" s="15">
        <v>0.25402006793700677</v>
      </c>
      <c r="T1968" s="38">
        <v>40245.610328833165</v>
      </c>
      <c r="U1968" s="38">
        <v>200120.73371162714</v>
      </c>
      <c r="V1968" s="38">
        <v>50205.157184289725</v>
      </c>
      <c r="W1968" s="38">
        <v>599026.90318042273</v>
      </c>
      <c r="AA1968" s="13">
        <v>1903</v>
      </c>
      <c r="AB1968" s="39">
        <v>2704233.3147757058</v>
      </c>
    </row>
    <row r="1969" spans="3:28">
      <c r="C1969" s="13">
        <v>1904</v>
      </c>
      <c r="D1969" s="13">
        <v>65</v>
      </c>
      <c r="E1969" s="14">
        <v>225914.21243412999</v>
      </c>
      <c r="F1969" s="14">
        <v>67184.042849310703</v>
      </c>
      <c r="G1969" s="14">
        <v>2551.6097</v>
      </c>
      <c r="H1969" s="14">
        <v>156178.55988481929</v>
      </c>
      <c r="I1969" s="14">
        <v>9370.7135930891563</v>
      </c>
      <c r="J1969" s="14">
        <v>3748.2854372356628</v>
      </c>
      <c r="K1969" s="15">
        <v>5.7770940024105405E-3</v>
      </c>
      <c r="L1969" s="14">
        <v>745.34381564611624</v>
      </c>
      <c r="M1969" s="14">
        <v>131636.56940241795</v>
      </c>
      <c r="N1969" s="14">
        <v>2811.214077926747</v>
      </c>
      <c r="O1969" s="15">
        <v>-0.21817596359387464</v>
      </c>
      <c r="P1969" s="14">
        <v>-36641.832416321107</v>
      </c>
      <c r="Q1969" s="14">
        <v>132710.01312088643</v>
      </c>
      <c r="R1969" s="14">
        <v>2811.214077926747</v>
      </c>
      <c r="S1969" s="15">
        <v>0.25391976416390488</v>
      </c>
      <c r="T1969" s="38">
        <v>45079.23851101593</v>
      </c>
      <c r="U1969" s="38">
        <v>224018.24339102858</v>
      </c>
      <c r="V1969" s="38">
        <v>9182.7499103409427</v>
      </c>
      <c r="W1969" s="38">
        <v>488364.82591433299</v>
      </c>
      <c r="AA1969" s="13">
        <v>1904</v>
      </c>
      <c r="AB1969" s="39">
        <v>2738198.7488015015</v>
      </c>
    </row>
    <row r="1970" spans="3:28">
      <c r="C1970" s="13">
        <v>1905</v>
      </c>
      <c r="D1970" s="13">
        <v>65</v>
      </c>
      <c r="E1970" s="14">
        <v>236640.02111445149</v>
      </c>
      <c r="F1970" s="14">
        <v>71367.108234636078</v>
      </c>
      <c r="G1970" s="14">
        <v>2551.6097</v>
      </c>
      <c r="H1970" s="14">
        <v>162721.30317981541</v>
      </c>
      <c r="I1970" s="14">
        <v>9763.2781907889239</v>
      </c>
      <c r="J1970" s="14">
        <v>3905.3112763155696</v>
      </c>
      <c r="K1970" s="15">
        <v>0.12408973478044399</v>
      </c>
      <c r="L1970" s="14">
        <v>18714.43338838184</v>
      </c>
      <c r="M1970" s="14">
        <v>171480.79993900066</v>
      </c>
      <c r="N1970" s="14">
        <v>2928.9834572366772</v>
      </c>
      <c r="O1970" s="15">
        <v>0.21402562461064975</v>
      </c>
      <c r="P1970" s="14">
        <v>37834.859678808876</v>
      </c>
      <c r="Q1970" s="14">
        <v>216076.59360745418</v>
      </c>
      <c r="R1970" s="14">
        <v>2928.9834572366772</v>
      </c>
      <c r="S1970" s="15">
        <v>0.36344963768577704</v>
      </c>
      <c r="T1970" s="38">
        <v>30610.796396353238</v>
      </c>
      <c r="U1970" s="38">
        <v>116298.22638751572</v>
      </c>
      <c r="V1970" s="38">
        <v>87160.089463543962</v>
      </c>
      <c r="W1970" s="38">
        <v>503855.61993397056</v>
      </c>
      <c r="AA1970" s="13">
        <v>1905</v>
      </c>
      <c r="AB1970" s="39">
        <v>2265856.286624148</v>
      </c>
    </row>
    <row r="1971" spans="3:28">
      <c r="C1971" s="13">
        <v>1906</v>
      </c>
      <c r="D1971" s="13">
        <v>65</v>
      </c>
      <c r="E1971" s="14">
        <v>224114.11663963</v>
      </c>
      <c r="F1971" s="14">
        <v>66482.005489455696</v>
      </c>
      <c r="G1971" s="14">
        <v>2551.6097</v>
      </c>
      <c r="H1971" s="14">
        <v>155080.50145017428</v>
      </c>
      <c r="I1971" s="14">
        <v>9304.8300870104558</v>
      </c>
      <c r="J1971" s="14">
        <v>3721.9320348041824</v>
      </c>
      <c r="K1971" s="15">
        <v>-1.838998498152588E-2</v>
      </c>
      <c r="L1971" s="14">
        <v>-2494.2944260172058</v>
      </c>
      <c r="M1971" s="14">
        <v>134999.97572528778</v>
      </c>
      <c r="N1971" s="14">
        <v>2791.4490261031365</v>
      </c>
      <c r="O1971" s="15">
        <v>0.12973218900849767</v>
      </c>
      <c r="P1971" s="14">
        <v>16229.819879864188</v>
      </c>
      <c r="Q1971" s="14">
        <v>142728.03440640893</v>
      </c>
      <c r="R1971" s="14">
        <v>2791.4490261031365</v>
      </c>
      <c r="S1971" s="15">
        <v>0.32492855239917467</v>
      </c>
      <c r="T1971" s="38">
        <v>34478.489517991562</v>
      </c>
      <c r="U1971" s="38">
        <v>141985.20139553532</v>
      </c>
      <c r="V1971" s="38">
        <v>48214.014971838544</v>
      </c>
      <c r="W1971" s="38">
        <v>419713.21152723202</v>
      </c>
      <c r="AA1971" s="13">
        <v>1906</v>
      </c>
      <c r="AB1971" s="39">
        <v>3091053.4085502364</v>
      </c>
    </row>
    <row r="1972" spans="3:28">
      <c r="C1972" s="13">
        <v>1907</v>
      </c>
      <c r="D1972" s="13">
        <v>65</v>
      </c>
      <c r="E1972" s="14">
        <v>239851.523792016</v>
      </c>
      <c r="F1972" s="14">
        <v>72619.594278886245</v>
      </c>
      <c r="G1972" s="14">
        <v>2551.6097</v>
      </c>
      <c r="H1972" s="14">
        <v>164680.31981312975</v>
      </c>
      <c r="I1972" s="14">
        <v>9880.8191887877856</v>
      </c>
      <c r="J1972" s="14">
        <v>3952.3276755151146</v>
      </c>
      <c r="K1972" s="15">
        <v>-6.3722602971562403E-2</v>
      </c>
      <c r="L1972" s="14">
        <v>-8592.913415400235</v>
      </c>
      <c r="M1972" s="14">
        <v>128232.00133159135</v>
      </c>
      <c r="N1972" s="14">
        <v>2964.2457566363355</v>
      </c>
      <c r="O1972" s="15">
        <v>7.7259334850669215E-2</v>
      </c>
      <c r="P1972" s="14">
        <v>24575.02490478992</v>
      </c>
      <c r="Q1972" s="14">
        <v>344142.01030864991</v>
      </c>
      <c r="R1972" s="14">
        <v>2964.2457566363355</v>
      </c>
      <c r="S1972" s="15">
        <v>0.20480206480982877</v>
      </c>
      <c r="T1972" s="38">
        <v>74934.813722666659</v>
      </c>
      <c r="U1972" s="38">
        <v>442305.89280974283</v>
      </c>
      <c r="V1972" s="38">
        <v>90916.925212056347</v>
      </c>
      <c r="W1972" s="38">
        <v>914679.90444998408</v>
      </c>
      <c r="AA1972" s="13">
        <v>1907</v>
      </c>
      <c r="AB1972" s="39">
        <v>2790587.5654040319</v>
      </c>
    </row>
    <row r="1973" spans="3:28">
      <c r="C1973" s="13">
        <v>1908</v>
      </c>
      <c r="D1973" s="13">
        <v>65</v>
      </c>
      <c r="E1973" s="14">
        <v>229990.70447206363</v>
      </c>
      <c r="F1973" s="14">
        <v>68773.874744104818</v>
      </c>
      <c r="G1973" s="14">
        <v>2551.6097</v>
      </c>
      <c r="H1973" s="14">
        <v>158665.22002795883</v>
      </c>
      <c r="I1973" s="14">
        <v>9519.9132016775293</v>
      </c>
      <c r="J1973" s="14">
        <v>3807.9652806710119</v>
      </c>
      <c r="K1973" s="15">
        <v>4.4204664207658818E-2</v>
      </c>
      <c r="L1973" s="14">
        <v>5800.985250942952</v>
      </c>
      <c r="M1973" s="14">
        <v>138935.13002285472</v>
      </c>
      <c r="N1973" s="14">
        <v>2855.9739605032587</v>
      </c>
      <c r="O1973" s="15">
        <v>0.24704885703089008</v>
      </c>
      <c r="P1973" s="14">
        <v>41421.824635972902</v>
      </c>
      <c r="Q1973" s="14">
        <v>210516.34176654887</v>
      </c>
      <c r="R1973" s="14">
        <v>2855.9739605032587</v>
      </c>
      <c r="S1973" s="15">
        <v>-3.9683367138895989E-2</v>
      </c>
      <c r="T1973" s="38">
        <v>-12630.477165632945</v>
      </c>
      <c r="U1973" s="38">
        <v>307078.89761684166</v>
      </c>
      <c r="V1973" s="38">
        <v>34592.33272128291</v>
      </c>
      <c r="W1973" s="38">
        <v>656530.36940624518</v>
      </c>
      <c r="AA1973" s="13">
        <v>1908</v>
      </c>
      <c r="AB1973" s="39">
        <v>2557016.033457913</v>
      </c>
    </row>
    <row r="1974" spans="3:28">
      <c r="C1974" s="13">
        <v>1909</v>
      </c>
      <c r="D1974" s="13">
        <v>65</v>
      </c>
      <c r="E1974" s="14">
        <v>227002.50380326906</v>
      </c>
      <c r="F1974" s="14">
        <v>67608.476483274935</v>
      </c>
      <c r="G1974" s="14">
        <v>2551.6097</v>
      </c>
      <c r="H1974" s="14">
        <v>156842.41761999411</v>
      </c>
      <c r="I1974" s="14">
        <v>9410.5450571996462</v>
      </c>
      <c r="J1974" s="14">
        <v>3764.2180228798588</v>
      </c>
      <c r="K1974" s="15">
        <v>8.0798255093825933E-2</v>
      </c>
      <c r="L1974" s="14">
        <v>10240.255898851436</v>
      </c>
      <c r="M1974" s="14">
        <v>138860.94220951729</v>
      </c>
      <c r="N1974" s="14">
        <v>2823.1635171598937</v>
      </c>
      <c r="O1974" s="15">
        <v>-4.1362143625893605E-3</v>
      </c>
      <c r="P1974" s="14">
        <v>-524.46213078417316</v>
      </c>
      <c r="Q1974" s="14">
        <v>127684.73812836313</v>
      </c>
      <c r="R1974" s="14">
        <v>2823.1635171598937</v>
      </c>
      <c r="S1974" s="15">
        <v>-0.18106361841492402</v>
      </c>
      <c r="T1974" s="38">
        <v>-53239.963434908648</v>
      </c>
      <c r="U1974" s="38">
        <v>242211.71263408297</v>
      </c>
      <c r="V1974" s="38">
        <v>-43524.169666841386</v>
      </c>
      <c r="W1974" s="38">
        <v>508757.39297196339</v>
      </c>
      <c r="AA1974" s="13">
        <v>1909</v>
      </c>
      <c r="AB1974" s="39">
        <v>2606335.3074108893</v>
      </c>
    </row>
    <row r="1975" spans="3:28">
      <c r="C1975" s="13">
        <v>1910</v>
      </c>
      <c r="D1975" s="13">
        <v>65</v>
      </c>
      <c r="E1975" s="14">
        <v>224621.38536248865</v>
      </c>
      <c r="F1975" s="14">
        <v>66679.84029137058</v>
      </c>
      <c r="G1975" s="14">
        <v>2551.6097</v>
      </c>
      <c r="H1975" s="14">
        <v>155389.93537111807</v>
      </c>
      <c r="I1975" s="14">
        <v>9323.3961222670841</v>
      </c>
      <c r="J1975" s="14">
        <v>3729.3584489068339</v>
      </c>
      <c r="K1975" s="15">
        <v>6.9982664048985524E-2</v>
      </c>
      <c r="L1975" s="14">
        <v>9261.210324982927</v>
      </c>
      <c r="M1975" s="14">
        <v>143461.6680002308</v>
      </c>
      <c r="N1975" s="14">
        <v>2797.0188366801253</v>
      </c>
      <c r="O1975" s="15">
        <v>5.778994482304501E-2</v>
      </c>
      <c r="P1975" s="14">
        <v>6673.9568326491772</v>
      </c>
      <c r="Q1975" s="14">
        <v>123558.93804266657</v>
      </c>
      <c r="R1975" s="14">
        <v>2797.0188366801253</v>
      </c>
      <c r="S1975" s="15">
        <v>0.16522871408231618</v>
      </c>
      <c r="T1975" s="38">
        <v>33833.760885024327</v>
      </c>
      <c r="U1975" s="38">
        <v>240001.52650037446</v>
      </c>
      <c r="V1975" s="38">
        <v>49768.928042656429</v>
      </c>
      <c r="W1975" s="38">
        <v>507022.13254327187</v>
      </c>
      <c r="AA1975" s="13">
        <v>1910</v>
      </c>
      <c r="AB1975" s="39">
        <v>2373019.9107697052</v>
      </c>
    </row>
    <row r="1976" spans="3:28">
      <c r="C1976" s="13">
        <v>1911</v>
      </c>
      <c r="D1976" s="13">
        <v>65</v>
      </c>
      <c r="E1976" s="14">
        <v>249863.78215926545</v>
      </c>
      <c r="F1976" s="14">
        <v>76524.375042113534</v>
      </c>
      <c r="G1976" s="14">
        <v>2551.6097</v>
      </c>
      <c r="H1976" s="14">
        <v>170787.79741715192</v>
      </c>
      <c r="I1976" s="14">
        <v>10247.267845029115</v>
      </c>
      <c r="J1976" s="14">
        <v>4098.9071380116466</v>
      </c>
      <c r="K1976" s="15">
        <v>3.3395324766598303E-2</v>
      </c>
      <c r="L1976" s="14">
        <v>3973.6561408909347</v>
      </c>
      <c r="M1976" s="14">
        <v>125011.50609960186</v>
      </c>
      <c r="N1976" s="14">
        <v>3074.1803535087342</v>
      </c>
      <c r="O1976" s="15">
        <v>0.21494690954753395</v>
      </c>
      <c r="P1976" s="14">
        <v>25927.693140537423</v>
      </c>
      <c r="Q1976" s="14">
        <v>148088.49079517811</v>
      </c>
      <c r="R1976" s="14">
        <v>3074.1803535087342</v>
      </c>
      <c r="S1976" s="15">
        <v>-0.16686430998398094</v>
      </c>
      <c r="T1976" s="38">
        <v>-64504.676959960627</v>
      </c>
      <c r="U1976" s="38">
        <v>323602.05753530085</v>
      </c>
      <c r="V1976" s="38">
        <v>-34603.327678532267</v>
      </c>
      <c r="W1976" s="38">
        <v>596702.05443008081</v>
      </c>
      <c r="AA1976" s="13">
        <v>1911</v>
      </c>
      <c r="AB1976" s="39">
        <v>3077532.2346510901</v>
      </c>
    </row>
    <row r="1977" spans="3:28">
      <c r="C1977" s="13">
        <v>1912</v>
      </c>
      <c r="D1977" s="13">
        <v>65</v>
      </c>
      <c r="E1977" s="14">
        <v>238287.53043168999</v>
      </c>
      <c r="F1977" s="14">
        <v>72009.636868359099</v>
      </c>
      <c r="G1977" s="14">
        <v>2551.6097</v>
      </c>
      <c r="H1977" s="14">
        <v>163726.28386333087</v>
      </c>
      <c r="I1977" s="14">
        <v>9823.5770317998522</v>
      </c>
      <c r="J1977" s="14">
        <v>3929.4308127199411</v>
      </c>
      <c r="K1977" s="15">
        <v>0.11704130143280381</v>
      </c>
      <c r="L1977" s="14">
        <v>12433.033298982084</v>
      </c>
      <c r="M1977" s="14">
        <v>120625.49179071934</v>
      </c>
      <c r="N1977" s="14">
        <v>2947.0731095399556</v>
      </c>
      <c r="O1977" s="15">
        <v>-6.3616627194393677E-2</v>
      </c>
      <c r="P1977" s="14">
        <v>-24901.461292693959</v>
      </c>
      <c r="Q1977" s="14">
        <v>368002.15244303737</v>
      </c>
      <c r="R1977" s="14">
        <v>2947.0731095399556</v>
      </c>
      <c r="S1977" s="15">
        <v>-2.6178976206122515E-2</v>
      </c>
      <c r="T1977" s="38">
        <v>-2732.9375339365529</v>
      </c>
      <c r="U1977" s="38">
        <v>103134.96159706727</v>
      </c>
      <c r="V1977" s="38">
        <v>-15201.365527648428</v>
      </c>
      <c r="W1977" s="38">
        <v>591762.605830824</v>
      </c>
      <c r="AA1977" s="13">
        <v>1912</v>
      </c>
      <c r="AB1977" s="39">
        <v>2639499.8183169113</v>
      </c>
    </row>
    <row r="1978" spans="3:28">
      <c r="C1978" s="13">
        <v>1913</v>
      </c>
      <c r="D1978" s="13">
        <v>65</v>
      </c>
      <c r="E1978" s="14">
        <v>235594.58729523289</v>
      </c>
      <c r="F1978" s="14">
        <v>70959.389045140822</v>
      </c>
      <c r="G1978" s="14">
        <v>2551.6097</v>
      </c>
      <c r="H1978" s="14">
        <v>162083.58855009207</v>
      </c>
      <c r="I1978" s="14">
        <v>9725.0153130055241</v>
      </c>
      <c r="J1978" s="14">
        <v>3890.0061252022097</v>
      </c>
      <c r="K1978" s="15">
        <v>-1.1101774261674469E-2</v>
      </c>
      <c r="L1978" s="14">
        <v>-1425.168361013531</v>
      </c>
      <c r="M1978" s="14">
        <v>128892.86115858331</v>
      </c>
      <c r="N1978" s="14">
        <v>2917.5045939016572</v>
      </c>
      <c r="O1978" s="15">
        <v>0.2296342326476056</v>
      </c>
      <c r="P1978" s="14">
        <v>30902.45976128463</v>
      </c>
      <c r="Q1978" s="14">
        <v>166933.74249060891</v>
      </c>
      <c r="R1978" s="14">
        <v>2917.5045939016572</v>
      </c>
      <c r="S1978" s="15">
        <v>0.27172649344895072</v>
      </c>
      <c r="T1978" s="38">
        <v>47233.980101857669</v>
      </c>
      <c r="U1978" s="38">
        <v>222521.86294228095</v>
      </c>
      <c r="V1978" s="38">
        <v>76711.271502128773</v>
      </c>
      <c r="W1978" s="38">
        <v>518348.4665914732</v>
      </c>
      <c r="AA1978" s="13">
        <v>1913</v>
      </c>
      <c r="AB1978" s="39">
        <v>3427345.6790927765</v>
      </c>
    </row>
    <row r="1979" spans="3:28">
      <c r="C1979" s="13">
        <v>1914</v>
      </c>
      <c r="D1979" s="13">
        <v>65</v>
      </c>
      <c r="E1979" s="14">
        <v>232587.61601707959</v>
      </c>
      <c r="F1979" s="14">
        <v>69786.670246661044</v>
      </c>
      <c r="G1979" s="14">
        <v>2551.6097</v>
      </c>
      <c r="H1979" s="14">
        <v>160249.33607041856</v>
      </c>
      <c r="I1979" s="14">
        <v>9614.9601642251127</v>
      </c>
      <c r="J1979" s="14">
        <v>3845.9840656900451</v>
      </c>
      <c r="K1979" s="15">
        <v>2.5349928737830527E-3</v>
      </c>
      <c r="L1979" s="14">
        <v>419.73048594416997</v>
      </c>
      <c r="M1979" s="14">
        <v>167917.34416172598</v>
      </c>
      <c r="N1979" s="14">
        <v>2884.4880492675338</v>
      </c>
      <c r="O1979" s="15">
        <v>-2.3035110073338819E-2</v>
      </c>
      <c r="P1979" s="14">
        <v>-4071.4976011367958</v>
      </c>
      <c r="Q1979" s="14">
        <v>174122.56519814255</v>
      </c>
      <c r="R1979" s="14">
        <v>2884.4880492675338</v>
      </c>
      <c r="S1979" s="15">
        <v>-0.26059394800841906</v>
      </c>
      <c r="T1979" s="38">
        <v>-43388.53926042746</v>
      </c>
      <c r="U1979" s="38">
        <v>124552.3498479582</v>
      </c>
      <c r="V1979" s="38">
        <v>-47040.306375620086</v>
      </c>
      <c r="W1979" s="38">
        <v>466592.25920782669</v>
      </c>
      <c r="AA1979" s="13">
        <v>1914</v>
      </c>
      <c r="AB1979" s="39">
        <v>2622975.7349421903</v>
      </c>
    </row>
    <row r="1980" spans="3:28">
      <c r="C1980" s="13">
        <v>1915</v>
      </c>
      <c r="D1980" s="13">
        <v>65</v>
      </c>
      <c r="E1980" s="14">
        <v>230874.24386714649</v>
      </c>
      <c r="F1980" s="14">
        <v>69118.455108187132</v>
      </c>
      <c r="G1980" s="14">
        <v>2551.6097</v>
      </c>
      <c r="H1980" s="14">
        <v>159204.17905895936</v>
      </c>
      <c r="I1980" s="14">
        <v>9552.250743537561</v>
      </c>
      <c r="J1980" s="14">
        <v>3820.9002974150244</v>
      </c>
      <c r="K1980" s="15">
        <v>2.7889472477980848E-2</v>
      </c>
      <c r="L1980" s="14">
        <v>3515.7156104009491</v>
      </c>
      <c r="M1980" s="14">
        <v>131485.04382417974</v>
      </c>
      <c r="N1980" s="14">
        <v>2865.6752230612683</v>
      </c>
      <c r="O1980" s="15">
        <v>7.9741394930467113E-2</v>
      </c>
      <c r="P1980" s="14">
        <v>23386.190337467844</v>
      </c>
      <c r="Q1980" s="14">
        <v>318094.43851662311</v>
      </c>
      <c r="R1980" s="14">
        <v>2865.6752230612683</v>
      </c>
      <c r="S1980" s="15">
        <v>0.27992572104798097</v>
      </c>
      <c r="T1980" s="38">
        <v>63542.445015681915</v>
      </c>
      <c r="U1980" s="38">
        <v>291972.80460480304</v>
      </c>
      <c r="V1980" s="38">
        <v>90444.350963550707</v>
      </c>
      <c r="W1980" s="38">
        <v>741552.28694560588</v>
      </c>
      <c r="AA1980" s="13">
        <v>1915</v>
      </c>
      <c r="AB1980" s="39">
        <v>2479278.2289271457</v>
      </c>
    </row>
    <row r="1981" spans="3:28">
      <c r="C1981" s="13">
        <v>1916</v>
      </c>
      <c r="D1981" s="13">
        <v>65</v>
      </c>
      <c r="E1981" s="14">
        <v>228758.18496273877</v>
      </c>
      <c r="F1981" s="14">
        <v>68293.192135468125</v>
      </c>
      <c r="G1981" s="14">
        <v>2551.6097</v>
      </c>
      <c r="H1981" s="14">
        <v>157913.38312727064</v>
      </c>
      <c r="I1981" s="14">
        <v>9474.802987636238</v>
      </c>
      <c r="J1981" s="14">
        <v>3789.9211950544955</v>
      </c>
      <c r="K1981" s="15">
        <v>7.1306013348203745E-2</v>
      </c>
      <c r="L1981" s="14">
        <v>11375.146475898475</v>
      </c>
      <c r="M1981" s="14">
        <v>172795.87414093805</v>
      </c>
      <c r="N1981" s="14">
        <v>2842.4408962908715</v>
      </c>
      <c r="O1981" s="15">
        <v>0.17324243758544605</v>
      </c>
      <c r="P1981" s="14">
        <v>16513.09433268831</v>
      </c>
      <c r="Q1981" s="14">
        <v>113252.15123498648</v>
      </c>
      <c r="R1981" s="14">
        <v>2842.4408962908715</v>
      </c>
      <c r="S1981" s="15">
        <v>0.11907522225662757</v>
      </c>
      <c r="T1981" s="38">
        <v>49489.649896182418</v>
      </c>
      <c r="U1981" s="38">
        <v>466527.56169531029</v>
      </c>
      <c r="V1981" s="38">
        <v>77377.890704769205</v>
      </c>
      <c r="W1981" s="38">
        <v>752575.58707123483</v>
      </c>
      <c r="AA1981" s="13">
        <v>1916</v>
      </c>
      <c r="AB1981" s="39">
        <v>2638524.7562208287</v>
      </c>
    </row>
    <row r="1982" spans="3:28">
      <c r="C1982" s="13">
        <v>1917</v>
      </c>
      <c r="D1982" s="13">
        <v>65</v>
      </c>
      <c r="E1982" s="14">
        <v>234633.29998122263</v>
      </c>
      <c r="F1982" s="14">
        <v>70584.48699267683</v>
      </c>
      <c r="G1982" s="14">
        <v>2551.6097</v>
      </c>
      <c r="H1982" s="14">
        <v>161497.2032885458</v>
      </c>
      <c r="I1982" s="14">
        <v>9689.8321973127477</v>
      </c>
      <c r="J1982" s="14">
        <v>3875.9328789250994</v>
      </c>
      <c r="K1982" s="15">
        <v>4.3650152844578724E-2</v>
      </c>
      <c r="L1982" s="14">
        <v>7799.6278629891649</v>
      </c>
      <c r="M1982" s="14">
        <v>188422.60122008191</v>
      </c>
      <c r="N1982" s="14">
        <v>2906.9496591938241</v>
      </c>
      <c r="O1982" s="15">
        <v>4.8796662378548183E-2</v>
      </c>
      <c r="P1982" s="14">
        <v>6494.4610384786838</v>
      </c>
      <c r="Q1982" s="14">
        <v>141040.25657019304</v>
      </c>
      <c r="R1982" s="14">
        <v>2906.9496591938241</v>
      </c>
      <c r="S1982" s="15">
        <v>-2.197134868212032E-2</v>
      </c>
      <c r="T1982" s="38">
        <v>-3404.4608055617077</v>
      </c>
      <c r="U1982" s="38">
        <v>152999.02891921389</v>
      </c>
      <c r="V1982" s="38">
        <v>10889.628095906141</v>
      </c>
      <c r="W1982" s="38">
        <v>482461.88670948881</v>
      </c>
      <c r="AA1982" s="13">
        <v>1917</v>
      </c>
      <c r="AB1982" s="39">
        <v>2529846.9104410727</v>
      </c>
    </row>
    <row r="1983" spans="3:28">
      <c r="C1983" s="13">
        <v>1918</v>
      </c>
      <c r="D1983" s="13">
        <v>65</v>
      </c>
      <c r="E1983" s="14">
        <v>231573.74268685904</v>
      </c>
      <c r="F1983" s="14">
        <v>69391.259647875035</v>
      </c>
      <c r="G1983" s="14">
        <v>2551.6097</v>
      </c>
      <c r="H1983" s="14">
        <v>159630.87333898401</v>
      </c>
      <c r="I1983" s="14">
        <v>9577.8524003390394</v>
      </c>
      <c r="J1983" s="14">
        <v>3831.1409601356158</v>
      </c>
      <c r="K1983" s="15">
        <v>7.9328241154630219E-2</v>
      </c>
      <c r="L1983" s="14">
        <v>10747.459552484168</v>
      </c>
      <c r="M1983" s="14">
        <v>148143.90539363216</v>
      </c>
      <c r="N1983" s="14">
        <v>2873.3557201017115</v>
      </c>
      <c r="O1983" s="15">
        <v>0.14368072450794395</v>
      </c>
      <c r="P1983" s="14">
        <v>22215.675882188578</v>
      </c>
      <c r="Q1983" s="14">
        <v>178270.69909280381</v>
      </c>
      <c r="R1983" s="14">
        <v>2873.3557201017115</v>
      </c>
      <c r="S1983" s="15">
        <v>0.46544723062872456</v>
      </c>
      <c r="T1983" s="38">
        <v>81923.150674161705</v>
      </c>
      <c r="U1983" s="38">
        <v>259369.36362909363</v>
      </c>
      <c r="V1983" s="38">
        <v>114886.28610883445</v>
      </c>
      <c r="W1983" s="38">
        <v>585783.96811552963</v>
      </c>
      <c r="AA1983" s="13">
        <v>1918</v>
      </c>
      <c r="AB1983" s="39">
        <v>2385572.9382725041</v>
      </c>
    </row>
    <row r="1984" spans="3:28">
      <c r="C1984" s="13">
        <v>1919</v>
      </c>
      <c r="D1984" s="13">
        <v>65</v>
      </c>
      <c r="E1984" s="14">
        <v>235621.43783418869</v>
      </c>
      <c r="F1984" s="14">
        <v>70969.86075533359</v>
      </c>
      <c r="G1984" s="14">
        <v>2551.6097</v>
      </c>
      <c r="H1984" s="14">
        <v>162099.9673788551</v>
      </c>
      <c r="I1984" s="14">
        <v>9725.9980427313058</v>
      </c>
      <c r="J1984" s="14">
        <v>3890.3992170925226</v>
      </c>
      <c r="K1984" s="15">
        <v>1.735311997399951E-2</v>
      </c>
      <c r="L1984" s="14">
        <v>2483.1444502453169</v>
      </c>
      <c r="M1984" s="14">
        <v>147523.32951188914</v>
      </c>
      <c r="N1984" s="14">
        <v>2917.7994128193918</v>
      </c>
      <c r="O1984" s="15">
        <v>7.8761467168114274E-2</v>
      </c>
      <c r="P1984" s="14">
        <v>11123.479464161333</v>
      </c>
      <c r="Q1984" s="14">
        <v>153812.34687062111</v>
      </c>
      <c r="R1984" s="14">
        <v>2917.7994128193918</v>
      </c>
      <c r="S1984" s="15">
        <v>0.25829988294238898</v>
      </c>
      <c r="T1984" s="38">
        <v>21508.244547388709</v>
      </c>
      <c r="U1984" s="38">
        <v>106235.64713649577</v>
      </c>
      <c r="V1984" s="38">
        <v>35114.868461795355</v>
      </c>
      <c r="W1984" s="38">
        <v>407571.32351900602</v>
      </c>
      <c r="AA1984" s="13">
        <v>1919</v>
      </c>
      <c r="AB1984" s="39">
        <v>2599217.6513460493</v>
      </c>
    </row>
    <row r="1985" spans="3:28">
      <c r="C1985" s="13">
        <v>1920</v>
      </c>
      <c r="D1985" s="13">
        <v>65</v>
      </c>
      <c r="E1985" s="14">
        <v>235362.4448425544</v>
      </c>
      <c r="F1985" s="14">
        <v>70868.853488596214</v>
      </c>
      <c r="G1985" s="14">
        <v>2551.6097</v>
      </c>
      <c r="H1985" s="14">
        <v>161941.98165395818</v>
      </c>
      <c r="I1985" s="14">
        <v>9716.5188992374897</v>
      </c>
      <c r="J1985" s="14">
        <v>3886.6075596949959</v>
      </c>
      <c r="K1985" s="15">
        <v>5.0596316803367333E-2</v>
      </c>
      <c r="L1985" s="14">
        <v>6602.068424408606</v>
      </c>
      <c r="M1985" s="14">
        <v>139030.53083875219</v>
      </c>
      <c r="N1985" s="14">
        <v>2914.9556697712469</v>
      </c>
      <c r="O1985" s="15">
        <v>0.10646157913943974</v>
      </c>
      <c r="P1985" s="14">
        <v>12447.762281611433</v>
      </c>
      <c r="Q1985" s="14">
        <v>130827.81802892666</v>
      </c>
      <c r="R1985" s="14">
        <v>2914.9556697712469</v>
      </c>
      <c r="S1985" s="15">
        <v>-0.13079939600965351</v>
      </c>
      <c r="T1985" s="38">
        <v>-34253.157467199257</v>
      </c>
      <c r="U1985" s="38">
        <v>229079.82218323939</v>
      </c>
      <c r="V1985" s="38">
        <v>-15203.326761179218</v>
      </c>
      <c r="W1985" s="38">
        <v>498938.17105091823</v>
      </c>
      <c r="AA1985" s="13">
        <v>1920</v>
      </c>
      <c r="AB1985" s="39">
        <v>2439513.0507786437</v>
      </c>
    </row>
    <row r="1986" spans="3:28">
      <c r="C1986" s="13">
        <v>1921</v>
      </c>
      <c r="D1986" s="13">
        <v>65</v>
      </c>
      <c r="E1986" s="14">
        <v>244233.71274520646</v>
      </c>
      <c r="F1986" s="14">
        <v>74328.647970630525</v>
      </c>
      <c r="G1986" s="14">
        <v>2551.6097</v>
      </c>
      <c r="H1986" s="14">
        <v>167353.45507457593</v>
      </c>
      <c r="I1986" s="14">
        <v>10041.207304474556</v>
      </c>
      <c r="J1986" s="14">
        <v>4016.4829217898223</v>
      </c>
      <c r="K1986" s="15">
        <v>8.2440729856897571E-2</v>
      </c>
      <c r="L1986" s="14">
        <v>14118.468840845591</v>
      </c>
      <c r="M1986" s="14">
        <v>187382.70070057295</v>
      </c>
      <c r="N1986" s="14">
        <v>3012.3621913423667</v>
      </c>
      <c r="O1986" s="15">
        <v>-7.3912760795191712E-3</v>
      </c>
      <c r="P1986" s="14">
        <v>-905.11985745165282</v>
      </c>
      <c r="Q1986" s="14">
        <v>123058.92206142587</v>
      </c>
      <c r="R1986" s="14">
        <v>3012.3621913423667</v>
      </c>
      <c r="S1986" s="15">
        <v>0.20956939274807487</v>
      </c>
      <c r="T1986" s="38">
        <v>83863.27866855904</v>
      </c>
      <c r="U1986" s="38">
        <v>485538.95765160443</v>
      </c>
      <c r="V1986" s="38">
        <v>97076.627651952978</v>
      </c>
      <c r="W1986" s="38">
        <v>795980.58041360322</v>
      </c>
      <c r="AA1986" s="13">
        <v>1921</v>
      </c>
      <c r="AB1986" s="39">
        <v>2837491.206037438</v>
      </c>
    </row>
    <row r="1987" spans="3:28">
      <c r="C1987" s="13">
        <v>1922</v>
      </c>
      <c r="D1987" s="13">
        <v>65</v>
      </c>
      <c r="E1987" s="14">
        <v>248122.00732059102</v>
      </c>
      <c r="F1987" s="14">
        <v>75845.082855030501</v>
      </c>
      <c r="G1987" s="14">
        <v>2551.6097</v>
      </c>
      <c r="H1987" s="14">
        <v>169725.31476556053</v>
      </c>
      <c r="I1987" s="14">
        <v>10183.518885933632</v>
      </c>
      <c r="J1987" s="14">
        <v>4073.407554373453</v>
      </c>
      <c r="K1987" s="15">
        <v>0.10293186268883203</v>
      </c>
      <c r="L1987" s="14">
        <v>18502.690244441095</v>
      </c>
      <c r="M1987" s="14">
        <v>200296.07733722677</v>
      </c>
      <c r="N1987" s="14">
        <v>3055.0556657800894</v>
      </c>
      <c r="O1987" s="15">
        <v>0.19270733444262619</v>
      </c>
      <c r="P1987" s="14">
        <v>31524.683207410242</v>
      </c>
      <c r="Q1987" s="14">
        <v>196640.60428226032</v>
      </c>
      <c r="R1987" s="14">
        <v>3055.0556657800894</v>
      </c>
      <c r="S1987" s="15">
        <v>0.36214919701958642</v>
      </c>
      <c r="T1987" s="38">
        <v>202656.55015200062</v>
      </c>
      <c r="U1987" s="38">
        <v>763778.16743703478</v>
      </c>
      <c r="V1987" s="38">
        <v>252683.92360385196</v>
      </c>
      <c r="W1987" s="38">
        <v>1160714.8490565219</v>
      </c>
      <c r="AA1987" s="13">
        <v>1922</v>
      </c>
      <c r="AB1987" s="39">
        <v>3501870.8083538949</v>
      </c>
    </row>
    <row r="1988" spans="3:28">
      <c r="C1988" s="13">
        <v>1923</v>
      </c>
      <c r="D1988" s="13">
        <v>65</v>
      </c>
      <c r="E1988" s="14">
        <v>249695.31729779291</v>
      </c>
      <c r="F1988" s="14">
        <v>76458.673746139233</v>
      </c>
      <c r="G1988" s="14">
        <v>2551.6097</v>
      </c>
      <c r="H1988" s="14">
        <v>170685.03385165366</v>
      </c>
      <c r="I1988" s="14">
        <v>10241.102031099219</v>
      </c>
      <c r="J1988" s="14">
        <v>4096.4408124396878</v>
      </c>
      <c r="K1988" s="15">
        <v>0.10749354181142667</v>
      </c>
      <c r="L1988" s="14">
        <v>18660.682073308471</v>
      </c>
      <c r="M1988" s="14">
        <v>194307.07180996545</v>
      </c>
      <c r="N1988" s="14">
        <v>3072.3306093297656</v>
      </c>
      <c r="O1988" s="15">
        <v>-3.1200640886316772E-3</v>
      </c>
      <c r="P1988" s="14">
        <v>-572.68164556161435</v>
      </c>
      <c r="Q1988" s="14">
        <v>184511.52283183942</v>
      </c>
      <c r="R1988" s="14">
        <v>3072.3306093297656</v>
      </c>
      <c r="S1988" s="15">
        <v>0.19447118340841801</v>
      </c>
      <c r="T1988" s="38">
        <v>79010.752240340458</v>
      </c>
      <c r="U1988" s="38">
        <v>486832.05889885966</v>
      </c>
      <c r="V1988" s="38">
        <v>97098.752668087312</v>
      </c>
      <c r="W1988" s="38">
        <v>865650.65354066459</v>
      </c>
      <c r="AA1988" s="13">
        <v>1923</v>
      </c>
      <c r="AB1988" s="39">
        <v>2923559.1713907504</v>
      </c>
    </row>
    <row r="1989" spans="3:28">
      <c r="C1989" s="13">
        <v>1924</v>
      </c>
      <c r="D1989" s="13">
        <v>65</v>
      </c>
      <c r="E1989" s="14">
        <v>235356.6272790698</v>
      </c>
      <c r="F1989" s="14">
        <v>70866.58463883723</v>
      </c>
      <c r="G1989" s="14">
        <v>2551.6097</v>
      </c>
      <c r="H1989" s="14">
        <v>161938.43294023257</v>
      </c>
      <c r="I1989" s="14">
        <v>9716.3059764139543</v>
      </c>
      <c r="J1989" s="14">
        <v>3886.5223905655821</v>
      </c>
      <c r="K1989" s="15">
        <v>6.7524042859005678E-2</v>
      </c>
      <c r="L1989" s="14">
        <v>8823.4791909613195</v>
      </c>
      <c r="M1989" s="14">
        <v>141438.40661608291</v>
      </c>
      <c r="N1989" s="14">
        <v>2914.8917929241861</v>
      </c>
      <c r="O1989" s="15">
        <v>-0.16009010886236835</v>
      </c>
      <c r="P1989" s="14">
        <v>-26095.764953269525</v>
      </c>
      <c r="Q1989" s="14">
        <v>138368.4097080809</v>
      </c>
      <c r="R1989" s="14">
        <v>2914.8917929241861</v>
      </c>
      <c r="S1989" s="15">
        <v>0.20089664304347243</v>
      </c>
      <c r="T1989" s="38">
        <v>73641.127863919304</v>
      </c>
      <c r="U1989" s="38">
        <v>441660.83556972363</v>
      </c>
      <c r="V1989" s="38">
        <v>56368.842101611095</v>
      </c>
      <c r="W1989" s="38">
        <v>721467.65189388744</v>
      </c>
      <c r="AA1989" s="13">
        <v>1924</v>
      </c>
      <c r="AB1989" s="39">
        <v>2849260.2335528708</v>
      </c>
    </row>
    <row r="1990" spans="3:28">
      <c r="C1990" s="13">
        <v>1925</v>
      </c>
      <c r="D1990" s="13">
        <v>65</v>
      </c>
      <c r="E1990" s="14">
        <v>232085.18141496682</v>
      </c>
      <c r="F1990" s="14">
        <v>69590.720751837056</v>
      </c>
      <c r="G1990" s="14">
        <v>2551.6097</v>
      </c>
      <c r="H1990" s="14">
        <v>159942.85096312975</v>
      </c>
      <c r="I1990" s="14">
        <v>9596.5710577877853</v>
      </c>
      <c r="J1990" s="14">
        <v>3838.6284231151144</v>
      </c>
      <c r="K1990" s="15">
        <v>0.11681797677787265</v>
      </c>
      <c r="L1990" s="14">
        <v>15569.465476103165</v>
      </c>
      <c r="M1990" s="14">
        <v>150768.48462304266</v>
      </c>
      <c r="N1990" s="14">
        <v>2878.9713173363357</v>
      </c>
      <c r="O1990" s="15">
        <v>0.1734809335134592</v>
      </c>
      <c r="P1990" s="14">
        <v>35212.832458098805</v>
      </c>
      <c r="Q1990" s="14">
        <v>239630.43072512967</v>
      </c>
      <c r="R1990" s="14">
        <v>2878.9713173363357</v>
      </c>
      <c r="S1990" s="15">
        <v>0.15731432321041855</v>
      </c>
      <c r="T1990" s="38">
        <v>133188.13324003795</v>
      </c>
      <c r="U1990" s="38">
        <v>981264.66072667635</v>
      </c>
      <c r="V1990" s="38">
        <v>183970.4311742399</v>
      </c>
      <c r="W1990" s="38">
        <v>1371663.5760748487</v>
      </c>
      <c r="AA1990" s="13">
        <v>1925</v>
      </c>
      <c r="AB1990" s="39">
        <v>2848745.9922323204</v>
      </c>
    </row>
    <row r="1991" spans="3:28">
      <c r="C1991" s="13">
        <v>1926</v>
      </c>
      <c r="D1991" s="13">
        <v>65</v>
      </c>
      <c r="E1991" s="14">
        <v>236826.56333036532</v>
      </c>
      <c r="F1991" s="14">
        <v>71439.859698842469</v>
      </c>
      <c r="G1991" s="14">
        <v>2551.6097</v>
      </c>
      <c r="H1991" s="14">
        <v>162835.09393152283</v>
      </c>
      <c r="I1991" s="14">
        <v>9770.1056358913702</v>
      </c>
      <c r="J1991" s="14">
        <v>3908.0422543565483</v>
      </c>
      <c r="K1991" s="15">
        <v>-3.9943746105808593E-2</v>
      </c>
      <c r="L1991" s="14">
        <v>-4826.8256385133682</v>
      </c>
      <c r="M1991" s="14">
        <v>117967.78028828275</v>
      </c>
      <c r="N1991" s="14">
        <v>2931.031690767411</v>
      </c>
      <c r="O1991" s="15">
        <v>-5.1975654652796924E-2</v>
      </c>
      <c r="P1991" s="14">
        <v>-10161.138650638437</v>
      </c>
      <c r="Q1991" s="14">
        <v>186802.41793162411</v>
      </c>
      <c r="R1991" s="14">
        <v>2931.031690767411</v>
      </c>
      <c r="S1991" s="15">
        <v>1.7028117185485026E-2</v>
      </c>
      <c r="T1991" s="38">
        <v>17337.747440558011</v>
      </c>
      <c r="U1991" s="38">
        <v>1036986.7331141218</v>
      </c>
      <c r="V1991" s="38">
        <v>2349.7831514062054</v>
      </c>
      <c r="W1991" s="38">
        <v>1341756.9313340287</v>
      </c>
      <c r="AA1991" s="13">
        <v>1926</v>
      </c>
      <c r="AB1991" s="39">
        <v>2044103.3697393804</v>
      </c>
    </row>
    <row r="1992" spans="3:28">
      <c r="C1992" s="13">
        <v>1927</v>
      </c>
      <c r="D1992" s="13">
        <v>65</v>
      </c>
      <c r="E1992" s="14">
        <v>239628.74165951551</v>
      </c>
      <c r="F1992" s="14">
        <v>72532.709247211053</v>
      </c>
      <c r="G1992" s="14">
        <v>2551.6097</v>
      </c>
      <c r="H1992" s="14">
        <v>164544.42271230445</v>
      </c>
      <c r="I1992" s="14">
        <v>9872.6653627382675</v>
      </c>
      <c r="J1992" s="14">
        <v>3949.0661450953071</v>
      </c>
      <c r="K1992" s="15">
        <v>5.6902630722554956E-2</v>
      </c>
      <c r="L1992" s="14">
        <v>9430.5329092870306</v>
      </c>
      <c r="M1992" s="14">
        <v>177136.11900235829</v>
      </c>
      <c r="N1992" s="14">
        <v>2961.79960882148</v>
      </c>
      <c r="O1992" s="15">
        <v>-2.4065369638516299E-2</v>
      </c>
      <c r="P1992" s="14">
        <v>-3098.4849765344993</v>
      </c>
      <c r="Q1992" s="14">
        <v>127135.26687530194</v>
      </c>
      <c r="R1992" s="14">
        <v>2961.79960882148</v>
      </c>
      <c r="S1992" s="15">
        <v>0.24821325533079647</v>
      </c>
      <c r="T1992" s="38">
        <v>42034.556341930365</v>
      </c>
      <c r="U1992" s="38">
        <v>212864.0120319261</v>
      </c>
      <c r="V1992" s="38">
        <v>48366.604274682897</v>
      </c>
      <c r="W1992" s="38">
        <v>517135.39790958632</v>
      </c>
      <c r="AA1992" s="13">
        <v>1927</v>
      </c>
      <c r="AB1992" s="39">
        <v>2958917.3044989393</v>
      </c>
    </row>
    <row r="1993" spans="3:28">
      <c r="C1993" s="13">
        <v>1928</v>
      </c>
      <c r="D1993" s="13">
        <v>65</v>
      </c>
      <c r="E1993" s="14">
        <v>223278.22920627307</v>
      </c>
      <c r="F1993" s="14">
        <v>66156.009390446503</v>
      </c>
      <c r="G1993" s="14">
        <v>2551.6097</v>
      </c>
      <c r="H1993" s="14">
        <v>154570.61011582657</v>
      </c>
      <c r="I1993" s="14">
        <v>9274.2366069495929</v>
      </c>
      <c r="J1993" s="14">
        <v>3709.6946427798375</v>
      </c>
      <c r="K1993" s="15">
        <v>9.3339540563975879E-2</v>
      </c>
      <c r="L1993" s="14">
        <v>12758.640062800909</v>
      </c>
      <c r="M1993" s="14">
        <v>151304.11159029568</v>
      </c>
      <c r="N1993" s="14">
        <v>2782.2709820848777</v>
      </c>
      <c r="O1993" s="15">
        <v>-8.8567467180795639E-2</v>
      </c>
      <c r="P1993" s="14">
        <v>-10723.671693288075</v>
      </c>
      <c r="Q1993" s="14">
        <v>111746.59177369045</v>
      </c>
      <c r="R1993" s="14">
        <v>2782.2709820848777</v>
      </c>
      <c r="S1993" s="15">
        <v>0.22359638356382078</v>
      </c>
      <c r="T1993" s="38">
        <v>18018.914884237947</v>
      </c>
      <c r="U1993" s="38">
        <v>99996.84072063872</v>
      </c>
      <c r="V1993" s="38">
        <v>20053.883253750781</v>
      </c>
      <c r="W1993" s="38">
        <v>363047.54408462485</v>
      </c>
      <c r="AA1993" s="13">
        <v>1928</v>
      </c>
      <c r="AB1993" s="39">
        <v>2715170.3228738438</v>
      </c>
    </row>
    <row r="1994" spans="3:28">
      <c r="C1994" s="13">
        <v>1929</v>
      </c>
      <c r="D1994" s="13">
        <v>65</v>
      </c>
      <c r="E1994" s="14">
        <v>242363.40912146581</v>
      </c>
      <c r="F1994" s="14">
        <v>73599.229557371669</v>
      </c>
      <c r="G1994" s="14">
        <v>2551.6097</v>
      </c>
      <c r="H1994" s="14">
        <v>166212.56986409414</v>
      </c>
      <c r="I1994" s="14">
        <v>9972.7541918456482</v>
      </c>
      <c r="J1994" s="14">
        <v>3989.1016767382594</v>
      </c>
      <c r="K1994" s="15">
        <v>8.15710892413362E-3</v>
      </c>
      <c r="L1994" s="14">
        <v>1490.1236151279593</v>
      </c>
      <c r="M1994" s="14">
        <v>186162.58509402809</v>
      </c>
      <c r="N1994" s="14">
        <v>2991.8262575536942</v>
      </c>
      <c r="O1994" s="15">
        <v>0.22795463924776932</v>
      </c>
      <c r="P1994" s="14">
        <v>33575.806379723297</v>
      </c>
      <c r="Q1994" s="14">
        <v>182363.33195613694</v>
      </c>
      <c r="R1994" s="14">
        <v>2991.8262575536942</v>
      </c>
      <c r="S1994" s="15">
        <v>-0.12824483663253516</v>
      </c>
      <c r="T1994" s="38">
        <v>-23125.272798444941</v>
      </c>
      <c r="U1994" s="38">
        <v>158691.91801815547</v>
      </c>
      <c r="V1994" s="38">
        <v>11940.657196406315</v>
      </c>
      <c r="W1994" s="38">
        <v>527217.83506832051</v>
      </c>
      <c r="AA1994" s="13">
        <v>1929</v>
      </c>
      <c r="AB1994" s="39">
        <v>2688426.5140012801</v>
      </c>
    </row>
    <row r="1995" spans="3:28">
      <c r="C1995" s="13">
        <v>1930</v>
      </c>
      <c r="D1995" s="13">
        <v>65</v>
      </c>
      <c r="E1995" s="14">
        <v>235280.080871357</v>
      </c>
      <c r="F1995" s="14">
        <v>70836.731539829227</v>
      </c>
      <c r="G1995" s="14">
        <v>2551.6097</v>
      </c>
      <c r="H1995" s="14">
        <v>161891.73963152777</v>
      </c>
      <c r="I1995" s="14">
        <v>9713.5043778916661</v>
      </c>
      <c r="J1995" s="14">
        <v>3885.4017511566667</v>
      </c>
      <c r="K1995" s="15">
        <v>4.0695050427815752E-2</v>
      </c>
      <c r="L1995" s="14">
        <v>6204.5180922619329</v>
      </c>
      <c r="M1995" s="14">
        <v>160610.92222009233</v>
      </c>
      <c r="N1995" s="14">
        <v>2914.0513133674999</v>
      </c>
      <c r="O1995" s="15">
        <v>0.16263031820247803</v>
      </c>
      <c r="P1995" s="14">
        <v>29076.582308345627</v>
      </c>
      <c r="Q1995" s="14">
        <v>209323.0405242444</v>
      </c>
      <c r="R1995" s="14">
        <v>2914.0513133674999</v>
      </c>
      <c r="S1995" s="15">
        <v>0.20754124313750677</v>
      </c>
      <c r="T1995" s="38">
        <v>119903.56708372041</v>
      </c>
      <c r="U1995" s="38">
        <v>699094.27724126319</v>
      </c>
      <c r="V1995" s="38">
        <v>155184.66748432798</v>
      </c>
      <c r="W1995" s="38">
        <v>1069028.2399855999</v>
      </c>
      <c r="AA1995" s="13">
        <v>1930</v>
      </c>
      <c r="AB1995" s="39">
        <v>2629727.1635050396</v>
      </c>
    </row>
    <row r="1996" spans="3:28">
      <c r="C1996" s="13">
        <v>1931</v>
      </c>
      <c r="D1996" s="13">
        <v>65</v>
      </c>
      <c r="E1996" s="14">
        <v>247933.93064550011</v>
      </c>
      <c r="F1996" s="14">
        <v>75771.732951745042</v>
      </c>
      <c r="G1996" s="14">
        <v>2551.6097</v>
      </c>
      <c r="H1996" s="14">
        <v>169610.58799375506</v>
      </c>
      <c r="I1996" s="14">
        <v>10176.635279625303</v>
      </c>
      <c r="J1996" s="14">
        <v>4070.6541118501214</v>
      </c>
      <c r="K1996" s="15">
        <v>2.8877518706947727E-2</v>
      </c>
      <c r="L1996" s="14">
        <v>4147.1932836263313</v>
      </c>
      <c r="M1996" s="14">
        <v>149795.73467810004</v>
      </c>
      <c r="N1996" s="14">
        <v>3052.9905838875907</v>
      </c>
      <c r="O1996" s="15">
        <v>-4.3744562859517042E-2</v>
      </c>
      <c r="P1996" s="14">
        <v>-9512.5848767685111</v>
      </c>
      <c r="Q1996" s="14">
        <v>209471.4469624621</v>
      </c>
      <c r="R1996" s="14">
        <v>3052.9905838875907</v>
      </c>
      <c r="S1996" s="15">
        <v>0.39826783208533029</v>
      </c>
      <c r="T1996" s="38">
        <v>51745.333323281964</v>
      </c>
      <c r="U1996" s="38">
        <v>183197.79590297633</v>
      </c>
      <c r="V1996" s="38">
        <v>46379.941730139784</v>
      </c>
      <c r="W1996" s="38">
        <v>542464.97754353844</v>
      </c>
      <c r="AA1996" s="13">
        <v>1931</v>
      </c>
      <c r="AB1996" s="39">
        <v>2239286.9550497592</v>
      </c>
    </row>
    <row r="1997" spans="3:28">
      <c r="C1997" s="13">
        <v>1932</v>
      </c>
      <c r="D1997" s="13">
        <v>65</v>
      </c>
      <c r="E1997" s="14">
        <v>227379.97507757804</v>
      </c>
      <c r="F1997" s="14">
        <v>67755.69028025544</v>
      </c>
      <c r="G1997" s="14">
        <v>2551.6097</v>
      </c>
      <c r="H1997" s="14">
        <v>157072.67509732259</v>
      </c>
      <c r="I1997" s="14">
        <v>9424.360505839355</v>
      </c>
      <c r="J1997" s="14">
        <v>3769.7442023357421</v>
      </c>
      <c r="K1997" s="15">
        <v>0.11517941600944728</v>
      </c>
      <c r="L1997" s="14">
        <v>22045.411864686783</v>
      </c>
      <c r="M1997" s="14">
        <v>215330.90595614645</v>
      </c>
      <c r="N1997" s="14">
        <v>2827.3081517518062</v>
      </c>
      <c r="O1997" s="15">
        <v>1.4096087771221309E-2</v>
      </c>
      <c r="P1997" s="14">
        <v>1835.0651628327605</v>
      </c>
      <c r="Q1997" s="14">
        <v>133431.3055432041</v>
      </c>
      <c r="R1997" s="14">
        <v>2827.3081517518062</v>
      </c>
      <c r="S1997" s="15">
        <v>-9.8714270431963666E-2</v>
      </c>
      <c r="T1997" s="38">
        <v>-13405.15677433012</v>
      </c>
      <c r="U1997" s="38">
        <v>123806.0543889913</v>
      </c>
      <c r="V1997" s="38">
        <v>10475.320253189424</v>
      </c>
      <c r="W1997" s="38">
        <v>472568.26588834182</v>
      </c>
      <c r="AA1997" s="13">
        <v>1932</v>
      </c>
      <c r="AB1997" s="39">
        <v>2677506.6310750451</v>
      </c>
    </row>
    <row r="1998" spans="3:28">
      <c r="C1998" s="13">
        <v>1933</v>
      </c>
      <c r="D1998" s="13">
        <v>65</v>
      </c>
      <c r="E1998" s="14">
        <v>228272.78387654194</v>
      </c>
      <c r="F1998" s="14">
        <v>68103.885711851355</v>
      </c>
      <c r="G1998" s="14">
        <v>2551.6097</v>
      </c>
      <c r="H1998" s="14">
        <v>157617.28846469059</v>
      </c>
      <c r="I1998" s="14">
        <v>9457.0373078814355</v>
      </c>
      <c r="J1998" s="14">
        <v>3782.8149231525745</v>
      </c>
      <c r="K1998" s="15">
        <v>-5.6389850173208793E-2</v>
      </c>
      <c r="L1998" s="14">
        <v>-7677.6953878372969</v>
      </c>
      <c r="M1998" s="14">
        <v>130367.56536922127</v>
      </c>
      <c r="N1998" s="14">
        <v>2837.1111923644307</v>
      </c>
      <c r="O1998" s="15">
        <v>3.1190787815806802E-2</v>
      </c>
      <c r="P1998" s="14">
        <v>5046.1926687313635</v>
      </c>
      <c r="Q1998" s="14">
        <v>168249.46170437551</v>
      </c>
      <c r="R1998" s="14">
        <v>2837.1111923644307</v>
      </c>
      <c r="S1998" s="15">
        <v>-0.13100431420376329</v>
      </c>
      <c r="T1998" s="38">
        <v>-16193.462740849063</v>
      </c>
      <c r="U1998" s="38">
        <v>108835.24141625651</v>
      </c>
      <c r="V1998" s="38">
        <v>-18824.965459954998</v>
      </c>
      <c r="W1998" s="38">
        <v>407452.2684898533</v>
      </c>
      <c r="AA1998" s="13">
        <v>1933</v>
      </c>
      <c r="AB1998" s="39">
        <v>2427680.7451917497</v>
      </c>
    </row>
    <row r="1999" spans="3:28">
      <c r="C1999" s="13">
        <v>1934</v>
      </c>
      <c r="D1999" s="13">
        <v>65</v>
      </c>
      <c r="E1999" s="14">
        <v>241416.28684059269</v>
      </c>
      <c r="F1999" s="14">
        <v>73229.851867831152</v>
      </c>
      <c r="G1999" s="14">
        <v>2551.6097</v>
      </c>
      <c r="H1999" s="14">
        <v>165634.82527276155</v>
      </c>
      <c r="I1999" s="14">
        <v>9938.0895163656933</v>
      </c>
      <c r="J1999" s="14">
        <v>3975.2358065462777</v>
      </c>
      <c r="K1999" s="15">
        <v>-2.856902846906436E-2</v>
      </c>
      <c r="L1999" s="14">
        <v>-4555.2102377294268</v>
      </c>
      <c r="M1999" s="14">
        <v>156878.16000052367</v>
      </c>
      <c r="N1999" s="14">
        <v>2981.4268549097078</v>
      </c>
      <c r="O1999" s="15">
        <v>0.1090358159731486</v>
      </c>
      <c r="P1999" s="14">
        <v>17474.782266027396</v>
      </c>
      <c r="Q1999" s="14">
        <v>179231.93759667096</v>
      </c>
      <c r="R1999" s="14">
        <v>2981.4268549097078</v>
      </c>
      <c r="S1999" s="15">
        <v>0.11382958289975983</v>
      </c>
      <c r="T1999" s="38">
        <v>102546.30478635369</v>
      </c>
      <c r="U1999" s="38">
        <v>1004912.7147948776</v>
      </c>
      <c r="V1999" s="38">
        <v>115465.87681465167</v>
      </c>
      <c r="W1999" s="38">
        <v>1341022.8123920723</v>
      </c>
      <c r="AA1999" s="13">
        <v>1934</v>
      </c>
      <c r="AB1999" s="39">
        <v>2796704.5505280332</v>
      </c>
    </row>
    <row r="2000" spans="3:28">
      <c r="C2000" s="13">
        <v>1935</v>
      </c>
      <c r="D2000" s="13">
        <v>65</v>
      </c>
      <c r="E2000" s="14">
        <v>248543.84315012829</v>
      </c>
      <c r="F2000" s="14">
        <v>76009.598828550035</v>
      </c>
      <c r="G2000" s="14">
        <v>2551.6097</v>
      </c>
      <c r="H2000" s="14">
        <v>169982.63462157824</v>
      </c>
      <c r="I2000" s="14">
        <v>10198.958077294694</v>
      </c>
      <c r="J2000" s="14">
        <v>4079.5832309178777</v>
      </c>
      <c r="K2000" s="15">
        <v>-4.1866781044912968E-3</v>
      </c>
      <c r="L2000" s="14">
        <v>-489.33821841135358</v>
      </c>
      <c r="M2000" s="14">
        <v>118430.28179522599</v>
      </c>
      <c r="N2000" s="14">
        <v>3059.687423188408</v>
      </c>
      <c r="O2000" s="15">
        <v>0.1598001797586803</v>
      </c>
      <c r="P2000" s="14">
        <v>32826.124544489263</v>
      </c>
      <c r="Q2000" s="14">
        <v>239775.79064965723</v>
      </c>
      <c r="R2000" s="14">
        <v>3059.687423188408</v>
      </c>
      <c r="S2000" s="15">
        <v>-0.46775849260451036</v>
      </c>
      <c r="T2000" s="38">
        <v>-102388.55856998754</v>
      </c>
      <c r="U2000" s="38">
        <v>118033.21375177737</v>
      </c>
      <c r="V2000" s="38">
        <v>-70051.772243909625</v>
      </c>
      <c r="W2000" s="38">
        <v>476239.2861966606</v>
      </c>
      <c r="AA2000" s="13">
        <v>1935</v>
      </c>
      <c r="AB2000" s="39">
        <v>2571160.5505273882</v>
      </c>
    </row>
    <row r="2001" spans="3:28">
      <c r="C2001" s="13">
        <v>1936</v>
      </c>
      <c r="D2001" s="13">
        <v>65</v>
      </c>
      <c r="E2001" s="14">
        <v>231558.29413450958</v>
      </c>
      <c r="F2001" s="14">
        <v>69385.23471245874</v>
      </c>
      <c r="G2001" s="14">
        <v>2551.6097</v>
      </c>
      <c r="H2001" s="14">
        <v>159621.44972205083</v>
      </c>
      <c r="I2001" s="14">
        <v>9577.2869833230488</v>
      </c>
      <c r="J2001" s="14">
        <v>3830.9147933292197</v>
      </c>
      <c r="K2001" s="15">
        <v>-1.2840963733486158E-2</v>
      </c>
      <c r="L2001" s="14">
        <v>-1575.3786053763592</v>
      </c>
      <c r="M2001" s="14">
        <v>123023.90829764759</v>
      </c>
      <c r="N2001" s="14">
        <v>2873.1860949969146</v>
      </c>
      <c r="O2001" s="15">
        <v>0.23275526619570486</v>
      </c>
      <c r="P2001" s="14">
        <v>13404.888423893368</v>
      </c>
      <c r="Q2001" s="14">
        <v>72433.683972289466</v>
      </c>
      <c r="R2001" s="14">
        <v>2873.1860949969146</v>
      </c>
      <c r="S2001" s="15">
        <v>0.1353929067846415</v>
      </c>
      <c r="T2001" s="38">
        <v>100615.4508359903</v>
      </c>
      <c r="U2001" s="38">
        <v>845188.83904832799</v>
      </c>
      <c r="V2001" s="38">
        <v>112444.9606545073</v>
      </c>
      <c r="W2001" s="38">
        <v>1040646.431318265</v>
      </c>
      <c r="AA2001" s="13">
        <v>1936</v>
      </c>
      <c r="AB2001" s="39">
        <v>2652426.7627057042</v>
      </c>
    </row>
    <row r="2002" spans="3:28">
      <c r="C2002" s="13">
        <v>1937</v>
      </c>
      <c r="D2002" s="13">
        <v>65</v>
      </c>
      <c r="E2002" s="14">
        <v>228675.04315664922</v>
      </c>
      <c r="F2002" s="14">
        <v>68260.766831093191</v>
      </c>
      <c r="G2002" s="14">
        <v>2551.6097</v>
      </c>
      <c r="H2002" s="14">
        <v>157862.66662555604</v>
      </c>
      <c r="I2002" s="14">
        <v>9471.7599975333615</v>
      </c>
      <c r="J2002" s="14">
        <v>3788.7039990133449</v>
      </c>
      <c r="K2002" s="15">
        <v>5.0495202502123672E-2</v>
      </c>
      <c r="L2002" s="14">
        <v>8417.7327098650439</v>
      </c>
      <c r="M2002" s="14">
        <v>177015.69797859309</v>
      </c>
      <c r="N2002" s="14">
        <v>2841.5279992600085</v>
      </c>
      <c r="O2002" s="15">
        <v>5.7936909063010467E-2</v>
      </c>
      <c r="P2002" s="14">
        <v>5018.8653350378836</v>
      </c>
      <c r="Q2002" s="14">
        <v>93066.02028658273</v>
      </c>
      <c r="R2002" s="14">
        <v>2841.5279992600085</v>
      </c>
      <c r="S2002" s="15">
        <v>0.4905312914414201</v>
      </c>
      <c r="T2002" s="38">
        <v>116786.60245914903</v>
      </c>
      <c r="U2002" s="38">
        <v>356289.2268758241</v>
      </c>
      <c r="V2002" s="38">
        <v>130223.20050405196</v>
      </c>
      <c r="W2002" s="38">
        <v>626370.94514099997</v>
      </c>
      <c r="AA2002" s="13">
        <v>1937</v>
      </c>
      <c r="AB2002" s="39">
        <v>2726447.5804132274</v>
      </c>
    </row>
    <row r="2003" spans="3:28">
      <c r="C2003" s="13">
        <v>1938</v>
      </c>
      <c r="D2003" s="13">
        <v>65</v>
      </c>
      <c r="E2003" s="14">
        <v>235581.34571964203</v>
      </c>
      <c r="F2003" s="14">
        <v>70954.224830660387</v>
      </c>
      <c r="G2003" s="14">
        <v>2551.6097</v>
      </c>
      <c r="H2003" s="14">
        <v>162075.51118898165</v>
      </c>
      <c r="I2003" s="14">
        <v>9724.5306713388982</v>
      </c>
      <c r="J2003" s="14">
        <v>3889.8122685355593</v>
      </c>
      <c r="K2003" s="15">
        <v>7.5249320731439723E-2</v>
      </c>
      <c r="L2003" s="14">
        <v>9724.879037492894</v>
      </c>
      <c r="M2003" s="14">
        <v>140905.22468091454</v>
      </c>
      <c r="N2003" s="14">
        <v>2917.3592014016695</v>
      </c>
      <c r="O2003" s="15">
        <v>2.5461422911739404E-2</v>
      </c>
      <c r="P2003" s="14">
        <v>3927.5117346616239</v>
      </c>
      <c r="Q2003" s="14">
        <v>159639.61810872558</v>
      </c>
      <c r="R2003" s="14">
        <v>2917.3592014016695</v>
      </c>
      <c r="S2003" s="15">
        <v>4.0502997431259985E-2</v>
      </c>
      <c r="T2003" s="38">
        <v>9038.1676787401284</v>
      </c>
      <c r="U2003" s="38">
        <v>233644.96598545363</v>
      </c>
      <c r="V2003" s="38">
        <v>22690.558450894649</v>
      </c>
      <c r="W2003" s="38">
        <v>534189.80877509376</v>
      </c>
      <c r="AA2003" s="13">
        <v>1938</v>
      </c>
      <c r="AB2003" s="39">
        <v>2891674.4742884152</v>
      </c>
    </row>
    <row r="2004" spans="3:28">
      <c r="C2004" s="13">
        <v>1939</v>
      </c>
      <c r="D2004" s="13">
        <v>65</v>
      </c>
      <c r="E2004" s="14">
        <v>234957.06369089731</v>
      </c>
      <c r="F2004" s="14">
        <v>70710.754839449946</v>
      </c>
      <c r="G2004" s="14">
        <v>2551.6097</v>
      </c>
      <c r="H2004" s="14">
        <v>161694.69915144736</v>
      </c>
      <c r="I2004" s="14">
        <v>9701.681949086842</v>
      </c>
      <c r="J2004" s="14">
        <v>3880.6727796347368</v>
      </c>
      <c r="K2004" s="15">
        <v>1.9409030831609386E-2</v>
      </c>
      <c r="L2004" s="14">
        <v>2423.1724973097471</v>
      </c>
      <c r="M2004" s="14">
        <v>129211.19027487516</v>
      </c>
      <c r="N2004" s="14">
        <v>2910.5045847260526</v>
      </c>
      <c r="O2004" s="15">
        <v>1.099197269874172E-2</v>
      </c>
      <c r="P2004" s="14">
        <v>1954.2076314080039</v>
      </c>
      <c r="Q2004" s="14">
        <v>181194.43855928996</v>
      </c>
      <c r="R2004" s="14">
        <v>2910.5045847260526</v>
      </c>
      <c r="S2004" s="15">
        <v>0.12533741772805682</v>
      </c>
      <c r="T2004" s="38">
        <v>18525.211637432891</v>
      </c>
      <c r="U2004" s="38">
        <v>167783.18695722285</v>
      </c>
      <c r="V2004" s="38">
        <v>22902.591766150643</v>
      </c>
      <c r="W2004" s="38">
        <v>478188.81579138793</v>
      </c>
      <c r="AA2004" s="13">
        <v>1939</v>
      </c>
      <c r="AB2004" s="39">
        <v>2690200.2868747301</v>
      </c>
    </row>
    <row r="2005" spans="3:28">
      <c r="C2005" s="13">
        <v>1940</v>
      </c>
      <c r="D2005" s="13">
        <v>65</v>
      </c>
      <c r="E2005" s="14">
        <v>234690.03309372984</v>
      </c>
      <c r="F2005" s="14">
        <v>70606.612906554641</v>
      </c>
      <c r="G2005" s="14">
        <v>2551.6097</v>
      </c>
      <c r="H2005" s="14">
        <v>161531.81048717521</v>
      </c>
      <c r="I2005" s="14">
        <v>9691.9086292305128</v>
      </c>
      <c r="J2005" s="14">
        <v>3876.7634516922053</v>
      </c>
      <c r="K2005" s="15">
        <v>5.6854879754789617E-2</v>
      </c>
      <c r="L2005" s="14">
        <v>5360.1840969899313</v>
      </c>
      <c r="M2005" s="14">
        <v>101576.91308358061</v>
      </c>
      <c r="N2005" s="14">
        <v>2907.5725887691538</v>
      </c>
      <c r="O2005" s="15">
        <v>0.10387653756889048</v>
      </c>
      <c r="P2005" s="14">
        <v>17679.410188361082</v>
      </c>
      <c r="Q2005" s="14">
        <v>189329.571931207</v>
      </c>
      <c r="R2005" s="14">
        <v>2907.5725887691538</v>
      </c>
      <c r="S2005" s="15">
        <v>0.30072509522631891</v>
      </c>
      <c r="T2005" s="38">
        <v>57218.417556157525</v>
      </c>
      <c r="U2005" s="38">
        <v>248940.38719951149</v>
      </c>
      <c r="V2005" s="38">
        <v>80258.011841508531</v>
      </c>
      <c r="W2005" s="38">
        <v>539846.87221429916</v>
      </c>
      <c r="AA2005" s="13">
        <v>1940</v>
      </c>
      <c r="AB2005" s="39">
        <v>2525387.7423218247</v>
      </c>
    </row>
    <row r="2006" spans="3:28">
      <c r="C2006" s="13">
        <v>1941</v>
      </c>
      <c r="D2006" s="13">
        <v>65</v>
      </c>
      <c r="E2006" s="14">
        <v>222347.51637689266</v>
      </c>
      <c r="F2006" s="14">
        <v>65793.031386988136</v>
      </c>
      <c r="G2006" s="14">
        <v>2551.6097</v>
      </c>
      <c r="H2006" s="14">
        <v>154002.87528990451</v>
      </c>
      <c r="I2006" s="14">
        <v>9240.1725173942705</v>
      </c>
      <c r="J2006" s="14">
        <v>3696.0690069577086</v>
      </c>
      <c r="K2006" s="15">
        <v>1.2521295867248684E-2</v>
      </c>
      <c r="L2006" s="14">
        <v>1467.4846026764524</v>
      </c>
      <c r="M2006" s="14">
        <v>120514.61880276716</v>
      </c>
      <c r="N2006" s="14">
        <v>2772.051755218281</v>
      </c>
      <c r="O2006" s="15">
        <v>-0.11997735334743029</v>
      </c>
      <c r="P2006" s="14">
        <v>-11848.16880415515</v>
      </c>
      <c r="Q2006" s="14">
        <v>88291.234053234803</v>
      </c>
      <c r="R2006" s="14">
        <v>2772.051755218281</v>
      </c>
      <c r="S2006" s="15">
        <v>0.16686191607810458</v>
      </c>
      <c r="T2006" s="38">
        <v>103866.98606128569</v>
      </c>
      <c r="U2006" s="38">
        <v>727725.70374633954</v>
      </c>
      <c r="V2006" s="38">
        <v>93486.30185980699</v>
      </c>
      <c r="W2006" s="38">
        <v>936531.55660234147</v>
      </c>
      <c r="AA2006" s="13">
        <v>1941</v>
      </c>
      <c r="AB2006" s="39">
        <v>2613671.244161278</v>
      </c>
    </row>
    <row r="2007" spans="3:28">
      <c r="C2007" s="13">
        <v>1942</v>
      </c>
      <c r="D2007" s="13">
        <v>65</v>
      </c>
      <c r="E2007" s="14">
        <v>232779.74269361436</v>
      </c>
      <c r="F2007" s="14">
        <v>69861.599650509597</v>
      </c>
      <c r="G2007" s="14">
        <v>2551.6097</v>
      </c>
      <c r="H2007" s="14">
        <v>160366.53334310476</v>
      </c>
      <c r="I2007" s="14">
        <v>9621.9920005862859</v>
      </c>
      <c r="J2007" s="14">
        <v>3848.7968002345146</v>
      </c>
      <c r="K2007" s="15">
        <v>-3.2413520725223029E-2</v>
      </c>
      <c r="L2007" s="14">
        <v>-4019.3632389676595</v>
      </c>
      <c r="M2007" s="14">
        <v>121907.70901570364</v>
      </c>
      <c r="N2007" s="14">
        <v>2886.5976001758859</v>
      </c>
      <c r="O2007" s="15">
        <v>0.13821789853034014</v>
      </c>
      <c r="P2007" s="14">
        <v>18002.536571804649</v>
      </c>
      <c r="Q2007" s="14">
        <v>149693.34139842159</v>
      </c>
      <c r="R2007" s="14">
        <v>2886.5976001758859</v>
      </c>
      <c r="S2007" s="15">
        <v>-6.6093330040933637E-2</v>
      </c>
      <c r="T2007" s="38">
        <v>-22532.569593484612</v>
      </c>
      <c r="U2007" s="38">
        <v>319831.2060463918</v>
      </c>
      <c r="V2007" s="38">
        <v>-8549.3962606476234</v>
      </c>
      <c r="W2007" s="38">
        <v>591432.25646051695</v>
      </c>
      <c r="AA2007" s="13">
        <v>1942</v>
      </c>
      <c r="AB2007" s="39">
        <v>3090691.6109454669</v>
      </c>
    </row>
    <row r="2008" spans="3:28">
      <c r="C2008" s="13">
        <v>1943</v>
      </c>
      <c r="D2008" s="13">
        <v>65</v>
      </c>
      <c r="E2008" s="14">
        <v>218404.46575722058</v>
      </c>
      <c r="F2008" s="14">
        <v>64255.241645316026</v>
      </c>
      <c r="G2008" s="14">
        <v>2551.6097</v>
      </c>
      <c r="H2008" s="14">
        <v>151597.61441190456</v>
      </c>
      <c r="I2008" s="14">
        <v>9095.8568647142729</v>
      </c>
      <c r="J2008" s="14">
        <v>3638.3427458857095</v>
      </c>
      <c r="K2008" s="15">
        <v>0.13020284987614</v>
      </c>
      <c r="L2008" s="14">
        <v>20203.151522270549</v>
      </c>
      <c r="M2008" s="14">
        <v>177189.06111553271</v>
      </c>
      <c r="N2008" s="14">
        <v>2728.7570594142817</v>
      </c>
      <c r="O2008" s="15">
        <v>-9.9105737728812343E-2</v>
      </c>
      <c r="P2008" s="14">
        <v>-18714.59981398645</v>
      </c>
      <c r="Q2008" s="14">
        <v>171484.454112579</v>
      </c>
      <c r="R2008" s="14">
        <v>2728.7570594142817</v>
      </c>
      <c r="S2008" s="15">
        <v>-6.1870915004993435E-2</v>
      </c>
      <c r="T2008" s="38">
        <v>-4588.0594068057435</v>
      </c>
      <c r="U2008" s="38">
        <v>70931.669927644689</v>
      </c>
      <c r="V2008" s="38">
        <v>-3099.5076985216438</v>
      </c>
      <c r="W2008" s="38">
        <v>419605.18515575642</v>
      </c>
      <c r="AA2008" s="13">
        <v>1943</v>
      </c>
      <c r="AB2008" s="39">
        <v>2716260.1201347453</v>
      </c>
    </row>
    <row r="2009" spans="3:28">
      <c r="C2009" s="13">
        <v>1944</v>
      </c>
      <c r="D2009" s="13">
        <v>65</v>
      </c>
      <c r="E2009" s="14">
        <v>245145.75119427679</v>
      </c>
      <c r="F2009" s="14">
        <v>74684.342965767952</v>
      </c>
      <c r="G2009" s="14">
        <v>2551.6097</v>
      </c>
      <c r="H2009" s="14">
        <v>167909.79852850884</v>
      </c>
      <c r="I2009" s="14">
        <v>10074.587911710531</v>
      </c>
      <c r="J2009" s="14">
        <v>4029.8351646842125</v>
      </c>
      <c r="K2009" s="15">
        <v>-1.6046276004163931E-2</v>
      </c>
      <c r="L2009" s="14">
        <v>-2014.4023174375975</v>
      </c>
      <c r="M2009" s="14">
        <v>125537.57550959117</v>
      </c>
      <c r="N2009" s="14">
        <v>3022.3763735131593</v>
      </c>
      <c r="O2009" s="15">
        <v>0.13197107677659065</v>
      </c>
      <c r="P2009" s="14">
        <v>25146.660382262035</v>
      </c>
      <c r="Q2009" s="14">
        <v>217204.60317974261</v>
      </c>
      <c r="R2009" s="14">
        <v>3022.3763735131593</v>
      </c>
      <c r="S2009" s="15">
        <v>2.5118519514203588E-2</v>
      </c>
      <c r="T2009" s="38">
        <v>3102.3191607550889</v>
      </c>
      <c r="U2009" s="38">
        <v>128120.75302737122</v>
      </c>
      <c r="V2009" s="38">
        <v>26234.577225579524</v>
      </c>
      <c r="W2009" s="38">
        <v>470862.93171670497</v>
      </c>
      <c r="AA2009" s="13">
        <v>1944</v>
      </c>
      <c r="AB2009" s="39">
        <v>2505303.9249486094</v>
      </c>
    </row>
    <row r="2010" spans="3:28">
      <c r="C2010" s="13">
        <v>1945</v>
      </c>
      <c r="D2010" s="13">
        <v>65</v>
      </c>
      <c r="E2010" s="14">
        <v>226408.08410566198</v>
      </c>
      <c r="F2010" s="14">
        <v>67376.652801208169</v>
      </c>
      <c r="G2010" s="14">
        <v>2551.6097</v>
      </c>
      <c r="H2010" s="14">
        <v>156479.82160445381</v>
      </c>
      <c r="I2010" s="14">
        <v>9388.7892962672286</v>
      </c>
      <c r="J2010" s="14">
        <v>3755.5157185068915</v>
      </c>
      <c r="K2010" s="15">
        <v>5.1680462996387774E-2</v>
      </c>
      <c r="L2010" s="14">
        <v>6855.6875733122079</v>
      </c>
      <c r="M2010" s="14">
        <v>141388.75027748139</v>
      </c>
      <c r="N2010" s="14">
        <v>2816.6367888801683</v>
      </c>
      <c r="O2010" s="15">
        <v>5.5188970196414257E-2</v>
      </c>
      <c r="P2010" s="14">
        <v>5092.5413325911104</v>
      </c>
      <c r="Q2010" s="14">
        <v>98775.481168001366</v>
      </c>
      <c r="R2010" s="14">
        <v>2816.6367888801683</v>
      </c>
      <c r="S2010" s="15">
        <v>0.16317004600596233</v>
      </c>
      <c r="T2010" s="38">
        <v>21750.688483218397</v>
      </c>
      <c r="U2010" s="38">
        <v>156459.75058415724</v>
      </c>
      <c r="V2010" s="38">
        <v>33698.917389121714</v>
      </c>
      <c r="W2010" s="38">
        <v>396623.98202964</v>
      </c>
      <c r="AA2010" s="13">
        <v>1945</v>
      </c>
      <c r="AB2010" s="39">
        <v>2727135.0456946436</v>
      </c>
    </row>
    <row r="2011" spans="3:28">
      <c r="C2011" s="13">
        <v>1946</v>
      </c>
      <c r="D2011" s="13">
        <v>65</v>
      </c>
      <c r="E2011" s="14">
        <v>234192.93463132542</v>
      </c>
      <c r="F2011" s="14">
        <v>70412.744506216914</v>
      </c>
      <c r="G2011" s="14">
        <v>2551.6097</v>
      </c>
      <c r="H2011" s="14">
        <v>161228.58042510852</v>
      </c>
      <c r="I2011" s="14">
        <v>9673.7148255065113</v>
      </c>
      <c r="J2011" s="14">
        <v>3869.4859302026048</v>
      </c>
      <c r="K2011" s="15">
        <v>5.5107988631819191E-2</v>
      </c>
      <c r="L2011" s="14">
        <v>6370.3518254103465</v>
      </c>
      <c r="M2011" s="14">
        <v>123902.70565544754</v>
      </c>
      <c r="N2011" s="14">
        <v>2902.1144476519535</v>
      </c>
      <c r="O2011" s="15">
        <v>9.5777315288696346E-2</v>
      </c>
      <c r="P2011" s="14">
        <v>10489.817254167288</v>
      </c>
      <c r="Q2011" s="14">
        <v>121463.85726936096</v>
      </c>
      <c r="R2011" s="14">
        <v>2902.1144476519535</v>
      </c>
      <c r="S2011" s="15">
        <v>0.1787546495492961</v>
      </c>
      <c r="T2011" s="38">
        <v>34808.604720001465</v>
      </c>
      <c r="U2011" s="38">
        <v>230988.04975229179</v>
      </c>
      <c r="V2011" s="38">
        <v>51668.773799579096</v>
      </c>
      <c r="W2011" s="38">
        <v>476354.61267710029</v>
      </c>
      <c r="AA2011" s="13">
        <v>1946</v>
      </c>
      <c r="AB2011" s="39">
        <v>2688250.4557405277</v>
      </c>
    </row>
    <row r="2012" spans="3:28">
      <c r="C2012" s="13">
        <v>1947</v>
      </c>
      <c r="D2012" s="13">
        <v>65</v>
      </c>
      <c r="E2012" s="14">
        <v>224622.37900362798</v>
      </c>
      <c r="F2012" s="14">
        <v>66680.227811414909</v>
      </c>
      <c r="G2012" s="14">
        <v>2551.6097</v>
      </c>
      <c r="H2012" s="14">
        <v>155390.54149221306</v>
      </c>
      <c r="I2012" s="14">
        <v>9323.4324895327827</v>
      </c>
      <c r="J2012" s="14">
        <v>3729.3729958131134</v>
      </c>
      <c r="K2012" s="15">
        <v>7.5464713110912629E-2</v>
      </c>
      <c r="L2012" s="14">
        <v>12431.275733612627</v>
      </c>
      <c r="M2012" s="14">
        <v>179025.61164186051</v>
      </c>
      <c r="N2012" s="14">
        <v>2797.0297468598346</v>
      </c>
      <c r="O2012" s="15">
        <v>9.6631868488382455E-2</v>
      </c>
      <c r="P2012" s="14">
        <v>11357.351419619259</v>
      </c>
      <c r="Q2012" s="14">
        <v>130288.01792462707</v>
      </c>
      <c r="R2012" s="14">
        <v>2797.0297468598346</v>
      </c>
      <c r="S2012" s="15">
        <v>-0.35201752569947919</v>
      </c>
      <c r="T2012" s="38">
        <v>-62342.32449593889</v>
      </c>
      <c r="U2012" s="38">
        <v>116156.24916593086</v>
      </c>
      <c r="V2012" s="38">
        <v>-38553.697342707004</v>
      </c>
      <c r="W2012" s="38">
        <v>425469.87873241841</v>
      </c>
      <c r="AA2012" s="13">
        <v>1947</v>
      </c>
      <c r="AB2012" s="39">
        <v>3011792.4393520807</v>
      </c>
    </row>
    <row r="2013" spans="3:28">
      <c r="C2013" s="13">
        <v>1948</v>
      </c>
      <c r="D2013" s="13">
        <v>65</v>
      </c>
      <c r="E2013" s="14">
        <v>231729.39969002464</v>
      </c>
      <c r="F2013" s="14">
        <v>69451.965879109615</v>
      </c>
      <c r="G2013" s="14">
        <v>2551.6097</v>
      </c>
      <c r="H2013" s="14">
        <v>159725.82411091504</v>
      </c>
      <c r="I2013" s="14">
        <v>9583.5494466549026</v>
      </c>
      <c r="J2013" s="14">
        <v>3833.4197786619611</v>
      </c>
      <c r="K2013" s="15">
        <v>9.4749579850458343E-2</v>
      </c>
      <c r="L2013" s="14">
        <v>18559.129531260332</v>
      </c>
      <c r="M2013" s="14">
        <v>216351.42599893699</v>
      </c>
      <c r="N2013" s="14">
        <v>2875.0648339964705</v>
      </c>
      <c r="O2013" s="15">
        <v>-9.0598955912384677E-2</v>
      </c>
      <c r="P2013" s="14">
        <v>-43724.637750811671</v>
      </c>
      <c r="Q2013" s="14">
        <v>440330.35212448623</v>
      </c>
      <c r="R2013" s="14">
        <v>2875.0648339964705</v>
      </c>
      <c r="S2013" s="15">
        <v>-0.39484249166930363</v>
      </c>
      <c r="T2013" s="38">
        <v>-79416.090657897032</v>
      </c>
      <c r="U2013" s="38">
        <v>123155.03891107943</v>
      </c>
      <c r="V2013" s="38">
        <v>-104581.59887744837</v>
      </c>
      <c r="W2013" s="38">
        <v>779836.81703450263</v>
      </c>
      <c r="AA2013" s="13">
        <v>1948</v>
      </c>
      <c r="AB2013" s="39">
        <v>3008868.8419721671</v>
      </c>
    </row>
    <row r="2014" spans="3:28">
      <c r="C2014" s="13">
        <v>1949</v>
      </c>
      <c r="D2014" s="13">
        <v>65</v>
      </c>
      <c r="E2014" s="14">
        <v>234972.20291385113</v>
      </c>
      <c r="F2014" s="14">
        <v>70716.65913640194</v>
      </c>
      <c r="G2014" s="14">
        <v>2551.6097</v>
      </c>
      <c r="H2014" s="14">
        <v>161703.93407744917</v>
      </c>
      <c r="I2014" s="14">
        <v>9702.2360446469502</v>
      </c>
      <c r="J2014" s="14">
        <v>3880.8944178587803</v>
      </c>
      <c r="K2014" s="15">
        <v>5.7981169370910357E-4</v>
      </c>
      <c r="L2014" s="14">
        <v>114.74525005031316</v>
      </c>
      <c r="M2014" s="14">
        <v>199956.08217073811</v>
      </c>
      <c r="N2014" s="14">
        <v>2910.6708133940851</v>
      </c>
      <c r="O2014" s="15">
        <v>2.4508693538515314E-2</v>
      </c>
      <c r="P2014" s="14">
        <v>2895.4047853920142</v>
      </c>
      <c r="Q2014" s="14">
        <v>122488.6075101449</v>
      </c>
      <c r="R2014" s="14">
        <v>2910.6708133940851</v>
      </c>
      <c r="S2014" s="15">
        <v>0.38686433027476241</v>
      </c>
      <c r="T2014" s="38">
        <v>92058.462353418756</v>
      </c>
      <c r="U2014" s="38">
        <v>331474.38277459913</v>
      </c>
      <c r="V2014" s="38">
        <v>95068.612388861089</v>
      </c>
      <c r="W2014" s="38">
        <v>653919.07245548209</v>
      </c>
      <c r="AA2014" s="13">
        <v>1949</v>
      </c>
      <c r="AB2014" s="39">
        <v>2389693.3418328329</v>
      </c>
    </row>
    <row r="2015" spans="3:28">
      <c r="C2015" s="13">
        <v>1950</v>
      </c>
      <c r="D2015" s="13">
        <v>65</v>
      </c>
      <c r="E2015" s="14">
        <v>228639.84636032823</v>
      </c>
      <c r="F2015" s="14">
        <v>68247.040080528008</v>
      </c>
      <c r="G2015" s="14">
        <v>2551.6097</v>
      </c>
      <c r="H2015" s="14">
        <v>157841.19657980022</v>
      </c>
      <c r="I2015" s="14">
        <v>9470.4717947880126</v>
      </c>
      <c r="J2015" s="14">
        <v>3788.1887179152054</v>
      </c>
      <c r="K2015" s="15">
        <v>5.2823779187130666E-2</v>
      </c>
      <c r="L2015" s="14">
        <v>9781.8108922991087</v>
      </c>
      <c r="M2015" s="14">
        <v>196854.0777111747</v>
      </c>
      <c r="N2015" s="14">
        <v>2841.1415384364036</v>
      </c>
      <c r="O2015" s="15">
        <v>0.10396336762251757</v>
      </c>
      <c r="P2015" s="14">
        <v>27851.138643902246</v>
      </c>
      <c r="Q2015" s="14">
        <v>297165.48085218581</v>
      </c>
      <c r="R2015" s="14">
        <v>2841.1415384364036</v>
      </c>
      <c r="S2015" s="15">
        <v>-7.8043002808815223E-2</v>
      </c>
      <c r="T2015" s="38">
        <v>-32003.13196866354</v>
      </c>
      <c r="U2015" s="38">
        <v>379487.92323671572</v>
      </c>
      <c r="V2015" s="38">
        <v>5629.8175675378152</v>
      </c>
      <c r="W2015" s="38">
        <v>873507.4818000762</v>
      </c>
      <c r="AA2015" s="13">
        <v>1950</v>
      </c>
      <c r="AB2015" s="39">
        <v>2789678.068757466</v>
      </c>
    </row>
    <row r="2016" spans="3:28">
      <c r="C2016" s="13">
        <v>1951</v>
      </c>
      <c r="D2016" s="13">
        <v>65</v>
      </c>
      <c r="E2016" s="14">
        <v>245064.50648020604</v>
      </c>
      <c r="F2016" s="14">
        <v>74652.65752728036</v>
      </c>
      <c r="G2016" s="14">
        <v>2551.6097</v>
      </c>
      <c r="H2016" s="14">
        <v>167860.23925292568</v>
      </c>
      <c r="I2016" s="14">
        <v>10071.614355175539</v>
      </c>
      <c r="J2016" s="14">
        <v>4028.6457420702159</v>
      </c>
      <c r="K2016" s="15">
        <v>5.8381077795373507E-2</v>
      </c>
      <c r="L2016" s="14">
        <v>5413.4012813480858</v>
      </c>
      <c r="M2016" s="14">
        <v>100152.99552065312</v>
      </c>
      <c r="N2016" s="14">
        <v>3021.4843065526616</v>
      </c>
      <c r="O2016" s="15">
        <v>2.3498403126032692E-2</v>
      </c>
      <c r="P2016" s="14">
        <v>6669.8312997653038</v>
      </c>
      <c r="Q2016" s="14">
        <v>292022.46960198187</v>
      </c>
      <c r="R2016" s="14">
        <v>3021.4843065526616</v>
      </c>
      <c r="S2016" s="15">
        <v>0.12832758774311451</v>
      </c>
      <c r="T2016" s="38">
        <v>25018.013103028257</v>
      </c>
      <c r="U2016" s="38">
        <v>221483.0401689859</v>
      </c>
      <c r="V2016" s="38">
        <v>37101.245684141642</v>
      </c>
      <c r="W2016" s="38">
        <v>613658.50529162097</v>
      </c>
      <c r="AA2016" s="13">
        <v>1951</v>
      </c>
      <c r="AB2016" s="39">
        <v>2599902.2816293938</v>
      </c>
    </row>
    <row r="2017" spans="3:28">
      <c r="C2017" s="13">
        <v>1952</v>
      </c>
      <c r="D2017" s="13">
        <v>65</v>
      </c>
      <c r="E2017" s="14">
        <v>240090.96567853441</v>
      </c>
      <c r="F2017" s="14">
        <v>72712.976614628424</v>
      </c>
      <c r="G2017" s="14">
        <v>2551.6097</v>
      </c>
      <c r="H2017" s="14">
        <v>164826.37936390599</v>
      </c>
      <c r="I2017" s="14">
        <v>9889.5827618343592</v>
      </c>
      <c r="J2017" s="14">
        <v>3955.8331047337438</v>
      </c>
      <c r="K2017" s="15">
        <v>2.9674327372785171E-2</v>
      </c>
      <c r="L2017" s="14">
        <v>4386.5607686934181</v>
      </c>
      <c r="M2017" s="14">
        <v>154187.90440626553</v>
      </c>
      <c r="N2017" s="14">
        <v>2966.8748285503075</v>
      </c>
      <c r="O2017" s="15">
        <v>5.5544466908357647E-2</v>
      </c>
      <c r="P2017" s="14">
        <v>7648.4488055671236</v>
      </c>
      <c r="Q2017" s="14">
        <v>146831.44895371882</v>
      </c>
      <c r="R2017" s="14">
        <v>2966.8748285503075</v>
      </c>
      <c r="S2017" s="15">
        <v>-8.199707679306785E-2</v>
      </c>
      <c r="T2017" s="38">
        <v>-9308.6309383552743</v>
      </c>
      <c r="U2017" s="38">
        <v>105698.7429675466</v>
      </c>
      <c r="V2017" s="38">
        <v>2726.3786359052665</v>
      </c>
      <c r="W2017" s="38">
        <v>406718.09632753092</v>
      </c>
      <c r="AA2017" s="13">
        <v>1952</v>
      </c>
      <c r="AB2017" s="39">
        <v>2240413.1250002175</v>
      </c>
    </row>
    <row r="2018" spans="3:28">
      <c r="C2018" s="13">
        <v>1953</v>
      </c>
      <c r="D2018" s="13">
        <v>65</v>
      </c>
      <c r="E2018" s="14">
        <v>248685.59731097217</v>
      </c>
      <c r="F2018" s="14">
        <v>76064.882951279142</v>
      </c>
      <c r="G2018" s="14">
        <v>2551.6097</v>
      </c>
      <c r="H2018" s="14">
        <v>170069.10465969302</v>
      </c>
      <c r="I2018" s="14">
        <v>10204.146279581581</v>
      </c>
      <c r="J2018" s="14">
        <v>4081.6585118326325</v>
      </c>
      <c r="K2018" s="15">
        <v>-4.4644108124025854E-2</v>
      </c>
      <c r="L2018" s="14">
        <v>-6173.4091746233626</v>
      </c>
      <c r="M2018" s="14">
        <v>134147.91069996552</v>
      </c>
      <c r="N2018" s="14">
        <v>3061.2438838744742</v>
      </c>
      <c r="O2018" s="15">
        <v>0.21004004323274583</v>
      </c>
      <c r="P2018" s="14">
        <v>65463.518279678116</v>
      </c>
      <c r="Q2018" s="14">
        <v>378665.74946394371</v>
      </c>
      <c r="R2018" s="14">
        <v>3061.2438838744742</v>
      </c>
      <c r="S2018" s="15">
        <v>0.16476000707803545</v>
      </c>
      <c r="T2018" s="38">
        <v>55907.491860684619</v>
      </c>
      <c r="U2018" s="38">
        <v>396764.94955715723</v>
      </c>
      <c r="V2018" s="38">
        <v>115197.60096573937</v>
      </c>
      <c r="W2018" s="38">
        <v>909578.60972106643</v>
      </c>
      <c r="AA2018" s="13">
        <v>1953</v>
      </c>
      <c r="AB2018" s="39">
        <v>2809881.4128174284</v>
      </c>
    </row>
    <row r="2019" spans="3:28">
      <c r="C2019" s="13">
        <v>1954</v>
      </c>
      <c r="D2019" s="13">
        <v>65</v>
      </c>
      <c r="E2019" s="14">
        <v>230162.87877626682</v>
      </c>
      <c r="F2019" s="14">
        <v>68841.022722744063</v>
      </c>
      <c r="G2019" s="14">
        <v>2551.6097</v>
      </c>
      <c r="H2019" s="14">
        <v>158770.24635352276</v>
      </c>
      <c r="I2019" s="14">
        <v>9526.2147812113653</v>
      </c>
      <c r="J2019" s="14">
        <v>3810.4859124845461</v>
      </c>
      <c r="K2019" s="15">
        <v>6.8219572569287887E-2</v>
      </c>
      <c r="L2019" s="14">
        <v>9695.4585606637211</v>
      </c>
      <c r="M2019" s="14">
        <v>153722.06340049786</v>
      </c>
      <c r="N2019" s="14">
        <v>2857.8644343634096</v>
      </c>
      <c r="O2019" s="15">
        <v>3.0235283810096311E-3</v>
      </c>
      <c r="P2019" s="14">
        <v>456.58576403691563</v>
      </c>
      <c r="Q2019" s="14">
        <v>152896.4252724048</v>
      </c>
      <c r="R2019" s="14">
        <v>2857.8644343634096</v>
      </c>
      <c r="S2019" s="15">
        <v>8.5480438554018254E-2</v>
      </c>
      <c r="T2019" s="38">
        <v>7948.7959854025567</v>
      </c>
      <c r="U2019" s="38">
        <v>102367.37729498354</v>
      </c>
      <c r="V2019" s="38">
        <v>18100.840310103194</v>
      </c>
      <c r="W2019" s="38">
        <v>408985.86596788623</v>
      </c>
      <c r="AA2019" s="13">
        <v>1954</v>
      </c>
      <c r="AB2019" s="39">
        <v>2796493.5058154254</v>
      </c>
    </row>
    <row r="2020" spans="3:28">
      <c r="C2020" s="13">
        <v>1955</v>
      </c>
      <c r="D2020" s="13">
        <v>65</v>
      </c>
      <c r="E2020" s="14">
        <v>219929.6737458416</v>
      </c>
      <c r="F2020" s="14">
        <v>64850.072760878225</v>
      </c>
      <c r="G2020" s="14">
        <v>2551.6097</v>
      </c>
      <c r="H2020" s="14">
        <v>152527.99128496338</v>
      </c>
      <c r="I2020" s="14">
        <v>9151.6794770978031</v>
      </c>
      <c r="J2020" s="14">
        <v>3660.6717908391215</v>
      </c>
      <c r="K2020" s="15">
        <v>-5.5202770106079491E-3</v>
      </c>
      <c r="L2020" s="14">
        <v>-870.83286406710749</v>
      </c>
      <c r="M2020" s="14">
        <v>158711.16339073042</v>
      </c>
      <c r="N2020" s="14">
        <v>2745.503843129341</v>
      </c>
      <c r="O2020" s="15">
        <v>9.9700215457338717E-2</v>
      </c>
      <c r="P2020" s="14">
        <v>13441.39217598315</v>
      </c>
      <c r="Q2020" s="14">
        <v>149632.2296385431</v>
      </c>
      <c r="R2020" s="14">
        <v>2745.503843129341</v>
      </c>
      <c r="S2020" s="15">
        <v>-0.18743242542846117</v>
      </c>
      <c r="T2020" s="38">
        <v>-28775.804473850952</v>
      </c>
      <c r="U2020" s="38">
        <v>126123.23516485177</v>
      </c>
      <c r="V2020" s="38">
        <v>-16205.24516193491</v>
      </c>
      <c r="W2020" s="38">
        <v>434466.62819412525</v>
      </c>
      <c r="AA2020" s="13">
        <v>1955</v>
      </c>
      <c r="AB2020" s="39">
        <v>2599366.5308868932</v>
      </c>
    </row>
    <row r="2021" spans="3:28">
      <c r="C2021" s="13">
        <v>1956</v>
      </c>
      <c r="D2021" s="13">
        <v>65</v>
      </c>
      <c r="E2021" s="14">
        <v>236638.36837128166</v>
      </c>
      <c r="F2021" s="14">
        <v>71366.463664799841</v>
      </c>
      <c r="G2021" s="14">
        <v>2551.6097</v>
      </c>
      <c r="H2021" s="14">
        <v>162720.29500648181</v>
      </c>
      <c r="I2021" s="14">
        <v>9763.2177003889083</v>
      </c>
      <c r="J2021" s="14">
        <v>3905.2870801555637</v>
      </c>
      <c r="K2021" s="15">
        <v>3.3805831794326183E-2</v>
      </c>
      <c r="L2021" s="14">
        <v>7955.3012293539241</v>
      </c>
      <c r="M2021" s="14">
        <v>245231.28417885001</v>
      </c>
      <c r="N2021" s="14">
        <v>2928.9653101166723</v>
      </c>
      <c r="O2021" s="15">
        <v>0.15999711550860934</v>
      </c>
      <c r="P2021" s="14">
        <v>12730.872442865902</v>
      </c>
      <c r="Q2021" s="14">
        <v>93764.742348414147</v>
      </c>
      <c r="R2021" s="14">
        <v>2928.9653101166723</v>
      </c>
      <c r="S2021" s="15">
        <v>-3.7585303004614809E-2</v>
      </c>
      <c r="T2021" s="38">
        <v>-30891.449665129086</v>
      </c>
      <c r="U2021" s="38">
        <v>792475.40427947731</v>
      </c>
      <c r="V2021" s="38">
        <v>-10205.275992909261</v>
      </c>
      <c r="W2021" s="38">
        <v>1131471.4308067416</v>
      </c>
      <c r="AA2021" s="13">
        <v>1956</v>
      </c>
      <c r="AB2021" s="39">
        <v>2809145.2112040771</v>
      </c>
    </row>
    <row r="2022" spans="3:28">
      <c r="C2022" s="13">
        <v>1957</v>
      </c>
      <c r="D2022" s="13">
        <v>65</v>
      </c>
      <c r="E2022" s="14">
        <v>230987.32990629046</v>
      </c>
      <c r="F2022" s="14">
        <v>69162.558663453281</v>
      </c>
      <c r="G2022" s="14">
        <v>2551.6097</v>
      </c>
      <c r="H2022" s="14">
        <v>159273.16154283719</v>
      </c>
      <c r="I2022" s="14">
        <v>9556.3896925702302</v>
      </c>
      <c r="J2022" s="14">
        <v>3822.5558770280923</v>
      </c>
      <c r="K2022" s="15">
        <v>-1.7140201998365127E-2</v>
      </c>
      <c r="L2022" s="14">
        <v>-2874.6418734875247</v>
      </c>
      <c r="M2022" s="14">
        <v>166750.05471445169</v>
      </c>
      <c r="N2022" s="14">
        <v>2866.916907771069</v>
      </c>
      <c r="O2022" s="15">
        <v>2.6366519064062857E-2</v>
      </c>
      <c r="P2022" s="14">
        <v>7254.5966294400459</v>
      </c>
      <c r="Q2022" s="14">
        <v>283832.32467058196</v>
      </c>
      <c r="R2022" s="14">
        <v>2866.916907771069</v>
      </c>
      <c r="S2022" s="15">
        <v>-8.0731534735000457E-2</v>
      </c>
      <c r="T2022" s="38">
        <v>-60584.781580670955</v>
      </c>
      <c r="U2022" s="38">
        <v>691296.21610976197</v>
      </c>
      <c r="V2022" s="38">
        <v>-56204.826824718431</v>
      </c>
      <c r="W2022" s="38">
        <v>1141878.5954947956</v>
      </c>
      <c r="AA2022" s="13">
        <v>1957</v>
      </c>
      <c r="AB2022" s="39">
        <v>2389475.9262809465</v>
      </c>
    </row>
    <row r="2023" spans="3:28">
      <c r="C2023" s="13">
        <v>1958</v>
      </c>
      <c r="D2023" s="13">
        <v>65</v>
      </c>
      <c r="E2023" s="14">
        <v>236642.03481160285</v>
      </c>
      <c r="F2023" s="14">
        <v>71367.893576525108</v>
      </c>
      <c r="G2023" s="14">
        <v>2551.6097</v>
      </c>
      <c r="H2023" s="14">
        <v>162722.53153507775</v>
      </c>
      <c r="I2023" s="14">
        <v>9763.3518921046652</v>
      </c>
      <c r="J2023" s="14">
        <v>3905.3407568418661</v>
      </c>
      <c r="K2023" s="15">
        <v>-7.0002913335876632E-3</v>
      </c>
      <c r="L2023" s="14">
        <v>-1250.1080734186778</v>
      </c>
      <c r="M2023" s="14">
        <v>179281.99762373132</v>
      </c>
      <c r="N2023" s="14">
        <v>2929.0055676313996</v>
      </c>
      <c r="O2023" s="15">
        <v>-7.2868419086846381E-2</v>
      </c>
      <c r="P2023" s="14">
        <v>-16203.159107912777</v>
      </c>
      <c r="Q2023" s="14">
        <v>207623.22981208289</v>
      </c>
      <c r="R2023" s="14">
        <v>2929.0055676313996</v>
      </c>
      <c r="S2023" s="15">
        <v>0.30498561861017232</v>
      </c>
      <c r="T2023" s="38">
        <v>218425.65587164011</v>
      </c>
      <c r="U2023" s="38">
        <v>936073.61959047208</v>
      </c>
      <c r="V2023" s="38">
        <v>200972.38869030864</v>
      </c>
      <c r="W2023" s="38">
        <v>1322978.8470262862</v>
      </c>
      <c r="AA2023" s="13">
        <v>1958</v>
      </c>
      <c r="AB2023" s="39">
        <v>2508524.0041784775</v>
      </c>
    </row>
    <row r="2024" spans="3:28">
      <c r="C2024" s="13">
        <v>1959</v>
      </c>
      <c r="D2024" s="13">
        <v>65</v>
      </c>
      <c r="E2024" s="14">
        <v>230422.76841649201</v>
      </c>
      <c r="F2024" s="14">
        <v>68942.379682431885</v>
      </c>
      <c r="G2024" s="14">
        <v>2551.6097</v>
      </c>
      <c r="H2024" s="14">
        <v>158928.77903406011</v>
      </c>
      <c r="I2024" s="14">
        <v>9535.7267420436056</v>
      </c>
      <c r="J2024" s="14">
        <v>3814.2906968174425</v>
      </c>
      <c r="K2024" s="15">
        <v>4.1250262016711906E-2</v>
      </c>
      <c r="L2024" s="14">
        <v>4446.5786385985411</v>
      </c>
      <c r="M2024" s="14">
        <v>114148.88506494365</v>
      </c>
      <c r="N2024" s="14">
        <v>2860.7180226130818</v>
      </c>
      <c r="O2024" s="15">
        <v>0.14907613964764449</v>
      </c>
      <c r="P2024" s="14">
        <v>34269.610047369082</v>
      </c>
      <c r="Q2024" s="14">
        <v>265579.88229206455</v>
      </c>
      <c r="R2024" s="14">
        <v>2860.7180226130818</v>
      </c>
      <c r="S2024" s="15">
        <v>-0.12465999667874191</v>
      </c>
      <c r="T2024" s="38">
        <v>-77475.642185420409</v>
      </c>
      <c r="U2024" s="38">
        <v>545450.3389145094</v>
      </c>
      <c r="V2024" s="38">
        <v>-38759.453499452786</v>
      </c>
      <c r="W2024" s="38">
        <v>925179.10627151758</v>
      </c>
      <c r="AA2024" s="13">
        <v>1959</v>
      </c>
      <c r="AB2024" s="39">
        <v>3389566.0500928466</v>
      </c>
    </row>
    <row r="2025" spans="3:28">
      <c r="C2025" s="13">
        <v>1960</v>
      </c>
      <c r="D2025" s="13">
        <v>65</v>
      </c>
      <c r="E2025" s="14">
        <v>238810.74291812466</v>
      </c>
      <c r="F2025" s="14">
        <v>72213.689738068613</v>
      </c>
      <c r="G2025" s="14">
        <v>2551.6097</v>
      </c>
      <c r="H2025" s="14">
        <v>164045.44348005604</v>
      </c>
      <c r="I2025" s="14">
        <v>9842.726608803363</v>
      </c>
      <c r="J2025" s="14">
        <v>3937.0906435213456</v>
      </c>
      <c r="K2025" s="15">
        <v>1.5416130180260803E-2</v>
      </c>
      <c r="L2025" s="14">
        <v>2140.8261167518781</v>
      </c>
      <c r="M2025" s="14">
        <v>142978.60072752342</v>
      </c>
      <c r="N2025" s="14">
        <v>2952.8179826410087</v>
      </c>
      <c r="O2025" s="15">
        <v>-0.1505517633551513</v>
      </c>
      <c r="P2025" s="14">
        <v>-18684.332199297074</v>
      </c>
      <c r="Q2025" s="14">
        <v>106897.77826574694</v>
      </c>
      <c r="R2025" s="14">
        <v>2952.8179826410087</v>
      </c>
      <c r="S2025" s="15">
        <v>-4.0722249025609572E-2</v>
      </c>
      <c r="T2025" s="38">
        <v>-25957.107877110262</v>
      </c>
      <c r="U2025" s="38">
        <v>612937.62888845115</v>
      </c>
      <c r="V2025" s="38">
        <v>-42500.613959655457</v>
      </c>
      <c r="W2025" s="38">
        <v>862814.00788172148</v>
      </c>
      <c r="AA2025" s="13">
        <v>1960</v>
      </c>
      <c r="AB2025" s="39">
        <v>2863550.0688846526</v>
      </c>
    </row>
    <row r="2026" spans="3:28">
      <c r="C2026" s="13">
        <v>1961</v>
      </c>
      <c r="D2026" s="13">
        <v>65</v>
      </c>
      <c r="E2026" s="14">
        <v>233048.04307576406</v>
      </c>
      <c r="F2026" s="14">
        <v>69966.236799547987</v>
      </c>
      <c r="G2026" s="14">
        <v>2551.6097</v>
      </c>
      <c r="H2026" s="14">
        <v>160530.19657621605</v>
      </c>
      <c r="I2026" s="14">
        <v>9631.8117945729628</v>
      </c>
      <c r="J2026" s="14">
        <v>3852.7247178291855</v>
      </c>
      <c r="K2026" s="15">
        <v>-5.716986622648932E-2</v>
      </c>
      <c r="L2026" s="14">
        <v>-9196.697689384042</v>
      </c>
      <c r="M2026" s="14">
        <v>153595.83939433348</v>
      </c>
      <c r="N2026" s="14">
        <v>2889.5435383718886</v>
      </c>
      <c r="O2026" s="15">
        <v>3.2863084604545768E-2</v>
      </c>
      <c r="P2026" s="14">
        <v>6283.9702469935164</v>
      </c>
      <c r="Q2026" s="14">
        <v>198945.43158171981</v>
      </c>
      <c r="R2026" s="14">
        <v>2889.5435383718886</v>
      </c>
      <c r="S2026" s="15">
        <v>0.14252522915752863</v>
      </c>
      <c r="T2026" s="38">
        <v>57198.591217630878</v>
      </c>
      <c r="U2026" s="38">
        <v>459965.93272224994</v>
      </c>
      <c r="V2026" s="38">
        <v>54285.863775240352</v>
      </c>
      <c r="W2026" s="38">
        <v>812507.20369830332</v>
      </c>
      <c r="AA2026" s="13">
        <v>1961</v>
      </c>
      <c r="AB2026" s="39">
        <v>2895932.4443514217</v>
      </c>
    </row>
    <row r="2027" spans="3:28">
      <c r="C2027" s="13">
        <v>1962</v>
      </c>
      <c r="D2027" s="13">
        <v>65</v>
      </c>
      <c r="E2027" s="14">
        <v>223182.20250179482</v>
      </c>
      <c r="F2027" s="14">
        <v>66118.558975699983</v>
      </c>
      <c r="G2027" s="14">
        <v>2551.6097</v>
      </c>
      <c r="H2027" s="14">
        <v>154512.03382609485</v>
      </c>
      <c r="I2027" s="14">
        <v>9270.7220295656898</v>
      </c>
      <c r="J2027" s="14">
        <v>3708.2888118262763</v>
      </c>
      <c r="K2027" s="15">
        <v>-1.3070578841864161E-2</v>
      </c>
      <c r="L2027" s="14">
        <v>-1707.3782052519446</v>
      </c>
      <c r="M2027" s="14">
        <v>130774.35553001286</v>
      </c>
      <c r="N2027" s="14">
        <v>2781.2166088697068</v>
      </c>
      <c r="O2027" s="15">
        <v>2.4225930735442318E-2</v>
      </c>
      <c r="P2027" s="14">
        <v>3131.5115318015169</v>
      </c>
      <c r="Q2027" s="14">
        <v>133784.91539191522</v>
      </c>
      <c r="R2027" s="14">
        <v>2781.2166088697068</v>
      </c>
      <c r="S2027" s="15">
        <v>0.19966378890787076</v>
      </c>
      <c r="T2027" s="38">
        <v>66757.019142154793</v>
      </c>
      <c r="U2027" s="38">
        <v>402494.77926267555</v>
      </c>
      <c r="V2027" s="38">
        <v>68181.152468704371</v>
      </c>
      <c r="W2027" s="38">
        <v>667054.05018460366</v>
      </c>
      <c r="AA2027" s="13">
        <v>1962</v>
      </c>
      <c r="AB2027" s="39">
        <v>3004392.2842875388</v>
      </c>
    </row>
    <row r="2028" spans="3:28">
      <c r="C2028" s="13">
        <v>1963</v>
      </c>
      <c r="D2028" s="13">
        <v>65</v>
      </c>
      <c r="E2028" s="14">
        <v>249452.4101943525</v>
      </c>
      <c r="F2028" s="14">
        <v>76363.939975797475</v>
      </c>
      <c r="G2028" s="14">
        <v>2551.6097</v>
      </c>
      <c r="H2028" s="14">
        <v>170536.86051855501</v>
      </c>
      <c r="I2028" s="14">
        <v>10232.2116311133</v>
      </c>
      <c r="J2028" s="14">
        <v>4092.8846524453202</v>
      </c>
      <c r="K2028" s="15">
        <v>9.6481528025210567E-2</v>
      </c>
      <c r="L2028" s="14">
        <v>12808.728886023979</v>
      </c>
      <c r="M2028" s="14">
        <v>147613.52556456436</v>
      </c>
      <c r="N2028" s="14">
        <v>3069.6634893339897</v>
      </c>
      <c r="O2028" s="15">
        <v>0.11452405464151773</v>
      </c>
      <c r="P2028" s="14">
        <v>15574.397511248102</v>
      </c>
      <c r="Q2028" s="14">
        <v>153101.59836997552</v>
      </c>
      <c r="R2028" s="14">
        <v>3069.6634893339897</v>
      </c>
      <c r="S2028" s="15">
        <v>-1.5361328707730215E-2</v>
      </c>
      <c r="T2028" s="38">
        <v>-3406.4009833326904</v>
      </c>
      <c r="U2028" s="38">
        <v>219880.14561256993</v>
      </c>
      <c r="V2028" s="38">
        <v>24976.725413939392</v>
      </c>
      <c r="W2028" s="38">
        <v>520595.26954710978</v>
      </c>
      <c r="AA2028" s="13">
        <v>1963</v>
      </c>
      <c r="AB2028" s="39">
        <v>2962271.1897942992</v>
      </c>
    </row>
    <row r="2029" spans="3:28">
      <c r="C2029" s="13">
        <v>1964</v>
      </c>
      <c r="D2029" s="13">
        <v>65</v>
      </c>
      <c r="E2029" s="14">
        <v>246764.65846841273</v>
      </c>
      <c r="F2029" s="14">
        <v>75315.716802680967</v>
      </c>
      <c r="G2029" s="14">
        <v>2551.6097</v>
      </c>
      <c r="H2029" s="14">
        <v>168897.33196573178</v>
      </c>
      <c r="I2029" s="14">
        <v>10133.839917943906</v>
      </c>
      <c r="J2029" s="14">
        <v>4053.5359671775623</v>
      </c>
      <c r="K2029" s="15">
        <v>1.7721556543920276E-2</v>
      </c>
      <c r="L2029" s="14">
        <v>3075.5763550253887</v>
      </c>
      <c r="M2029" s="14">
        <v>178652.35657388391</v>
      </c>
      <c r="N2029" s="14">
        <v>3040.1519753831717</v>
      </c>
      <c r="O2029" s="15">
        <v>0.17569871105746893</v>
      </c>
      <c r="P2029" s="14">
        <v>28491.102478199136</v>
      </c>
      <c r="Q2029" s="14">
        <v>192170.03726867409</v>
      </c>
      <c r="R2029" s="14">
        <v>3040.1519753831717</v>
      </c>
      <c r="S2029" s="15">
        <v>0.12283148775600473</v>
      </c>
      <c r="T2029" s="38">
        <v>23719.82187198825</v>
      </c>
      <c r="U2029" s="38">
        <v>218348.5404831889</v>
      </c>
      <c r="V2029" s="38">
        <v>55286.500705212777</v>
      </c>
      <c r="W2029" s="38">
        <v>589170.93432574696</v>
      </c>
      <c r="AA2029" s="13">
        <v>1964</v>
      </c>
      <c r="AB2029" s="39">
        <v>2526259.3077395018</v>
      </c>
    </row>
    <row r="2030" spans="3:28">
      <c r="C2030" s="13">
        <v>1965</v>
      </c>
      <c r="D2030" s="13">
        <v>65</v>
      </c>
      <c r="E2030" s="14">
        <v>231854.98318513497</v>
      </c>
      <c r="F2030" s="14">
        <v>69500.943442202639</v>
      </c>
      <c r="G2030" s="14">
        <v>2551.6097</v>
      </c>
      <c r="H2030" s="14">
        <v>159802.43004293233</v>
      </c>
      <c r="I2030" s="14">
        <v>9588.1458025759403</v>
      </c>
      <c r="J2030" s="14">
        <v>3835.2583210303765</v>
      </c>
      <c r="K2030" s="15">
        <v>0.10154211381178591</v>
      </c>
      <c r="L2030" s="14">
        <v>17975.329602486723</v>
      </c>
      <c r="M2030" s="14">
        <v>196916.35258169885</v>
      </c>
      <c r="N2030" s="14">
        <v>2876.4437407727819</v>
      </c>
      <c r="O2030" s="15">
        <v>9.1109978342313561E-2</v>
      </c>
      <c r="P2030" s="14">
        <v>11445.140438373806</v>
      </c>
      <c r="Q2030" s="14">
        <v>138502.31916299995</v>
      </c>
      <c r="R2030" s="14">
        <v>2876.4437407727819</v>
      </c>
      <c r="S2030" s="15">
        <v>2.52117465599834E-2</v>
      </c>
      <c r="T2030" s="38">
        <v>15518.869223010675</v>
      </c>
      <c r="U2030" s="38">
        <v>632498.31058362243</v>
      </c>
      <c r="V2030" s="38">
        <v>44939.339263871203</v>
      </c>
      <c r="W2030" s="38">
        <v>967916.9823283212</v>
      </c>
      <c r="AA2030" s="13">
        <v>1965</v>
      </c>
      <c r="AB2030" s="39">
        <v>2975127.3460933291</v>
      </c>
    </row>
    <row r="2031" spans="3:28">
      <c r="C2031" s="13">
        <v>1966</v>
      </c>
      <c r="D2031" s="13">
        <v>65</v>
      </c>
      <c r="E2031" s="14">
        <v>241450.77343120467</v>
      </c>
      <c r="F2031" s="14">
        <v>73243.301638169825</v>
      </c>
      <c r="G2031" s="14">
        <v>2551.6097</v>
      </c>
      <c r="H2031" s="14">
        <v>165655.86209303484</v>
      </c>
      <c r="I2031" s="14">
        <v>9939.3517255820898</v>
      </c>
      <c r="J2031" s="14">
        <v>3975.7406902328362</v>
      </c>
      <c r="K2031" s="15">
        <v>4.4534189086667231E-2</v>
      </c>
      <c r="L2031" s="14">
        <v>7429.8894344053579</v>
      </c>
      <c r="M2031" s="14">
        <v>176253.38846799248</v>
      </c>
      <c r="N2031" s="14">
        <v>2981.805517674627</v>
      </c>
      <c r="O2031" s="15">
        <v>7.7242601709344896E-2</v>
      </c>
      <c r="P2031" s="14">
        <v>15002.86351397842</v>
      </c>
      <c r="Q2031" s="14">
        <v>210724.19329070006</v>
      </c>
      <c r="R2031" s="14">
        <v>2981.805517674627</v>
      </c>
      <c r="S2031" s="15">
        <v>-8.8745370626608158E-2</v>
      </c>
      <c r="T2031" s="38">
        <v>-36207.958735103362</v>
      </c>
      <c r="U2031" s="38">
        <v>373281.22584337491</v>
      </c>
      <c r="V2031" s="38">
        <v>-13775.205786719584</v>
      </c>
      <c r="W2031" s="38">
        <v>760258.80760206748</v>
      </c>
      <c r="AA2031" s="13">
        <v>1966</v>
      </c>
      <c r="AB2031" s="39">
        <v>2562517.2115803482</v>
      </c>
    </row>
    <row r="2032" spans="3:28">
      <c r="C2032" s="13">
        <v>1967</v>
      </c>
      <c r="D2032" s="13">
        <v>65</v>
      </c>
      <c r="E2032" s="14">
        <v>251660.46243329553</v>
      </c>
      <c r="F2032" s="14">
        <v>77225.080348985255</v>
      </c>
      <c r="G2032" s="14">
        <v>2551.6097</v>
      </c>
      <c r="H2032" s="14">
        <v>171883.77238431029</v>
      </c>
      <c r="I2032" s="14">
        <v>10313.026343058616</v>
      </c>
      <c r="J2032" s="14">
        <v>4125.2105372234464</v>
      </c>
      <c r="K2032" s="15">
        <v>3.0337508227284298E-2</v>
      </c>
      <c r="L2032" s="14">
        <v>4080.5126598139532</v>
      </c>
      <c r="M2032" s="14">
        <v>140647.00101741677</v>
      </c>
      <c r="N2032" s="14">
        <v>3093.907902917585</v>
      </c>
      <c r="O2032" s="15">
        <v>0.12301106412846671</v>
      </c>
      <c r="P2032" s="14">
        <v>20188.697690374393</v>
      </c>
      <c r="Q2032" s="14">
        <v>185856.64216745214</v>
      </c>
      <c r="R2032" s="14">
        <v>3093.907902917585</v>
      </c>
      <c r="S2032" s="15">
        <v>0.22104282476764708</v>
      </c>
      <c r="T2032" s="38">
        <v>18311.002206622623</v>
      </c>
      <c r="U2032" s="38">
        <v>102697.11741957246</v>
      </c>
      <c r="V2032" s="38">
        <v>42580.21255681097</v>
      </c>
      <c r="W2032" s="38">
        <v>429200.7606044414</v>
      </c>
      <c r="AA2032" s="13">
        <v>1967</v>
      </c>
      <c r="AB2032" s="39">
        <v>2965273.8554138448</v>
      </c>
    </row>
    <row r="2033" spans="3:28">
      <c r="C2033" s="13">
        <v>1968</v>
      </c>
      <c r="D2033" s="13">
        <v>65</v>
      </c>
      <c r="E2033" s="14">
        <v>225091.61646910309</v>
      </c>
      <c r="F2033" s="14">
        <v>66863.230422950204</v>
      </c>
      <c r="G2033" s="14">
        <v>2551.6097</v>
      </c>
      <c r="H2033" s="14">
        <v>155676.77634615288</v>
      </c>
      <c r="I2033" s="14">
        <v>9340.6065807691721</v>
      </c>
      <c r="J2033" s="14">
        <v>3736.2426323076688</v>
      </c>
      <c r="K2033" s="15">
        <v>-1.2049957595595774E-2</v>
      </c>
      <c r="L2033" s="14">
        <v>-1636.3561408658484</v>
      </c>
      <c r="M2033" s="14">
        <v>136029.43316574895</v>
      </c>
      <c r="N2033" s="14">
        <v>2802.1819742307516</v>
      </c>
      <c r="O2033" s="15">
        <v>-1.5618157671762056E-2</v>
      </c>
      <c r="P2033" s="14">
        <v>-2765.9596052188522</v>
      </c>
      <c r="Q2033" s="14">
        <v>175734.09934914677</v>
      </c>
      <c r="R2033" s="14">
        <v>2802.1819742307516</v>
      </c>
      <c r="S2033" s="15">
        <v>-7.4327487431126479E-2</v>
      </c>
      <c r="T2033" s="38">
        <v>-36479.005188465831</v>
      </c>
      <c r="U2033" s="38">
        <v>455709.63222645124</v>
      </c>
      <c r="V2033" s="38">
        <v>-40881.320934550531</v>
      </c>
      <c r="W2033" s="38">
        <v>767473.16474134696</v>
      </c>
      <c r="AA2033" s="13">
        <v>1968</v>
      </c>
      <c r="AB2033" s="39">
        <v>2505061.0115773543</v>
      </c>
    </row>
    <row r="2034" spans="3:28">
      <c r="C2034" s="13">
        <v>1969</v>
      </c>
      <c r="D2034" s="13">
        <v>65</v>
      </c>
      <c r="E2034" s="14">
        <v>233758.40480877113</v>
      </c>
      <c r="F2034" s="14">
        <v>70243.277875420739</v>
      </c>
      <c r="G2034" s="14">
        <v>2551.6097</v>
      </c>
      <c r="H2034" s="14">
        <v>160963.5172333504</v>
      </c>
      <c r="I2034" s="14">
        <v>9657.8110340010244</v>
      </c>
      <c r="J2034" s="14">
        <v>3863.1244136004098</v>
      </c>
      <c r="K2034" s="15">
        <v>2.8644735382231605E-2</v>
      </c>
      <c r="L2034" s="14">
        <v>3445.6688567788565</v>
      </c>
      <c r="M2034" s="14">
        <v>125667.00895121886</v>
      </c>
      <c r="N2034" s="14">
        <v>2897.3433102003073</v>
      </c>
      <c r="O2034" s="15">
        <v>4.7467842711343577E-2</v>
      </c>
      <c r="P2034" s="14">
        <v>8957.9373172452142</v>
      </c>
      <c r="Q2034" s="14">
        <v>199122.52285364972</v>
      </c>
      <c r="R2034" s="14">
        <v>2897.3433102003073</v>
      </c>
      <c r="S2034" s="15">
        <v>0.15633367044936897</v>
      </c>
      <c r="T2034" s="38">
        <v>49289.052497165037</v>
      </c>
      <c r="U2034" s="38">
        <v>366018.82997858844</v>
      </c>
      <c r="V2034" s="38">
        <v>61692.658671189107</v>
      </c>
      <c r="W2034" s="38">
        <v>690808.36178345699</v>
      </c>
      <c r="AA2034" s="13">
        <v>1969</v>
      </c>
      <c r="AB2034" s="39">
        <v>2794052.3350058971</v>
      </c>
    </row>
    <row r="2035" spans="3:28">
      <c r="C2035" s="13">
        <v>1970</v>
      </c>
      <c r="D2035" s="13">
        <v>65</v>
      </c>
      <c r="E2035" s="14">
        <v>238751.04808879414</v>
      </c>
      <c r="F2035" s="14">
        <v>72190.408754629723</v>
      </c>
      <c r="G2035" s="14">
        <v>2551.6097</v>
      </c>
      <c r="H2035" s="14">
        <v>164009.02963416441</v>
      </c>
      <c r="I2035" s="14">
        <v>9840.5417780498647</v>
      </c>
      <c r="J2035" s="14">
        <v>3936.2167112199459</v>
      </c>
      <c r="K2035" s="15">
        <v>7.6042455859730379E-2</v>
      </c>
      <c r="L2035" s="14">
        <v>11170.970657512053</v>
      </c>
      <c r="M2035" s="14">
        <v>160043.469872332</v>
      </c>
      <c r="N2035" s="14">
        <v>2952.1625334149594</v>
      </c>
      <c r="O2035" s="15">
        <v>-9.8843752973069382E-2</v>
      </c>
      <c r="P2035" s="14">
        <v>-13324.279930516499</v>
      </c>
      <c r="Q2035" s="14">
        <v>122953.23824790743</v>
      </c>
      <c r="R2035" s="14">
        <v>2952.1625334149594</v>
      </c>
      <c r="S2035" s="15">
        <v>0.35924077477427641</v>
      </c>
      <c r="T2035" s="38">
        <v>69629.828233438355</v>
      </c>
      <c r="U2035" s="38">
        <v>264930.86792027293</v>
      </c>
      <c r="V2035" s="38">
        <v>67476.51896043391</v>
      </c>
      <c r="W2035" s="38">
        <v>547927.57604051242</v>
      </c>
      <c r="AA2035" s="13">
        <v>1970</v>
      </c>
      <c r="AB2035" s="39">
        <v>2843299.8682695986</v>
      </c>
    </row>
    <row r="2036" spans="3:28">
      <c r="C2036" s="13">
        <v>1971</v>
      </c>
      <c r="D2036" s="13">
        <v>65</v>
      </c>
      <c r="E2036" s="14">
        <v>232027.03286963541</v>
      </c>
      <c r="F2036" s="14">
        <v>69568.04281915781</v>
      </c>
      <c r="G2036" s="14">
        <v>2551.6097</v>
      </c>
      <c r="H2036" s="14">
        <v>159907.38035047762</v>
      </c>
      <c r="I2036" s="14">
        <v>9594.4428210286569</v>
      </c>
      <c r="J2036" s="14">
        <v>3837.7771284114629</v>
      </c>
      <c r="K2036" s="15">
        <v>8.8683046314096528E-2</v>
      </c>
      <c r="L2036" s="14">
        <v>13181.654521116756</v>
      </c>
      <c r="M2036" s="14">
        <v>163738.36134914411</v>
      </c>
      <c r="N2036" s="14">
        <v>2878.3328463085968</v>
      </c>
      <c r="O2036" s="15">
        <v>2.0530302845206683E-3</v>
      </c>
      <c r="P2036" s="14">
        <v>417.69736222341595</v>
      </c>
      <c r="Q2036" s="14">
        <v>205310.93135211011</v>
      </c>
      <c r="R2036" s="14">
        <v>2878.3328463085968</v>
      </c>
      <c r="S2036" s="15">
        <v>-6.6536291125330063E-2</v>
      </c>
      <c r="T2036" s="38">
        <v>-10648.060290619771</v>
      </c>
      <c r="U2036" s="38">
        <v>150824.97803204745</v>
      </c>
      <c r="V2036" s="38">
        <v>2951.2915927204012</v>
      </c>
      <c r="W2036" s="38">
        <v>519874.2707333017</v>
      </c>
      <c r="AA2036" s="13">
        <v>1971</v>
      </c>
      <c r="AB2036" s="39">
        <v>2680623.0961614684</v>
      </c>
    </row>
    <row r="2037" spans="3:28">
      <c r="C2037" s="13">
        <v>1972</v>
      </c>
      <c r="D2037" s="13">
        <v>65</v>
      </c>
      <c r="E2037" s="14">
        <v>248601.74196102258</v>
      </c>
      <c r="F2037" s="14">
        <v>76032.179364798809</v>
      </c>
      <c r="G2037" s="14">
        <v>2551.6097</v>
      </c>
      <c r="H2037" s="14">
        <v>170017.95289622378</v>
      </c>
      <c r="I2037" s="14">
        <v>10201.077173773427</v>
      </c>
      <c r="J2037" s="14">
        <v>4080.430869509371</v>
      </c>
      <c r="K2037" s="15">
        <v>-8.9594324703246297E-2</v>
      </c>
      <c r="L2037" s="14">
        <v>-14806.137851792761</v>
      </c>
      <c r="M2037" s="14">
        <v>152491.61929482312</v>
      </c>
      <c r="N2037" s="14">
        <v>3060.3231521320281</v>
      </c>
      <c r="O2037" s="15">
        <v>9.1913889471755494E-2</v>
      </c>
      <c r="P2037" s="14">
        <v>17817.954184401064</v>
      </c>
      <c r="Q2037" s="14">
        <v>213202.97585619174</v>
      </c>
      <c r="R2037" s="14">
        <v>3060.3231521320281</v>
      </c>
      <c r="S2037" s="15">
        <v>-0.2869929016054068</v>
      </c>
      <c r="T2037" s="38">
        <v>-167126.34512289515</v>
      </c>
      <c r="U2037" s="38">
        <v>416739.97943144909</v>
      </c>
      <c r="V2037" s="38">
        <v>-164114.52879028683</v>
      </c>
      <c r="W2037" s="38">
        <v>782434.57458246395</v>
      </c>
      <c r="AA2037" s="13">
        <v>1972</v>
      </c>
      <c r="AB2037" s="39">
        <v>2582142.379777485</v>
      </c>
    </row>
    <row r="2038" spans="3:28">
      <c r="C2038" s="13">
        <v>1973</v>
      </c>
      <c r="D2038" s="13">
        <v>65</v>
      </c>
      <c r="E2038" s="14">
        <v>220369.09665313925</v>
      </c>
      <c r="F2038" s="14">
        <v>65021.447694724309</v>
      </c>
      <c r="G2038" s="14">
        <v>2551.6097</v>
      </c>
      <c r="H2038" s="14">
        <v>152796.03925841494</v>
      </c>
      <c r="I2038" s="14">
        <v>9167.7623555048958</v>
      </c>
      <c r="J2038" s="14">
        <v>3667.1049422019587</v>
      </c>
      <c r="K2038" s="15">
        <v>9.5003234112570223E-2</v>
      </c>
      <c r="L2038" s="14">
        <v>16915.50305223931</v>
      </c>
      <c r="M2038" s="14">
        <v>196800.92091769067</v>
      </c>
      <c r="N2038" s="14">
        <v>2750.3287066514686</v>
      </c>
      <c r="O2038" s="15">
        <v>0.14118088615321822</v>
      </c>
      <c r="P2038" s="14">
        <v>28996.910772297841</v>
      </c>
      <c r="Q2038" s="14">
        <v>235760.43584768762</v>
      </c>
      <c r="R2038" s="14">
        <v>2750.3287066514686</v>
      </c>
      <c r="S2038" s="15">
        <v>-0.11434397497380401</v>
      </c>
      <c r="T2038" s="38">
        <v>-95873.699504319316</v>
      </c>
      <c r="U2038" s="38">
        <v>743968.90072644374</v>
      </c>
      <c r="V2038" s="38">
        <v>-49961.285679782166</v>
      </c>
      <c r="W2038" s="38">
        <v>1176530.2574918219</v>
      </c>
      <c r="AA2038" s="13">
        <v>1973</v>
      </c>
      <c r="AB2038" s="39">
        <v>2287420.6719154259</v>
      </c>
    </row>
    <row r="2039" spans="3:28">
      <c r="C2039" s="13">
        <v>1974</v>
      </c>
      <c r="D2039" s="13">
        <v>65</v>
      </c>
      <c r="E2039" s="14">
        <v>233048.70490010522</v>
      </c>
      <c r="F2039" s="14">
        <v>69966.494911041038</v>
      </c>
      <c r="G2039" s="14">
        <v>2551.6097</v>
      </c>
      <c r="H2039" s="14">
        <v>160530.6002890642</v>
      </c>
      <c r="I2039" s="14">
        <v>9631.8360173438523</v>
      </c>
      <c r="J2039" s="14">
        <v>3852.7344069375413</v>
      </c>
      <c r="K2039" s="15">
        <v>1.7860166529560469E-2</v>
      </c>
      <c r="L2039" s="14">
        <v>2968.0773545061602</v>
      </c>
      <c r="M2039" s="14">
        <v>171078.63716299224</v>
      </c>
      <c r="N2039" s="14">
        <v>2889.5508052031555</v>
      </c>
      <c r="O2039" s="15">
        <v>-3.2870518711034663E-3</v>
      </c>
      <c r="P2039" s="14">
        <v>-481.02615907951918</v>
      </c>
      <c r="Q2039" s="14">
        <v>147303.4414486342</v>
      </c>
      <c r="R2039" s="14">
        <v>2889.5508052031555</v>
      </c>
      <c r="S2039" s="15">
        <v>-1.9069161942322055E-2</v>
      </c>
      <c r="T2039" s="38">
        <v>-2141.4032684167128</v>
      </c>
      <c r="U2039" s="38">
        <v>111600.03597781647</v>
      </c>
      <c r="V2039" s="38">
        <v>345.64792700992848</v>
      </c>
      <c r="W2039" s="38">
        <v>429982.11458944285</v>
      </c>
      <c r="AA2039" s="13">
        <v>1974</v>
      </c>
      <c r="AB2039" s="39">
        <v>2576044.3445003144</v>
      </c>
    </row>
    <row r="2040" spans="3:28">
      <c r="C2040" s="13">
        <v>1975</v>
      </c>
      <c r="D2040" s="13">
        <v>65</v>
      </c>
      <c r="E2040" s="14">
        <v>246125.48190946283</v>
      </c>
      <c r="F2040" s="14">
        <v>75066.437944690508</v>
      </c>
      <c r="G2040" s="14">
        <v>2551.6097</v>
      </c>
      <c r="H2040" s="14">
        <v>168507.43426477231</v>
      </c>
      <c r="I2040" s="14">
        <v>10110.446055886337</v>
      </c>
      <c r="J2040" s="14">
        <v>4044.1784223545351</v>
      </c>
      <c r="K2040" s="15">
        <v>9.9688999256235922E-2</v>
      </c>
      <c r="L2040" s="14">
        <v>14840.476943316109</v>
      </c>
      <c r="M2040" s="14">
        <v>165730.31539501736</v>
      </c>
      <c r="N2040" s="14">
        <v>3033.133816765901</v>
      </c>
      <c r="O2040" s="15">
        <v>1.1939121681142667E-2</v>
      </c>
      <c r="P2040" s="14">
        <v>4890.3643468040682</v>
      </c>
      <c r="Q2040" s="14">
        <v>416015.31597650109</v>
      </c>
      <c r="R2040" s="14">
        <v>3033.133816765901</v>
      </c>
      <c r="S2040" s="15">
        <v>0.17524518087821436</v>
      </c>
      <c r="T2040" s="38">
        <v>31423.573367133446</v>
      </c>
      <c r="U2040" s="38">
        <v>212252.1944481848</v>
      </c>
      <c r="V2040" s="38">
        <v>51154.414657253627</v>
      </c>
      <c r="W2040" s="38">
        <v>793997.82581970328</v>
      </c>
      <c r="AA2040" s="13">
        <v>1975</v>
      </c>
      <c r="AB2040" s="39">
        <v>2445294.3185080937</v>
      </c>
    </row>
    <row r="2041" spans="3:28">
      <c r="C2041" s="13">
        <v>1976</v>
      </c>
      <c r="D2041" s="13">
        <v>65</v>
      </c>
      <c r="E2041" s="14">
        <v>229674.57748833479</v>
      </c>
      <c r="F2041" s="14">
        <v>68650.585220450565</v>
      </c>
      <c r="G2041" s="14">
        <v>2551.6097</v>
      </c>
      <c r="H2041" s="14">
        <v>158472.38256788423</v>
      </c>
      <c r="I2041" s="14">
        <v>9508.342954073054</v>
      </c>
      <c r="J2041" s="14">
        <v>3803.337181629222</v>
      </c>
      <c r="K2041" s="15">
        <v>7.1690647744967528E-2</v>
      </c>
      <c r="L2041" s="14">
        <v>10644.683339062474</v>
      </c>
      <c r="M2041" s="14">
        <v>161027.13253224932</v>
      </c>
      <c r="N2041" s="14">
        <v>2852.502886221916</v>
      </c>
      <c r="O2041" s="15">
        <v>2.9209143180620907E-2</v>
      </c>
      <c r="P2041" s="14">
        <v>3638.9393996966737</v>
      </c>
      <c r="Q2041" s="14">
        <v>129647.39365493818</v>
      </c>
      <c r="R2041" s="14">
        <v>2852.502886221916</v>
      </c>
      <c r="S2041" s="15">
        <v>0.47803777432736777</v>
      </c>
      <c r="T2041" s="38">
        <v>156718.56755321214</v>
      </c>
      <c r="U2041" s="38">
        <v>485982.02343843237</v>
      </c>
      <c r="V2041" s="38">
        <v>171002.19029197129</v>
      </c>
      <c r="W2041" s="38">
        <v>776656.5496256199</v>
      </c>
      <c r="AA2041" s="13">
        <v>1976</v>
      </c>
      <c r="AB2041" s="39">
        <v>2625788.4724295363</v>
      </c>
    </row>
    <row r="2042" spans="3:28">
      <c r="C2042" s="13">
        <v>1977</v>
      </c>
      <c r="D2042" s="13">
        <v>65</v>
      </c>
      <c r="E2042" s="14">
        <v>232680.82168691797</v>
      </c>
      <c r="F2042" s="14">
        <v>69823.020457898005</v>
      </c>
      <c r="G2042" s="14">
        <v>2551.6097</v>
      </c>
      <c r="H2042" s="14">
        <v>160306.19152901997</v>
      </c>
      <c r="I2042" s="14">
        <v>9618.371491741198</v>
      </c>
      <c r="J2042" s="14">
        <v>3847.3485966964795</v>
      </c>
      <c r="K2042" s="15">
        <v>5.3534170053082822E-2</v>
      </c>
      <c r="L2042" s="14">
        <v>7166.2107662905237</v>
      </c>
      <c r="M2042" s="14">
        <v>142952.25295387159</v>
      </c>
      <c r="N2042" s="14">
        <v>2885.5114475223595</v>
      </c>
      <c r="O2042" s="15">
        <v>0.10582113112604999</v>
      </c>
      <c r="P2042" s="14">
        <v>28571.074742254463</v>
      </c>
      <c r="Q2042" s="14">
        <v>300007.87076994812</v>
      </c>
      <c r="R2042" s="14">
        <v>2885.5114475223595</v>
      </c>
      <c r="S2042" s="15">
        <v>0.11413220253637055</v>
      </c>
      <c r="T2042" s="38">
        <v>57426.321179702034</v>
      </c>
      <c r="U2042" s="38">
        <v>562025.24057604256</v>
      </c>
      <c r="V2042" s="38">
        <v>93163.606688247019</v>
      </c>
      <c r="W2042" s="38">
        <v>1004985.3642998623</v>
      </c>
      <c r="AA2042" s="13">
        <v>1977</v>
      </c>
      <c r="AB2042" s="39">
        <v>2408612.5356904594</v>
      </c>
    </row>
    <row r="2043" spans="3:28">
      <c r="C2043" s="13">
        <v>1978</v>
      </c>
      <c r="D2043" s="13">
        <v>65</v>
      </c>
      <c r="E2043" s="14">
        <v>240570.1767104973</v>
      </c>
      <c r="F2043" s="14">
        <v>72899.868917093947</v>
      </c>
      <c r="G2043" s="14">
        <v>2551.6097</v>
      </c>
      <c r="H2043" s="14">
        <v>165118.69809340333</v>
      </c>
      <c r="I2043" s="14">
        <v>9907.1218856041996</v>
      </c>
      <c r="J2043" s="14">
        <v>3962.8487542416801</v>
      </c>
      <c r="K2043" s="15">
        <v>5.8692501266596912E-2</v>
      </c>
      <c r="L2043" s="14">
        <v>7905.0785933733596</v>
      </c>
      <c r="M2043" s="14">
        <v>144572.84999575379</v>
      </c>
      <c r="N2043" s="14">
        <v>2972.13656568126</v>
      </c>
      <c r="O2043" s="15">
        <v>0.17631245274368185</v>
      </c>
      <c r="P2043" s="14">
        <v>20602.639424161353</v>
      </c>
      <c r="Q2043" s="14">
        <v>138941.70988327422</v>
      </c>
      <c r="R2043" s="14">
        <v>2972.13656568126</v>
      </c>
      <c r="S2043" s="15">
        <v>0.10343133271463296</v>
      </c>
      <c r="T2043" s="38">
        <v>64181.83606774472</v>
      </c>
      <c r="U2043" s="38">
        <v>686193.95176043932</v>
      </c>
      <c r="V2043" s="38">
        <v>92689.554085279437</v>
      </c>
      <c r="W2043" s="38">
        <v>969708.51163946732</v>
      </c>
      <c r="AA2043" s="13">
        <v>1978</v>
      </c>
      <c r="AB2043" s="39">
        <v>2957269.7674480202</v>
      </c>
    </row>
    <row r="2044" spans="3:28">
      <c r="C2044" s="13">
        <v>1979</v>
      </c>
      <c r="D2044" s="13">
        <v>65</v>
      </c>
      <c r="E2044" s="14">
        <v>238791.61295712707</v>
      </c>
      <c r="F2044" s="14">
        <v>72206.22905327956</v>
      </c>
      <c r="G2044" s="14">
        <v>2551.6097</v>
      </c>
      <c r="H2044" s="14">
        <v>164033.77420384751</v>
      </c>
      <c r="I2044" s="14">
        <v>9842.0264522308498</v>
      </c>
      <c r="J2044" s="14">
        <v>3936.8105808923401</v>
      </c>
      <c r="K2044" s="15">
        <v>1.9842329983129538E-2</v>
      </c>
      <c r="L2044" s="14">
        <v>2761.9478036463042</v>
      </c>
      <c r="M2044" s="14">
        <v>143925.08506330091</v>
      </c>
      <c r="N2044" s="14">
        <v>2952.6079356692549</v>
      </c>
      <c r="O2044" s="15">
        <v>0.16090450513112559</v>
      </c>
      <c r="P2044" s="14">
        <v>27623.19779945803</v>
      </c>
      <c r="Q2044" s="14">
        <v>200773.98519426142</v>
      </c>
      <c r="R2044" s="14">
        <v>2952.6079356692549</v>
      </c>
      <c r="S2044" s="15">
        <v>0.26548535669828477</v>
      </c>
      <c r="T2044" s="38">
        <v>21150.728092398935</v>
      </c>
      <c r="U2044" s="38">
        <v>102295.18534537323</v>
      </c>
      <c r="V2044" s="38">
        <v>51535.873695503265</v>
      </c>
      <c r="W2044" s="38">
        <v>446994.25560293556</v>
      </c>
      <c r="AA2044" s="13">
        <v>1979</v>
      </c>
      <c r="AB2044" s="39">
        <v>2533791.0162893827</v>
      </c>
    </row>
    <row r="2045" spans="3:28">
      <c r="C2045" s="13">
        <v>1980</v>
      </c>
      <c r="D2045" s="13">
        <v>65</v>
      </c>
      <c r="E2045" s="14">
        <v>234851.30142840339</v>
      </c>
      <c r="F2045" s="14">
        <v>70669.507557077319</v>
      </c>
      <c r="G2045" s="14">
        <v>2551.6097</v>
      </c>
      <c r="H2045" s="14">
        <v>161630.18417132608</v>
      </c>
      <c r="I2045" s="14">
        <v>9697.8110502795644</v>
      </c>
      <c r="J2045" s="14">
        <v>3879.1244201118261</v>
      </c>
      <c r="K2045" s="15">
        <v>4.3646220231542791E-2</v>
      </c>
      <c r="L2045" s="14">
        <v>6034.515722586616</v>
      </c>
      <c r="M2045" s="14">
        <v>146233.8330860915</v>
      </c>
      <c r="N2045" s="14">
        <v>2909.3433150838691</v>
      </c>
      <c r="O2045" s="15">
        <v>0.12689166379102879</v>
      </c>
      <c r="P2045" s="14">
        <v>40532.978907357676</v>
      </c>
      <c r="Q2045" s="14">
        <v>361417.45151785511</v>
      </c>
      <c r="R2045" s="14">
        <v>2909.3433150838691</v>
      </c>
      <c r="S2045" s="15">
        <v>0.37043234465744596</v>
      </c>
      <c r="T2045" s="38">
        <v>86356.202437559376</v>
      </c>
      <c r="U2045" s="38">
        <v>320933.61211468896</v>
      </c>
      <c r="V2045" s="38">
        <v>132923.69706750367</v>
      </c>
      <c r="W2045" s="38">
        <v>828584.89671863557</v>
      </c>
      <c r="AA2045" s="13">
        <v>1980</v>
      </c>
      <c r="AB2045" s="39">
        <v>2706775.806492364</v>
      </c>
    </row>
    <row r="2046" spans="3:28">
      <c r="C2046" s="13">
        <v>1981</v>
      </c>
      <c r="D2046" s="13">
        <v>65</v>
      </c>
      <c r="E2046" s="14">
        <v>222487.10892787695</v>
      </c>
      <c r="F2046" s="14">
        <v>65847.472481872013</v>
      </c>
      <c r="G2046" s="14">
        <v>2551.6097</v>
      </c>
      <c r="H2046" s="14">
        <v>154088.02674600494</v>
      </c>
      <c r="I2046" s="14">
        <v>9245.2816047602955</v>
      </c>
      <c r="J2046" s="14">
        <v>3698.1126419041184</v>
      </c>
      <c r="K2046" s="15">
        <v>4.2435744672605184E-2</v>
      </c>
      <c r="L2046" s="14">
        <v>7204.745188089626</v>
      </c>
      <c r="M2046" s="14">
        <v>178833.90655196604</v>
      </c>
      <c r="N2046" s="14">
        <v>2773.5844814280886</v>
      </c>
      <c r="O2046" s="15">
        <v>3.387986642024618E-2</v>
      </c>
      <c r="P2046" s="14">
        <v>5037.395127797764</v>
      </c>
      <c r="Q2046" s="14">
        <v>155108.21892028558</v>
      </c>
      <c r="R2046" s="14">
        <v>2773.5844814280886</v>
      </c>
      <c r="S2046" s="15">
        <v>-0.23606604110671081</v>
      </c>
      <c r="T2046" s="38">
        <v>-64896.575613033041</v>
      </c>
      <c r="U2046" s="38">
        <v>211398.7774218925</v>
      </c>
      <c r="V2046" s="38">
        <v>-52654.435297145654</v>
      </c>
      <c r="W2046" s="38">
        <v>545340.90289414418</v>
      </c>
      <c r="AA2046" s="13">
        <v>1981</v>
      </c>
      <c r="AB2046" s="39">
        <v>2951393.8706382825</v>
      </c>
    </row>
    <row r="2047" spans="3:28">
      <c r="C2047" s="13">
        <v>1982</v>
      </c>
      <c r="D2047" s="13">
        <v>65</v>
      </c>
      <c r="E2047" s="14">
        <v>246650.26036779294</v>
      </c>
      <c r="F2047" s="14">
        <v>75271.101543439247</v>
      </c>
      <c r="G2047" s="14">
        <v>2551.6097</v>
      </c>
      <c r="H2047" s="14">
        <v>168827.54912435371</v>
      </c>
      <c r="I2047" s="14">
        <v>10129.652947461222</v>
      </c>
      <c r="J2047" s="14">
        <v>4051.861178984489</v>
      </c>
      <c r="K2047" s="15">
        <v>8.0497590295603751E-3</v>
      </c>
      <c r="L2047" s="14">
        <v>1090.5110307374741</v>
      </c>
      <c r="M2047" s="14">
        <v>138587.70563358624</v>
      </c>
      <c r="N2047" s="14">
        <v>3038.8958842383663</v>
      </c>
      <c r="O2047" s="15">
        <v>0.18704803951464566</v>
      </c>
      <c r="P2047" s="14">
        <v>37705.800367723859</v>
      </c>
      <c r="Q2047" s="14">
        <v>240808.75843677775</v>
      </c>
      <c r="R2047" s="14">
        <v>3038.8958842383663</v>
      </c>
      <c r="S2047" s="15">
        <v>0.19950511045790348</v>
      </c>
      <c r="T2047" s="38">
        <v>154135.42838727761</v>
      </c>
      <c r="U2047" s="38">
        <v>928243.74903299066</v>
      </c>
      <c r="V2047" s="38">
        <v>192931.73978573893</v>
      </c>
      <c r="W2047" s="38">
        <v>1307640.2131033547</v>
      </c>
      <c r="AA2047" s="13">
        <v>1982</v>
      </c>
      <c r="AB2047" s="39">
        <v>2789377.8640404744</v>
      </c>
    </row>
    <row r="2048" spans="3:28">
      <c r="C2048" s="13">
        <v>1983</v>
      </c>
      <c r="D2048" s="13">
        <v>65</v>
      </c>
      <c r="E2048" s="14">
        <v>232872.86380304897</v>
      </c>
      <c r="F2048" s="14">
        <v>69897.9168831891</v>
      </c>
      <c r="G2048" s="14">
        <v>2551.6097</v>
      </c>
      <c r="H2048" s="14">
        <v>160423.33721985985</v>
      </c>
      <c r="I2048" s="14">
        <v>9625.4002331915908</v>
      </c>
      <c r="J2048" s="14">
        <v>3850.1600932766364</v>
      </c>
      <c r="K2048" s="15">
        <v>3.8571244269892391E-2</v>
      </c>
      <c r="L2048" s="14">
        <v>6582.7328932118835</v>
      </c>
      <c r="M2048" s="14">
        <v>179172.07378533651</v>
      </c>
      <c r="N2048" s="14">
        <v>2887.620069957477</v>
      </c>
      <c r="O2048" s="15">
        <v>-3.7210460302033857E-2</v>
      </c>
      <c r="P2048" s="14">
        <v>-10643.229004028888</v>
      </c>
      <c r="Q2048" s="14">
        <v>276828.45915013418</v>
      </c>
      <c r="R2048" s="14">
        <v>2887.620069957477</v>
      </c>
      <c r="S2048" s="15">
        <v>1.4086599519713125E-2</v>
      </c>
      <c r="T2048" s="38">
        <v>2226.2516598009247</v>
      </c>
      <c r="U2048" s="38">
        <v>161710.45012815951</v>
      </c>
      <c r="V2048" s="38">
        <v>-1834.2444510160799</v>
      </c>
      <c r="W2048" s="38">
        <v>617710.98306363018</v>
      </c>
      <c r="AA2048" s="13">
        <v>1983</v>
      </c>
      <c r="AB2048" s="39">
        <v>2886664.1968199145</v>
      </c>
    </row>
    <row r="2049" spans="3:28">
      <c r="C2049" s="13">
        <v>1984</v>
      </c>
      <c r="D2049" s="13">
        <v>65</v>
      </c>
      <c r="E2049" s="14">
        <v>232157.03305134349</v>
      </c>
      <c r="F2049" s="14">
        <v>69618.742890023961</v>
      </c>
      <c r="G2049" s="14">
        <v>2551.6097</v>
      </c>
      <c r="H2049" s="14">
        <v>159986.68046131954</v>
      </c>
      <c r="I2049" s="14">
        <v>9599.200827679173</v>
      </c>
      <c r="J2049" s="14">
        <v>3839.6803310716696</v>
      </c>
      <c r="K2049" s="15">
        <v>4.2776690323531395E-2</v>
      </c>
      <c r="L2049" s="14">
        <v>5550.7721657534848</v>
      </c>
      <c r="M2049" s="14">
        <v>137232.2213705004</v>
      </c>
      <c r="N2049" s="14">
        <v>2879.7602483037517</v>
      </c>
      <c r="O2049" s="15">
        <v>-9.7650898473008729E-2</v>
      </c>
      <c r="P2049" s="14">
        <v>-15063.253277751912</v>
      </c>
      <c r="Q2049" s="14">
        <v>140632.79359242826</v>
      </c>
      <c r="R2049" s="14">
        <v>2879.7602483037517</v>
      </c>
      <c r="S2049" s="15">
        <v>-3.6915819336615183E-2</v>
      </c>
      <c r="T2049" s="38">
        <v>-2439.8115314449069</v>
      </c>
      <c r="U2049" s="38">
        <v>65091.288435279035</v>
      </c>
      <c r="V2049" s="38">
        <v>-11952.292643443332</v>
      </c>
      <c r="W2049" s="38">
        <v>342956.3033982077</v>
      </c>
      <c r="AA2049" s="13">
        <v>1984</v>
      </c>
      <c r="AB2049" s="39">
        <v>3008158.2455363539</v>
      </c>
    </row>
    <row r="2050" spans="3:28">
      <c r="C2050" s="13">
        <v>1985</v>
      </c>
      <c r="D2050" s="13">
        <v>65</v>
      </c>
      <c r="E2050" s="14">
        <v>228905.15921351375</v>
      </c>
      <c r="F2050" s="14">
        <v>68350.512093270358</v>
      </c>
      <c r="G2050" s="14">
        <v>2551.6097</v>
      </c>
      <c r="H2050" s="14">
        <v>158003.0374202434</v>
      </c>
      <c r="I2050" s="14">
        <v>9480.1822452146043</v>
      </c>
      <c r="J2050" s="14">
        <v>3792.0728980858421</v>
      </c>
      <c r="K2050" s="15">
        <v>3.4758723992529814E-2</v>
      </c>
      <c r="L2050" s="14">
        <v>5322.2222059222167</v>
      </c>
      <c r="M2050" s="14">
        <v>160337.29165128697</v>
      </c>
      <c r="N2050" s="14">
        <v>2844.0546735643811</v>
      </c>
      <c r="O2050" s="15">
        <v>1.5017478079837471E-2</v>
      </c>
      <c r="P2050" s="14">
        <v>2839.1639975044009</v>
      </c>
      <c r="Q2050" s="14">
        <v>193318.50058491732</v>
      </c>
      <c r="R2050" s="14">
        <v>2844.0546735643811</v>
      </c>
      <c r="S2050" s="15">
        <v>0.16486492687892049</v>
      </c>
      <c r="T2050" s="38">
        <v>88050.291279402401</v>
      </c>
      <c r="U2050" s="38">
        <v>623547.65499181044</v>
      </c>
      <c r="V2050" s="38">
        <v>96211.677482829022</v>
      </c>
      <c r="W2050" s="38">
        <v>977203.4472280147</v>
      </c>
      <c r="AA2050" s="13">
        <v>1985</v>
      </c>
      <c r="AB2050" s="39">
        <v>2759844.0918773962</v>
      </c>
    </row>
    <row r="2051" spans="3:28">
      <c r="C2051" s="13">
        <v>1986</v>
      </c>
      <c r="D2051" s="13">
        <v>65</v>
      </c>
      <c r="E2051" s="14">
        <v>223963.89885289918</v>
      </c>
      <c r="F2051" s="14">
        <v>66423.420552630676</v>
      </c>
      <c r="G2051" s="14">
        <v>2551.6097</v>
      </c>
      <c r="H2051" s="14">
        <v>154988.8686002685</v>
      </c>
      <c r="I2051" s="14">
        <v>9299.3321160161104</v>
      </c>
      <c r="J2051" s="14">
        <v>3719.7328464064444</v>
      </c>
      <c r="K2051" s="15">
        <v>0.12040834585820545</v>
      </c>
      <c r="L2051" s="14">
        <v>17567.700585686158</v>
      </c>
      <c r="M2051" s="14">
        <v>165328.58790966755</v>
      </c>
      <c r="N2051" s="14">
        <v>2789.7996348048332</v>
      </c>
      <c r="O2051" s="15">
        <v>0.18290563460120557</v>
      </c>
      <c r="P2051" s="14">
        <v>28650.650909886168</v>
      </c>
      <c r="Q2051" s="14">
        <v>186687.2581976681</v>
      </c>
      <c r="R2051" s="14">
        <v>2789.7996348048332</v>
      </c>
      <c r="S2051" s="15">
        <v>-0.1457897039381203</v>
      </c>
      <c r="T2051" s="38">
        <v>-36662.660818819219</v>
      </c>
      <c r="U2051" s="38">
        <v>216208.57668550586</v>
      </c>
      <c r="V2051" s="38">
        <v>9555.6906767531036</v>
      </c>
      <c r="W2051" s="38">
        <v>568224.42279284145</v>
      </c>
      <c r="AA2051" s="13">
        <v>1986</v>
      </c>
      <c r="AB2051" s="39">
        <v>2582240.8962581353</v>
      </c>
    </row>
    <row r="2052" spans="3:28">
      <c r="C2052" s="13">
        <v>1987</v>
      </c>
      <c r="D2052" s="13">
        <v>65</v>
      </c>
      <c r="E2052" s="14">
        <v>235716.55454409207</v>
      </c>
      <c r="F2052" s="14">
        <v>71006.956272195908</v>
      </c>
      <c r="G2052" s="14">
        <v>2551.6097</v>
      </c>
      <c r="H2052" s="14">
        <v>162157.98857189616</v>
      </c>
      <c r="I2052" s="14">
        <v>9729.4793143137686</v>
      </c>
      <c r="J2052" s="14">
        <v>3891.7917257255076</v>
      </c>
      <c r="K2052" s="15">
        <v>9.2204406814023442E-3</v>
      </c>
      <c r="L2052" s="14">
        <v>1311.180235806956</v>
      </c>
      <c r="M2052" s="14">
        <v>145460.71702134388</v>
      </c>
      <c r="N2052" s="14">
        <v>2918.8437942941305</v>
      </c>
      <c r="O2052" s="15">
        <v>5.3671545499305459E-2</v>
      </c>
      <c r="P2052" s="14">
        <v>11996.626008060672</v>
      </c>
      <c r="Q2052" s="14">
        <v>236975.34283991231</v>
      </c>
      <c r="R2052" s="14">
        <v>2918.8437942941305</v>
      </c>
      <c r="S2052" s="15">
        <v>0.32154412709507352</v>
      </c>
      <c r="T2052" s="38">
        <v>203849.16194999774</v>
      </c>
      <c r="U2052" s="38">
        <v>839278.06042142538</v>
      </c>
      <c r="V2052" s="38">
        <v>217156.96819386538</v>
      </c>
      <c r="W2052" s="38">
        <v>1221714.1202826817</v>
      </c>
      <c r="AA2052" s="13">
        <v>1987</v>
      </c>
      <c r="AB2052" s="39">
        <v>2519370.9754517553</v>
      </c>
    </row>
    <row r="2053" spans="3:28">
      <c r="C2053" s="13">
        <v>1988</v>
      </c>
      <c r="D2053" s="13">
        <v>65</v>
      </c>
      <c r="E2053" s="14">
        <v>227286.50879904919</v>
      </c>
      <c r="F2053" s="14">
        <v>67719.238431629186</v>
      </c>
      <c r="G2053" s="14">
        <v>2551.6097</v>
      </c>
      <c r="H2053" s="14">
        <v>157015.66066741999</v>
      </c>
      <c r="I2053" s="14">
        <v>9420.9396400451988</v>
      </c>
      <c r="J2053" s="14">
        <v>3768.3758560180795</v>
      </c>
      <c r="K2053" s="15">
        <v>2.0184562666875017E-2</v>
      </c>
      <c r="L2053" s="14">
        <v>2745.2790085454762</v>
      </c>
      <c r="M2053" s="14">
        <v>140638.30962754661</v>
      </c>
      <c r="N2053" s="14">
        <v>2826.2818920135596</v>
      </c>
      <c r="O2053" s="15">
        <v>7.0369648614788199E-2</v>
      </c>
      <c r="P2053" s="14">
        <v>12688.292304119686</v>
      </c>
      <c r="Q2053" s="14">
        <v>194410.59428597166</v>
      </c>
      <c r="R2053" s="14">
        <v>2826.2818920135596</v>
      </c>
      <c r="S2053" s="15">
        <v>-0.18705950466627869</v>
      </c>
      <c r="T2053" s="38">
        <v>-39571.317865189376</v>
      </c>
      <c r="U2053" s="38">
        <v>173385.83382641475</v>
      </c>
      <c r="V2053" s="38">
        <v>-24137.746552524215</v>
      </c>
      <c r="W2053" s="38">
        <v>508434.73773993307</v>
      </c>
      <c r="AA2053" s="13">
        <v>1988</v>
      </c>
      <c r="AB2053" s="39">
        <v>2446565.8371996572</v>
      </c>
    </row>
    <row r="2054" spans="3:28">
      <c r="C2054" s="13">
        <v>1989</v>
      </c>
      <c r="D2054" s="13">
        <v>65</v>
      </c>
      <c r="E2054" s="14">
        <v>229157.71926472726</v>
      </c>
      <c r="F2054" s="14">
        <v>68449.010513243629</v>
      </c>
      <c r="G2054" s="14">
        <v>2551.6097</v>
      </c>
      <c r="H2054" s="14">
        <v>158157.09905148364</v>
      </c>
      <c r="I2054" s="14">
        <v>9489.4259430890179</v>
      </c>
      <c r="J2054" s="14">
        <v>3795.7703772356072</v>
      </c>
      <c r="K2054" s="15">
        <v>-3.2072719416076693E-2</v>
      </c>
      <c r="L2054" s="14">
        <v>-5723.7022155225495</v>
      </c>
      <c r="M2054" s="14">
        <v>174634.32978102384</v>
      </c>
      <c r="N2054" s="14">
        <v>2846.8277829267054</v>
      </c>
      <c r="O2054" s="15">
        <v>2.8083142431080441E-2</v>
      </c>
      <c r="P2054" s="14">
        <v>3643.3299955205716</v>
      </c>
      <c r="Q2054" s="14">
        <v>134800.4446101762</v>
      </c>
      <c r="R2054" s="14">
        <v>2846.8277829267054</v>
      </c>
      <c r="S2054" s="15">
        <v>6.9794090324098612E-2</v>
      </c>
      <c r="T2054" s="38">
        <v>27282.199532375096</v>
      </c>
      <c r="U2054" s="38">
        <v>419601.16640957684</v>
      </c>
      <c r="V2054" s="38">
        <v>25201.82731237312</v>
      </c>
      <c r="W2054" s="38">
        <v>729035.94080077694</v>
      </c>
      <c r="AA2054" s="13">
        <v>1989</v>
      </c>
      <c r="AB2054" s="39">
        <v>2762809.7388293515</v>
      </c>
    </row>
    <row r="2055" spans="3:28">
      <c r="C2055" s="13">
        <v>1990</v>
      </c>
      <c r="D2055" s="13">
        <v>65</v>
      </c>
      <c r="E2055" s="14">
        <v>242090.27512614208</v>
      </c>
      <c r="F2055" s="14">
        <v>73492.707299195405</v>
      </c>
      <c r="G2055" s="14">
        <v>2551.6097</v>
      </c>
      <c r="H2055" s="14">
        <v>166045.95812694667</v>
      </c>
      <c r="I2055" s="14">
        <v>9962.7574876168001</v>
      </c>
      <c r="J2055" s="14">
        <v>3985.10299504672</v>
      </c>
      <c r="K2055" s="15">
        <v>4.4596809063111108E-2</v>
      </c>
      <c r="L2055" s="14">
        <v>6226.3632965968045</v>
      </c>
      <c r="M2055" s="14">
        <v>147833.46183011046</v>
      </c>
      <c r="N2055" s="14">
        <v>2988.82724628504</v>
      </c>
      <c r="O2055" s="15">
        <v>5.4989737862241435E-2</v>
      </c>
      <c r="P2055" s="14">
        <v>12531.32029607086</v>
      </c>
      <c r="Q2055" s="14">
        <v>241910.44083423688</v>
      </c>
      <c r="R2055" s="14">
        <v>2988.82724628504</v>
      </c>
      <c r="S2055" s="15">
        <v>0.21730159909422525</v>
      </c>
      <c r="T2055" s="38">
        <v>95925.824152073372</v>
      </c>
      <c r="U2055" s="38">
        <v>538861.18690729514</v>
      </c>
      <c r="V2055" s="38">
        <v>114683.50774474104</v>
      </c>
      <c r="W2055" s="38">
        <v>928605.08957164246</v>
      </c>
      <c r="AA2055" s="13">
        <v>1990</v>
      </c>
      <c r="AB2055" s="39">
        <v>2329217.7988414718</v>
      </c>
    </row>
    <row r="2056" spans="3:28">
      <c r="C2056" s="13">
        <v>1991</v>
      </c>
      <c r="D2056" s="13">
        <v>65</v>
      </c>
      <c r="E2056" s="14">
        <v>242395.49403570523</v>
      </c>
      <c r="F2056" s="14">
        <v>73611.742673925037</v>
      </c>
      <c r="G2056" s="14">
        <v>2551.6097</v>
      </c>
      <c r="H2056" s="14">
        <v>166232.14166178019</v>
      </c>
      <c r="I2056" s="14">
        <v>9973.9284997068116</v>
      </c>
      <c r="J2056" s="14">
        <v>3989.571399882725</v>
      </c>
      <c r="K2056" s="15">
        <v>7.1316693599582148E-2</v>
      </c>
      <c r="L2056" s="14">
        <v>14023.127154906648</v>
      </c>
      <c r="M2056" s="14">
        <v>212649.67530925336</v>
      </c>
      <c r="N2056" s="14">
        <v>2992.1785499120433</v>
      </c>
      <c r="O2056" s="15">
        <v>-8.3634764864495253E-2</v>
      </c>
      <c r="P2056" s="14">
        <v>-10720.57665452157</v>
      </c>
      <c r="Q2056" s="14">
        <v>118958.77076542964</v>
      </c>
      <c r="R2056" s="14">
        <v>2992.1785499120433</v>
      </c>
      <c r="S2056" s="15">
        <v>-0.11445496732250955</v>
      </c>
      <c r="T2056" s="38">
        <v>-56946.432972981456</v>
      </c>
      <c r="U2056" s="38">
        <v>442094.09937117423</v>
      </c>
      <c r="V2056" s="38">
        <v>-53643.882472596379</v>
      </c>
      <c r="W2056" s="38">
        <v>773702.54544585722</v>
      </c>
      <c r="AA2056" s="13">
        <v>1991</v>
      </c>
      <c r="AB2056" s="39">
        <v>2777292.0681649954</v>
      </c>
    </row>
    <row r="2057" spans="3:28">
      <c r="C2057" s="13">
        <v>1992</v>
      </c>
      <c r="D2057" s="13">
        <v>65</v>
      </c>
      <c r="E2057" s="14">
        <v>237538.80410220707</v>
      </c>
      <c r="F2057" s="14">
        <v>71717.633599860754</v>
      </c>
      <c r="G2057" s="14">
        <v>2551.6097</v>
      </c>
      <c r="H2057" s="14">
        <v>163269.5608023463</v>
      </c>
      <c r="I2057" s="14">
        <v>9796.173648140777</v>
      </c>
      <c r="J2057" s="14">
        <v>3918.469459256311</v>
      </c>
      <c r="K2057" s="15">
        <v>1.607888197083222E-2</v>
      </c>
      <c r="L2057" s="14">
        <v>2491.5668702732146</v>
      </c>
      <c r="M2057" s="14">
        <v>159409.76421888341</v>
      </c>
      <c r="N2057" s="14">
        <v>2938.852094442233</v>
      </c>
      <c r="O2057" s="15">
        <v>0.1997616049696857</v>
      </c>
      <c r="P2057" s="14">
        <v>41618.160221494545</v>
      </c>
      <c r="Q2057" s="14">
        <v>251426.72244961589</v>
      </c>
      <c r="R2057" s="14">
        <v>2938.852094442233</v>
      </c>
      <c r="S2057" s="15">
        <v>0.11313195667733593</v>
      </c>
      <c r="T2057" s="38">
        <v>51952.408486484819</v>
      </c>
      <c r="U2057" s="38">
        <v>512641.40442639746</v>
      </c>
      <c r="V2057" s="38">
        <v>96062.135578252579</v>
      </c>
      <c r="W2057" s="38">
        <v>923477.89109489671</v>
      </c>
      <c r="AA2057" s="13">
        <v>1992</v>
      </c>
      <c r="AB2057" s="39">
        <v>3206301.8366232803</v>
      </c>
    </row>
    <row r="2058" spans="3:28">
      <c r="C2058" s="13">
        <v>1993</v>
      </c>
      <c r="D2058" s="13">
        <v>65</v>
      </c>
      <c r="E2058" s="14">
        <v>234275.22130580925</v>
      </c>
      <c r="F2058" s="14">
        <v>70444.836309265607</v>
      </c>
      <c r="G2058" s="14">
        <v>2551.6097</v>
      </c>
      <c r="H2058" s="14">
        <v>161278.77529654364</v>
      </c>
      <c r="I2058" s="14">
        <v>9676.7265177926183</v>
      </c>
      <c r="J2058" s="14">
        <v>3870.6906071170474</v>
      </c>
      <c r="K2058" s="15">
        <v>7.1762175482458251E-2</v>
      </c>
      <c r="L2058" s="14">
        <v>13699.788876685217</v>
      </c>
      <c r="M2058" s="14">
        <v>206540.56290479563</v>
      </c>
      <c r="N2058" s="14">
        <v>2903.0179553377852</v>
      </c>
      <c r="O2058" s="15">
        <v>0.27697632082960433</v>
      </c>
      <c r="P2058" s="14">
        <v>66720.662916694229</v>
      </c>
      <c r="Q2058" s="14">
        <v>309061.58336770255</v>
      </c>
      <c r="R2058" s="14">
        <v>2903.0179553377852</v>
      </c>
      <c r="S2058" s="15">
        <v>-2.3123782139603963E-2</v>
      </c>
      <c r="T2058" s="38">
        <v>-23466.013727886955</v>
      </c>
      <c r="U2058" s="38">
        <v>992785.47849719599</v>
      </c>
      <c r="V2058" s="38">
        <v>56954.43806549249</v>
      </c>
      <c r="W2058" s="38">
        <v>1508387.6247696942</v>
      </c>
      <c r="AA2058" s="13">
        <v>1993</v>
      </c>
      <c r="AB2058" s="39">
        <v>2493329.1994266347</v>
      </c>
    </row>
    <row r="2059" spans="3:28">
      <c r="C2059" s="13">
        <v>1994</v>
      </c>
      <c r="D2059" s="13">
        <v>65</v>
      </c>
      <c r="E2059" s="14">
        <v>240960.52983110133</v>
      </c>
      <c r="F2059" s="14">
        <v>73052.106634129523</v>
      </c>
      <c r="G2059" s="14">
        <v>2551.6097</v>
      </c>
      <c r="H2059" s="14">
        <v>165356.81349697182</v>
      </c>
      <c r="I2059" s="14">
        <v>9921.4088098183092</v>
      </c>
      <c r="J2059" s="14">
        <v>3968.5635239273238</v>
      </c>
      <c r="K2059" s="15">
        <v>3.2662801453140558E-2</v>
      </c>
      <c r="L2059" s="14">
        <v>5883.5780711956986</v>
      </c>
      <c r="M2059" s="14">
        <v>187998.70622233176</v>
      </c>
      <c r="N2059" s="14">
        <v>2976.4226429454925</v>
      </c>
      <c r="O2059" s="15">
        <v>4.4597421449630678E-2</v>
      </c>
      <c r="P2059" s="14">
        <v>15522.583235941858</v>
      </c>
      <c r="Q2059" s="14">
        <v>365070.90053177928</v>
      </c>
      <c r="R2059" s="14">
        <v>2976.4226429454925</v>
      </c>
      <c r="S2059" s="15">
        <v>0.42463084901431153</v>
      </c>
      <c r="T2059" s="38">
        <v>182503.65639198211</v>
      </c>
      <c r="U2059" s="38">
        <v>613785.55042780493</v>
      </c>
      <c r="V2059" s="38">
        <v>203909.81769911965</v>
      </c>
      <c r="W2059" s="38">
        <v>1166855.1571819158</v>
      </c>
      <c r="AA2059" s="13">
        <v>1994</v>
      </c>
      <c r="AB2059" s="39">
        <v>2432760.6295203599</v>
      </c>
    </row>
    <row r="2060" spans="3:28">
      <c r="C2060" s="13">
        <v>1995</v>
      </c>
      <c r="D2060" s="13">
        <v>65</v>
      </c>
      <c r="E2060" s="14">
        <v>237659.5551110066</v>
      </c>
      <c r="F2060" s="14">
        <v>71764.726493292575</v>
      </c>
      <c r="G2060" s="14">
        <v>2551.6097</v>
      </c>
      <c r="H2060" s="14">
        <v>163343.21891771402</v>
      </c>
      <c r="I2060" s="14">
        <v>9800.5931350628416</v>
      </c>
      <c r="J2060" s="14">
        <v>3920.2372540251367</v>
      </c>
      <c r="K2060" s="15">
        <v>8.6209085256118922E-2</v>
      </c>
      <c r="L2060" s="14">
        <v>17538.365374526828</v>
      </c>
      <c r="M2060" s="14">
        <v>222938.35721701343</v>
      </c>
      <c r="N2060" s="14">
        <v>2940.1779405188522</v>
      </c>
      <c r="O2060" s="15">
        <v>6.0240642773746966E-2</v>
      </c>
      <c r="P2060" s="14">
        <v>7628.3333918077751</v>
      </c>
      <c r="Q2060" s="14">
        <v>135729.43160375848</v>
      </c>
      <c r="R2060" s="14">
        <v>2940.1779405188522</v>
      </c>
      <c r="S2060" s="15">
        <v>-0.11501865938779436</v>
      </c>
      <c r="T2060" s="38">
        <v>-31568.306116659485</v>
      </c>
      <c r="U2060" s="38">
        <v>244364.25950466646</v>
      </c>
      <c r="V2060" s="38">
        <v>-6401.6073503248845</v>
      </c>
      <c r="W2060" s="38">
        <v>603032.0483254384</v>
      </c>
      <c r="AA2060" s="13">
        <v>1995</v>
      </c>
      <c r="AB2060" s="39">
        <v>3416986.6248778822</v>
      </c>
    </row>
    <row r="2061" spans="3:28">
      <c r="C2061" s="13">
        <v>1996</v>
      </c>
      <c r="D2061" s="13">
        <v>65</v>
      </c>
      <c r="E2061" s="14">
        <v>237494.09574291742</v>
      </c>
      <c r="F2061" s="14">
        <v>71700.197339737788</v>
      </c>
      <c r="G2061" s="14">
        <v>2551.6097</v>
      </c>
      <c r="H2061" s="14">
        <v>163242.28870317963</v>
      </c>
      <c r="I2061" s="14">
        <v>9794.5373221907776</v>
      </c>
      <c r="J2061" s="14">
        <v>3917.8149288763111</v>
      </c>
      <c r="K2061" s="15">
        <v>7.7377361797031946E-2</v>
      </c>
      <c r="L2061" s="14">
        <v>11116.475375635269</v>
      </c>
      <c r="M2061" s="14">
        <v>156741.11552290674</v>
      </c>
      <c r="N2061" s="14">
        <v>2938.361196657233</v>
      </c>
      <c r="O2061" s="15">
        <v>-8.2427984092939777E-2</v>
      </c>
      <c r="P2061" s="14">
        <v>-10005.411048945896</v>
      </c>
      <c r="Q2061" s="14">
        <v>112847.43747536918</v>
      </c>
      <c r="R2061" s="14">
        <v>2938.361196657233</v>
      </c>
      <c r="S2061" s="15">
        <v>8.0041011334860093E-2</v>
      </c>
      <c r="T2061" s="38">
        <v>13268.958694350747</v>
      </c>
      <c r="U2061" s="38">
        <v>180515.13877159206</v>
      </c>
      <c r="V2061" s="38">
        <v>14380.023021040121</v>
      </c>
      <c r="W2061" s="38">
        <v>450103.69176986796</v>
      </c>
      <c r="AA2061" s="13">
        <v>1996</v>
      </c>
      <c r="AB2061" s="39">
        <v>2224872.9604340536</v>
      </c>
    </row>
    <row r="2062" spans="3:28">
      <c r="C2062" s="13">
        <v>1997</v>
      </c>
      <c r="D2062" s="13">
        <v>65</v>
      </c>
      <c r="E2062" s="14">
        <v>229401.26951338374</v>
      </c>
      <c r="F2062" s="14">
        <v>68543.995110219665</v>
      </c>
      <c r="G2062" s="14">
        <v>2551.6097</v>
      </c>
      <c r="H2062" s="14">
        <v>158305.66470316408</v>
      </c>
      <c r="I2062" s="14">
        <v>9498.3398821898445</v>
      </c>
      <c r="J2062" s="14">
        <v>3799.3359528759379</v>
      </c>
      <c r="K2062" s="15">
        <v>-3.0577807401931424E-2</v>
      </c>
      <c r="L2062" s="14">
        <v>-4044.0138004461201</v>
      </c>
      <c r="M2062" s="14">
        <v>130108.88434679486</v>
      </c>
      <c r="N2062" s="14">
        <v>2849.5019646569531</v>
      </c>
      <c r="O2062" s="15">
        <v>3.251905312673295E-2</v>
      </c>
      <c r="P2062" s="14">
        <v>11044.195993887697</v>
      </c>
      <c r="Q2062" s="14">
        <v>352091.25857447705</v>
      </c>
      <c r="R2062" s="14">
        <v>2849.5019646569531</v>
      </c>
      <c r="S2062" s="15">
        <v>-7.5486933248959179E-2</v>
      </c>
      <c r="T2062" s="38">
        <v>-83988.804705610644</v>
      </c>
      <c r="U2062" s="38">
        <v>1030063.0075538256</v>
      </c>
      <c r="V2062" s="38">
        <v>-76988.622512169066</v>
      </c>
      <c r="W2062" s="38">
        <v>1512263.1504750976</v>
      </c>
      <c r="AA2062" s="13">
        <v>1997</v>
      </c>
      <c r="AB2062" s="39">
        <v>2926677.0125158327</v>
      </c>
    </row>
    <row r="2063" spans="3:28">
      <c r="C2063" s="13">
        <v>1998</v>
      </c>
      <c r="D2063" s="13">
        <v>65</v>
      </c>
      <c r="E2063" s="14">
        <v>235503.07015352335</v>
      </c>
      <c r="F2063" s="14">
        <v>70923.697359874117</v>
      </c>
      <c r="G2063" s="14">
        <v>2551.6097</v>
      </c>
      <c r="H2063" s="14">
        <v>162027.76309364924</v>
      </c>
      <c r="I2063" s="14">
        <v>9721.665785618954</v>
      </c>
      <c r="J2063" s="14">
        <v>3888.6663142475818</v>
      </c>
      <c r="K2063" s="15">
        <v>8.1657567361301836E-2</v>
      </c>
      <c r="L2063" s="14">
        <v>10053.3056950636</v>
      </c>
      <c r="M2063" s="14">
        <v>135113.05876889607</v>
      </c>
      <c r="N2063" s="14">
        <v>2916.4997356856861</v>
      </c>
      <c r="O2063" s="15">
        <v>0.16015918219964814</v>
      </c>
      <c r="P2063" s="14">
        <v>16495.830767066127</v>
      </c>
      <c r="Q2063" s="14">
        <v>120950.55289775477</v>
      </c>
      <c r="R2063" s="14">
        <v>2916.4997356856861</v>
      </c>
      <c r="S2063" s="15">
        <v>0.14099280518870472</v>
      </c>
      <c r="T2063" s="38">
        <v>12774.252960026595</v>
      </c>
      <c r="U2063" s="38">
        <v>104834.66471073672</v>
      </c>
      <c r="V2063" s="38">
        <v>39323.389422156324</v>
      </c>
      <c r="W2063" s="38">
        <v>360898.27637738758</v>
      </c>
      <c r="AA2063" s="13">
        <v>1998</v>
      </c>
      <c r="AB2063" s="39">
        <v>2466454.6801359695</v>
      </c>
    </row>
    <row r="2064" spans="3:28">
      <c r="C2064" s="13">
        <v>1999</v>
      </c>
      <c r="D2064" s="13">
        <v>65</v>
      </c>
      <c r="E2064" s="14">
        <v>231707.94658181447</v>
      </c>
      <c r="F2064" s="14">
        <v>69443.599166907647</v>
      </c>
      <c r="G2064" s="14">
        <v>2551.6097</v>
      </c>
      <c r="H2064" s="14">
        <v>159712.73771490683</v>
      </c>
      <c r="I2064" s="14">
        <v>9582.7642628944104</v>
      </c>
      <c r="J2064" s="14">
        <v>3833.1057051577645</v>
      </c>
      <c r="K2064" s="15">
        <v>4.3462602142868983E-3</v>
      </c>
      <c r="L2064" s="14">
        <v>575.97879548811068</v>
      </c>
      <c r="M2064" s="14">
        <v>135015.38280980141</v>
      </c>
      <c r="N2064" s="14">
        <v>2874.8292788683229</v>
      </c>
      <c r="O2064" s="15">
        <v>5.5626762464212283E-2</v>
      </c>
      <c r="P2064" s="14">
        <v>7960.8542489700085</v>
      </c>
      <c r="Q2064" s="14">
        <v>152510.21530253635</v>
      </c>
      <c r="R2064" s="14">
        <v>2874.8292788683229</v>
      </c>
      <c r="S2064" s="15">
        <v>0.10815464541735452</v>
      </c>
      <c r="T2064" s="38">
        <v>32504.58869415009</v>
      </c>
      <c r="U2064" s="38">
        <v>334480.07609707181</v>
      </c>
      <c r="V2064" s="38">
        <v>41041.421738608209</v>
      </c>
      <c r="W2064" s="38">
        <v>622005.67420940963</v>
      </c>
      <c r="AA2064" s="13">
        <v>1999</v>
      </c>
      <c r="AB2064" s="39">
        <v>2752667.1860735859</v>
      </c>
    </row>
    <row r="2065" spans="3:28">
      <c r="C2065" s="13">
        <v>2000</v>
      </c>
      <c r="D2065" s="13">
        <v>65</v>
      </c>
      <c r="E2065" s="14">
        <v>239384.10506377902</v>
      </c>
      <c r="F2065" s="14">
        <v>72437.300974873826</v>
      </c>
      <c r="G2065" s="14">
        <v>2551.6097</v>
      </c>
      <c r="H2065" s="14">
        <v>164395.19438890519</v>
      </c>
      <c r="I2065" s="14">
        <v>9863.7116633343103</v>
      </c>
      <c r="J2065" s="14">
        <v>3945.4846653337245</v>
      </c>
      <c r="K2065" s="15">
        <v>1.6615680874850953E-2</v>
      </c>
      <c r="L2065" s="14">
        <v>2127.7873299818766</v>
      </c>
      <c r="M2065" s="14">
        <v>132159.52080531316</v>
      </c>
      <c r="N2065" s="14">
        <v>2959.1134990002929</v>
      </c>
      <c r="O2065" s="15">
        <v>0.18747470047093454</v>
      </c>
      <c r="P2065" s="14">
        <v>60144.141254555216</v>
      </c>
      <c r="Q2065" s="14">
        <v>382435.73879395262</v>
      </c>
      <c r="R2065" s="14">
        <v>2959.1134990002929</v>
      </c>
      <c r="S2065" s="15">
        <v>-1.5082086212418466E-2</v>
      </c>
      <c r="T2065" s="38">
        <v>-2823.2432495147773</v>
      </c>
      <c r="U2065" s="38">
        <v>185848.13893791064</v>
      </c>
      <c r="V2065" s="38">
        <v>59448.68533502231</v>
      </c>
      <c r="W2065" s="38">
        <v>700443.39853717643</v>
      </c>
      <c r="AA2065" s="13">
        <v>2000</v>
      </c>
      <c r="AB2065" s="39">
        <v>2637514.7927647382</v>
      </c>
    </row>
    <row r="2066" spans="3:28">
      <c r="C2066" s="13">
        <v>2001</v>
      </c>
      <c r="D2066" s="13">
        <v>65</v>
      </c>
      <c r="E2066" s="14">
        <v>232112.18707700152</v>
      </c>
      <c r="F2066" s="14">
        <v>69601.252960030601</v>
      </c>
      <c r="G2066" s="14">
        <v>2551.6097</v>
      </c>
      <c r="H2066" s="14">
        <v>159959.32441697092</v>
      </c>
      <c r="I2066" s="14">
        <v>9597.5594650182557</v>
      </c>
      <c r="J2066" s="14">
        <v>3839.0237860073025</v>
      </c>
      <c r="K2066" s="15">
        <v>4.2976885136358403E-2</v>
      </c>
      <c r="L2066" s="14">
        <v>6292.5965547635515</v>
      </c>
      <c r="M2066" s="14">
        <v>154630.27102046658</v>
      </c>
      <c r="N2066" s="14">
        <v>2879.2678395054768</v>
      </c>
      <c r="O2066" s="15">
        <v>3.5491433606637979E-2</v>
      </c>
      <c r="P2066" s="14">
        <v>5699.9747088076228</v>
      </c>
      <c r="Q2066" s="14">
        <v>167741.03070640942</v>
      </c>
      <c r="R2066" s="14">
        <v>2879.2678395054768</v>
      </c>
      <c r="S2066" s="15">
        <v>0.17769324440593723</v>
      </c>
      <c r="T2066" s="38">
        <v>34260.203605949348</v>
      </c>
      <c r="U2066" s="38">
        <v>228505.16178261355</v>
      </c>
      <c r="V2066" s="38">
        <v>46252.774869520523</v>
      </c>
      <c r="W2066" s="38">
        <v>550876.46350948955</v>
      </c>
      <c r="AA2066" s="13">
        <v>2001</v>
      </c>
      <c r="AB2066" s="39">
        <v>2492338.1109223305</v>
      </c>
    </row>
    <row r="2067" spans="3:28">
      <c r="C2067" s="13">
        <v>2002</v>
      </c>
      <c r="D2067" s="13">
        <v>65</v>
      </c>
      <c r="E2067" s="14">
        <v>220275.65970269483</v>
      </c>
      <c r="F2067" s="14">
        <v>64985.007284050982</v>
      </c>
      <c r="G2067" s="14">
        <v>2551.6097</v>
      </c>
      <c r="H2067" s="14">
        <v>152739.04271864385</v>
      </c>
      <c r="I2067" s="14">
        <v>9164.342563118631</v>
      </c>
      <c r="J2067" s="14">
        <v>3665.7370252474525</v>
      </c>
      <c r="K2067" s="15">
        <v>5.8296974186007447E-2</v>
      </c>
      <c r="L2067" s="14">
        <v>9959.2830500528798</v>
      </c>
      <c r="M2067" s="14">
        <v>182629.2008111662</v>
      </c>
      <c r="N2067" s="14">
        <v>2749.302768935589</v>
      </c>
      <c r="O2067" s="15">
        <v>0.18426930241592862</v>
      </c>
      <c r="P2067" s="14">
        <v>28932.94746014852</v>
      </c>
      <c r="Q2067" s="14">
        <v>187322.07212265427</v>
      </c>
      <c r="R2067" s="14">
        <v>2749.302768935589</v>
      </c>
      <c r="S2067" s="15">
        <v>-8.5049167850156107E-2</v>
      </c>
      <c r="T2067" s="38">
        <v>-9367.6614198164589</v>
      </c>
      <c r="U2067" s="38">
        <v>102151.0590556138</v>
      </c>
      <c r="V2067" s="38">
        <v>29524.569090384939</v>
      </c>
      <c r="W2067" s="38">
        <v>472102.33198943431</v>
      </c>
      <c r="AA2067" s="13">
        <v>2002</v>
      </c>
      <c r="AB2067" s="39">
        <v>2806830.248448927</v>
      </c>
    </row>
    <row r="2068" spans="3:28">
      <c r="C2068" s="13">
        <v>2003</v>
      </c>
      <c r="D2068" s="13">
        <v>65</v>
      </c>
      <c r="E2068" s="14">
        <v>229789.88484730839</v>
      </c>
      <c r="F2068" s="14">
        <v>68695.555090450274</v>
      </c>
      <c r="G2068" s="14">
        <v>2551.6097</v>
      </c>
      <c r="H2068" s="14">
        <v>158542.72005685812</v>
      </c>
      <c r="I2068" s="14">
        <v>9512.563203411486</v>
      </c>
      <c r="J2068" s="14">
        <v>3805.0252813645948</v>
      </c>
      <c r="K2068" s="15">
        <v>6.6211912966931394E-2</v>
      </c>
      <c r="L2068" s="14">
        <v>8896.0360156660772</v>
      </c>
      <c r="M2068" s="14">
        <v>145155.57924250705</v>
      </c>
      <c r="N2068" s="14">
        <v>2853.7689610234456</v>
      </c>
      <c r="O2068" s="15">
        <v>3.0110357941160071E-2</v>
      </c>
      <c r="P2068" s="14">
        <v>4960.7707876248851</v>
      </c>
      <c r="Q2068" s="14">
        <v>171140.62158354666</v>
      </c>
      <c r="R2068" s="14">
        <v>2853.7689610234456</v>
      </c>
      <c r="S2068" s="15">
        <v>-4.7335283168653028E-2</v>
      </c>
      <c r="T2068" s="38">
        <v>-23573.5724046629</v>
      </c>
      <c r="U2068" s="38">
        <v>475866.0169047509</v>
      </c>
      <c r="V2068" s="38">
        <v>-9716.7656013719388</v>
      </c>
      <c r="W2068" s="38">
        <v>792162.21773080458</v>
      </c>
      <c r="AA2068" s="13">
        <v>2003</v>
      </c>
      <c r="AB2068" s="39">
        <v>2479214.5188908461</v>
      </c>
    </row>
    <row r="2069" spans="3:28">
      <c r="C2069" s="13">
        <v>2004</v>
      </c>
      <c r="D2069" s="13">
        <v>65</v>
      </c>
      <c r="E2069" s="14">
        <v>238017.26367590358</v>
      </c>
      <c r="F2069" s="14">
        <v>71904.232833602393</v>
      </c>
      <c r="G2069" s="14">
        <v>2551.6097</v>
      </c>
      <c r="H2069" s="14">
        <v>163561.4211423012</v>
      </c>
      <c r="I2069" s="14">
        <v>9813.6852685380709</v>
      </c>
      <c r="J2069" s="14">
        <v>3925.4741074152284</v>
      </c>
      <c r="K2069" s="15">
        <v>4.4406403128842746E-2</v>
      </c>
      <c r="L2069" s="14">
        <v>5864.2240292280567</v>
      </c>
      <c r="M2069" s="14">
        <v>139885.03415436487</v>
      </c>
      <c r="N2069" s="14">
        <v>2944.105580561421</v>
      </c>
      <c r="O2069" s="15">
        <v>-1.6076021063697182E-2</v>
      </c>
      <c r="P2069" s="14">
        <v>-4002.6426183644094</v>
      </c>
      <c r="Q2069" s="14">
        <v>246451.58072922938</v>
      </c>
      <c r="R2069" s="14">
        <v>2944.105580561421</v>
      </c>
      <c r="S2069" s="15">
        <v>0.11117821695578282</v>
      </c>
      <c r="T2069" s="38">
        <v>7204.8660701800136</v>
      </c>
      <c r="U2069" s="38">
        <v>73481.574551651487</v>
      </c>
      <c r="V2069" s="38">
        <v>9066.4474810436604</v>
      </c>
      <c r="W2069" s="38">
        <v>459818.1894352457</v>
      </c>
      <c r="AA2069" s="13">
        <v>2004</v>
      </c>
      <c r="AB2069" s="39">
        <v>3393566.9024881506</v>
      </c>
    </row>
    <row r="2070" spans="3:28">
      <c r="C2070" s="13">
        <v>2005</v>
      </c>
      <c r="D2070" s="13">
        <v>65</v>
      </c>
      <c r="E2070" s="14">
        <v>248100.707990736</v>
      </c>
      <c r="F2070" s="14">
        <v>75836.776116387045</v>
      </c>
      <c r="G2070" s="14">
        <v>2551.6097</v>
      </c>
      <c r="H2070" s="14">
        <v>169712.32217434896</v>
      </c>
      <c r="I2070" s="14">
        <v>10182.739330460938</v>
      </c>
      <c r="J2070" s="14">
        <v>4073.0957321843753</v>
      </c>
      <c r="K2070" s="15">
        <v>0.12346854270667723</v>
      </c>
      <c r="L2070" s="14">
        <v>15039.542930986443</v>
      </c>
      <c r="M2070" s="14">
        <v>138884.7928461156</v>
      </c>
      <c r="N2070" s="14">
        <v>3054.8217991382812</v>
      </c>
      <c r="O2070" s="15">
        <v>7.5938350307846528E-2</v>
      </c>
      <c r="P2070" s="14">
        <v>17263.799753045252</v>
      </c>
      <c r="Q2070" s="14">
        <v>246130.88399368018</v>
      </c>
      <c r="R2070" s="14">
        <v>3054.8217991382812</v>
      </c>
      <c r="S2070" s="15">
        <v>-0.37927421022428026</v>
      </c>
      <c r="T2070" s="38">
        <v>-156693.64008162552</v>
      </c>
      <c r="U2070" s="38">
        <v>257974.54300217991</v>
      </c>
      <c r="V2070" s="38">
        <v>-124390.29739759382</v>
      </c>
      <c r="W2070" s="38">
        <v>642990.21984197572</v>
      </c>
      <c r="AA2070" s="13">
        <v>2005</v>
      </c>
      <c r="AB2070" s="39">
        <v>2340328.0077552814</v>
      </c>
    </row>
    <row r="2071" spans="3:28">
      <c r="C2071" s="13">
        <v>2006</v>
      </c>
      <c r="D2071" s="13">
        <v>65</v>
      </c>
      <c r="E2071" s="14">
        <v>241813.05296282662</v>
      </c>
      <c r="F2071" s="14">
        <v>73384.590655502383</v>
      </c>
      <c r="G2071" s="14">
        <v>2551.6097</v>
      </c>
      <c r="H2071" s="14">
        <v>165876.85260732422</v>
      </c>
      <c r="I2071" s="14">
        <v>9952.6111564394523</v>
      </c>
      <c r="J2071" s="14">
        <v>3981.0444625757809</v>
      </c>
      <c r="K2071" s="15">
        <v>9.8598107137821099E-3</v>
      </c>
      <c r="L2071" s="14">
        <v>1877.1531812090529</v>
      </c>
      <c r="M2071" s="14">
        <v>194251.9774747217</v>
      </c>
      <c r="N2071" s="14">
        <v>2985.7833469318357</v>
      </c>
      <c r="O2071" s="15">
        <v>0.11025791198986448</v>
      </c>
      <c r="P2071" s="14">
        <v>10851.419320594727</v>
      </c>
      <c r="Q2071" s="14">
        <v>110762.82014914286</v>
      </c>
      <c r="R2071" s="14">
        <v>2985.7833469318357</v>
      </c>
      <c r="S2071" s="15">
        <v>0.14075026902633686</v>
      </c>
      <c r="T2071" s="38">
        <v>81019.54608030073</v>
      </c>
      <c r="U2071" s="38">
        <v>658138.66312986542</v>
      </c>
      <c r="V2071" s="38">
        <v>93748.118582104507</v>
      </c>
      <c r="W2071" s="38">
        <v>963153.46075373003</v>
      </c>
      <c r="AA2071" s="13">
        <v>2006</v>
      </c>
      <c r="AB2071" s="39">
        <v>2617909.7717079041</v>
      </c>
    </row>
    <row r="2072" spans="3:28">
      <c r="C2072" s="13">
        <v>2007</v>
      </c>
      <c r="D2072" s="13">
        <v>65</v>
      </c>
      <c r="E2072" s="14">
        <v>220338.58513919852</v>
      </c>
      <c r="F2072" s="14">
        <v>65009.548204287421</v>
      </c>
      <c r="G2072" s="14">
        <v>2551.6097</v>
      </c>
      <c r="H2072" s="14">
        <v>152777.4272349111</v>
      </c>
      <c r="I2072" s="14">
        <v>9166.6456340946661</v>
      </c>
      <c r="J2072" s="14">
        <v>3666.6582536378664</v>
      </c>
      <c r="K2072" s="15">
        <v>5.4206419316727664E-2</v>
      </c>
      <c r="L2072" s="14">
        <v>7796.5153431854224</v>
      </c>
      <c r="M2072" s="14">
        <v>153459.95613317192</v>
      </c>
      <c r="N2072" s="14">
        <v>2749.9936902283998</v>
      </c>
      <c r="O2072" s="15">
        <v>0.11049363479137039</v>
      </c>
      <c r="P2072" s="14">
        <v>38569.844847228989</v>
      </c>
      <c r="Q2072" s="14">
        <v>389013.31898567337</v>
      </c>
      <c r="R2072" s="14">
        <v>2749.9936902283998</v>
      </c>
      <c r="S2072" s="15">
        <v>0.61492650938101179</v>
      </c>
      <c r="T2072" s="38">
        <v>825168.51354078355</v>
      </c>
      <c r="U2072" s="38">
        <v>2168441.2834570287</v>
      </c>
      <c r="V2072" s="38">
        <v>871534.87373119791</v>
      </c>
      <c r="W2072" s="38">
        <v>2710914.5585758742</v>
      </c>
      <c r="AA2072" s="13">
        <v>2007</v>
      </c>
      <c r="AB2072" s="39">
        <v>2729921.4191029388</v>
      </c>
    </row>
    <row r="2073" spans="3:28">
      <c r="C2073" s="13">
        <v>2008</v>
      </c>
      <c r="D2073" s="13">
        <v>65</v>
      </c>
      <c r="E2073" s="14">
        <v>233289.20345109687</v>
      </c>
      <c r="F2073" s="14">
        <v>70060.289345927784</v>
      </c>
      <c r="G2073" s="14">
        <v>2551.6097</v>
      </c>
      <c r="H2073" s="14">
        <v>160677.30440516907</v>
      </c>
      <c r="I2073" s="14">
        <v>9640.6382643101442</v>
      </c>
      <c r="J2073" s="14">
        <v>3856.255305724058</v>
      </c>
      <c r="K2073" s="15">
        <v>4.368274684963968E-2</v>
      </c>
      <c r="L2073" s="14">
        <v>7827.6775608523167</v>
      </c>
      <c r="M2073" s="14">
        <v>188949.60884048612</v>
      </c>
      <c r="N2073" s="14">
        <v>2892.1914792930434</v>
      </c>
      <c r="O2073" s="15">
        <v>6.6853510427125215E-2</v>
      </c>
      <c r="P2073" s="14">
        <v>12139.097199836566</v>
      </c>
      <c r="Q2073" s="14">
        <v>195162.75142938457</v>
      </c>
      <c r="R2073" s="14">
        <v>2892.1914792930434</v>
      </c>
      <c r="S2073" s="15">
        <v>0.22611805521221762</v>
      </c>
      <c r="T2073" s="38">
        <v>87114.834741587911</v>
      </c>
      <c r="U2073" s="38">
        <v>473823.55207873759</v>
      </c>
      <c r="V2073" s="38">
        <v>107081.60950227678</v>
      </c>
      <c r="W2073" s="38">
        <v>857935.91234860825</v>
      </c>
      <c r="AA2073" s="13">
        <v>2008</v>
      </c>
      <c r="AB2073" s="39">
        <v>2256945.581174558</v>
      </c>
    </row>
    <row r="2074" spans="3:28">
      <c r="C2074" s="13">
        <v>2009</v>
      </c>
      <c r="D2074" s="13">
        <v>65</v>
      </c>
      <c r="E2074" s="14">
        <v>237194.9640001315</v>
      </c>
      <c r="F2074" s="14">
        <v>71583.535960051289</v>
      </c>
      <c r="G2074" s="14">
        <v>2551.6097</v>
      </c>
      <c r="H2074" s="14">
        <v>163059.81834008021</v>
      </c>
      <c r="I2074" s="14">
        <v>9783.5891004048117</v>
      </c>
      <c r="J2074" s="14">
        <v>3913.4356401619248</v>
      </c>
      <c r="K2074" s="15">
        <v>2.0755981263538496E-2</v>
      </c>
      <c r="L2074" s="14">
        <v>2802.0765974850824</v>
      </c>
      <c r="M2074" s="14">
        <v>139759.71593060571</v>
      </c>
      <c r="N2074" s="14">
        <v>2935.0767301214432</v>
      </c>
      <c r="O2074" s="15">
        <v>-7.6968634499557792E-3</v>
      </c>
      <c r="P2074" s="14">
        <v>-1405.0084623436846</v>
      </c>
      <c r="Q2074" s="14">
        <v>182605.51919685045</v>
      </c>
      <c r="R2074" s="14">
        <v>2935.0767301214432</v>
      </c>
      <c r="S2074" s="15">
        <v>1.3904148144076825E-2</v>
      </c>
      <c r="T2074" s="38">
        <v>3954.9131364336968</v>
      </c>
      <c r="U2074" s="38">
        <v>289863.69129930914</v>
      </c>
      <c r="V2074" s="38">
        <v>5351.9812715750941</v>
      </c>
      <c r="W2074" s="38">
        <v>612228.92642676528</v>
      </c>
      <c r="AA2074" s="13">
        <v>2009</v>
      </c>
      <c r="AB2074" s="39">
        <v>2784116.8074440444</v>
      </c>
    </row>
    <row r="2075" spans="3:28">
      <c r="C2075" s="13">
        <v>2010</v>
      </c>
      <c r="D2075" s="13">
        <v>65</v>
      </c>
      <c r="E2075" s="14">
        <v>234992.40270763991</v>
      </c>
      <c r="F2075" s="14">
        <v>70724.53705597957</v>
      </c>
      <c r="G2075" s="14">
        <v>2551.6097</v>
      </c>
      <c r="H2075" s="14">
        <v>161716.25595166034</v>
      </c>
      <c r="I2075" s="14">
        <v>9702.9753570996199</v>
      </c>
      <c r="J2075" s="14">
        <v>3881.1901428398482</v>
      </c>
      <c r="K2075" s="15">
        <v>4.2130266893737778E-2</v>
      </c>
      <c r="L2075" s="14">
        <v>6003.3395084575814</v>
      </c>
      <c r="M2075" s="14">
        <v>150438.62903788756</v>
      </c>
      <c r="N2075" s="14">
        <v>2910.8926071298861</v>
      </c>
      <c r="O2075" s="15">
        <v>0.24197853637578862</v>
      </c>
      <c r="P2075" s="14">
        <v>66623.37438179829</v>
      </c>
      <c r="Q2075" s="14">
        <v>343406.44014965039</v>
      </c>
      <c r="R2075" s="14">
        <v>2910.8926071298861</v>
      </c>
      <c r="S2075" s="15">
        <v>0.56789503377538864</v>
      </c>
      <c r="T2075" s="38">
        <v>98809.554384130402</v>
      </c>
      <c r="U2075" s="38">
        <v>274257.63754391257</v>
      </c>
      <c r="V2075" s="38">
        <v>171436.26827438627</v>
      </c>
      <c r="W2075" s="38">
        <v>768102.70673145051</v>
      </c>
      <c r="AA2075" s="13">
        <v>2010</v>
      </c>
      <c r="AB2075" s="39">
        <v>2694619.4310969431</v>
      </c>
    </row>
    <row r="2076" spans="3:28">
      <c r="C2076" s="13">
        <v>2011</v>
      </c>
      <c r="D2076" s="13">
        <v>65</v>
      </c>
      <c r="E2076" s="14">
        <v>235813.52901624417</v>
      </c>
      <c r="F2076" s="14">
        <v>71044.776316335221</v>
      </c>
      <c r="G2076" s="14">
        <v>2551.6097</v>
      </c>
      <c r="H2076" s="14">
        <v>162217.14299990895</v>
      </c>
      <c r="I2076" s="14">
        <v>9733.0285799945359</v>
      </c>
      <c r="J2076" s="14">
        <v>3893.2114319978145</v>
      </c>
      <c r="K2076" s="15">
        <v>4.9705335512575229E-2</v>
      </c>
      <c r="L2076" s="14">
        <v>6575.6031445693061</v>
      </c>
      <c r="M2076" s="14">
        <v>140813.90504891216</v>
      </c>
      <c r="N2076" s="14">
        <v>2919.9085739983607</v>
      </c>
      <c r="O2076" s="15">
        <v>7.4572459155427817E-3</v>
      </c>
      <c r="P2076" s="14">
        <v>1273.3176788437113</v>
      </c>
      <c r="Q2076" s="14">
        <v>173482.32506999173</v>
      </c>
      <c r="R2076" s="14">
        <v>2919.9085739983607</v>
      </c>
      <c r="S2076" s="15">
        <v>9.6576725648380726E-2</v>
      </c>
      <c r="T2076" s="38">
        <v>13909.661677309656</v>
      </c>
      <c r="U2076" s="38">
        <v>159396.67407717492</v>
      </c>
      <c r="V2076" s="38">
        <v>21758.582500722674</v>
      </c>
      <c r="W2076" s="38">
        <v>473692.90419607883</v>
      </c>
      <c r="AA2076" s="13">
        <v>2011</v>
      </c>
      <c r="AB2076" s="39">
        <v>2711802.444974171</v>
      </c>
    </row>
    <row r="2077" spans="3:28">
      <c r="C2077" s="13">
        <v>2012</v>
      </c>
      <c r="D2077" s="13">
        <v>65</v>
      </c>
      <c r="E2077" s="14">
        <v>219626.58275278969</v>
      </c>
      <c r="F2077" s="14">
        <v>64731.867273587981</v>
      </c>
      <c r="G2077" s="14">
        <v>2551.6097</v>
      </c>
      <c r="H2077" s="14">
        <v>152343.10577920169</v>
      </c>
      <c r="I2077" s="14">
        <v>9140.5863467521012</v>
      </c>
      <c r="J2077" s="14">
        <v>3656.2345387008409</v>
      </c>
      <c r="K2077" s="15">
        <v>4.1948712032022772E-3</v>
      </c>
      <c r="L2077" s="14">
        <v>705.53411415976768</v>
      </c>
      <c r="M2077" s="14">
        <v>170723.34779687744</v>
      </c>
      <c r="N2077" s="14">
        <v>2742.1759040256302</v>
      </c>
      <c r="O2077" s="15">
        <v>4.8192824768023376E-2</v>
      </c>
      <c r="P2077" s="14">
        <v>29388.372929326109</v>
      </c>
      <c r="Q2077" s="14">
        <v>640567.51987740991</v>
      </c>
      <c r="R2077" s="14">
        <v>2742.1759040256302</v>
      </c>
      <c r="S2077" s="15">
        <v>-4.1161976180962775E-2</v>
      </c>
      <c r="T2077" s="38">
        <v>-9990.3228750623621</v>
      </c>
      <c r="U2077" s="38">
        <v>234088.3268116283</v>
      </c>
      <c r="V2077" s="38">
        <v>20103.584168423513</v>
      </c>
      <c r="W2077" s="38">
        <v>1045379.1944859157</v>
      </c>
      <c r="AA2077" s="13">
        <v>2012</v>
      </c>
      <c r="AB2077" s="39">
        <v>2778215.7559252628</v>
      </c>
    </row>
    <row r="2078" spans="3:28">
      <c r="C2078" s="13">
        <v>2013</v>
      </c>
      <c r="D2078" s="13">
        <v>65</v>
      </c>
      <c r="E2078" s="14">
        <v>229728.843178437</v>
      </c>
      <c r="F2078" s="14">
        <v>68671.748839590437</v>
      </c>
      <c r="G2078" s="14">
        <v>2551.6097</v>
      </c>
      <c r="H2078" s="14">
        <v>158505.48463884657</v>
      </c>
      <c r="I2078" s="14">
        <v>9510.329078330793</v>
      </c>
      <c r="J2078" s="14">
        <v>3804.1316313323173</v>
      </c>
      <c r="K2078" s="15">
        <v>9.1011656808422575E-2</v>
      </c>
      <c r="L2078" s="14">
        <v>14935.623152657865</v>
      </c>
      <c r="M2078" s="14">
        <v>180944.39437746743</v>
      </c>
      <c r="N2078" s="14">
        <v>2853.0987234992376</v>
      </c>
      <c r="O2078" s="15">
        <v>5.3096951566858126E-2</v>
      </c>
      <c r="P2078" s="14">
        <v>4863.2890505892237</v>
      </c>
      <c r="Q2078" s="14">
        <v>97882.461097381558</v>
      </c>
      <c r="R2078" s="14">
        <v>2853.0987234992376</v>
      </c>
      <c r="S2078" s="15">
        <v>0.20943419512355499</v>
      </c>
      <c r="T2078" s="38">
        <v>24411.174776702766</v>
      </c>
      <c r="U2078" s="38">
        <v>142395.45609001588</v>
      </c>
      <c r="V2078" s="38">
        <v>44210.086979949854</v>
      </c>
      <c r="W2078" s="38">
        <v>421222.31156486488</v>
      </c>
      <c r="AA2078" s="13">
        <v>2013</v>
      </c>
      <c r="AB2078" s="39">
        <v>2551896.4598934543</v>
      </c>
    </row>
    <row r="2079" spans="3:28">
      <c r="C2079" s="13">
        <v>2014</v>
      </c>
      <c r="D2079" s="13">
        <v>65</v>
      </c>
      <c r="E2079" s="14">
        <v>222230.62933748355</v>
      </c>
      <c r="F2079" s="14">
        <v>65747.445441618591</v>
      </c>
      <c r="G2079" s="14">
        <v>2551.6097</v>
      </c>
      <c r="H2079" s="14">
        <v>153931.57419586496</v>
      </c>
      <c r="I2079" s="14">
        <v>9235.8944517518976</v>
      </c>
      <c r="J2079" s="14">
        <v>3694.3577807007591</v>
      </c>
      <c r="K2079" s="15">
        <v>5.6016336015700899E-2</v>
      </c>
      <c r="L2079" s="14">
        <v>8752.2784442999564</v>
      </c>
      <c r="M2079" s="14">
        <v>166844.56486625981</v>
      </c>
      <c r="N2079" s="14">
        <v>2770.768335525569</v>
      </c>
      <c r="O2079" s="15">
        <v>-3.4062619020723522E-2</v>
      </c>
      <c r="P2079" s="14">
        <v>-8539.6518496293575</v>
      </c>
      <c r="Q2079" s="14">
        <v>243550.2317118494</v>
      </c>
      <c r="R2079" s="14">
        <v>2770.768335525569</v>
      </c>
      <c r="S2079" s="15">
        <v>3.9372656269143852E-2</v>
      </c>
      <c r="T2079" s="38">
        <v>9216.1262805179213</v>
      </c>
      <c r="U2079" s="38">
        <v>244675.79330891033</v>
      </c>
      <c r="V2079" s="38">
        <v>9428.7528751885202</v>
      </c>
      <c r="W2079" s="38">
        <v>655070.58988701948</v>
      </c>
      <c r="AA2079" s="13">
        <v>2014</v>
      </c>
      <c r="AB2079" s="39">
        <v>2650962.987464394</v>
      </c>
    </row>
    <row r="2080" spans="3:28">
      <c r="C2080" s="13">
        <v>2015</v>
      </c>
      <c r="D2080" s="13">
        <v>65</v>
      </c>
      <c r="E2080" s="14">
        <v>211541.67893481252</v>
      </c>
      <c r="F2080" s="14">
        <v>61578.754784576886</v>
      </c>
      <c r="G2080" s="14">
        <v>2551.6097</v>
      </c>
      <c r="H2080" s="14">
        <v>147411.31445023563</v>
      </c>
      <c r="I2080" s="14">
        <v>8844.6788670141377</v>
      </c>
      <c r="J2080" s="14">
        <v>3537.8715468056553</v>
      </c>
      <c r="K2080" s="15">
        <v>-1.9365460168793126E-2</v>
      </c>
      <c r="L2080" s="14">
        <v>-3186.0487186122887</v>
      </c>
      <c r="M2080" s="14">
        <v>163105.11843179201</v>
      </c>
      <c r="N2080" s="14">
        <v>2653.4036601042412</v>
      </c>
      <c r="O2080" s="15">
        <v>-4.971738344747785E-2</v>
      </c>
      <c r="P2080" s="14">
        <v>-6781.685356228325</v>
      </c>
      <c r="Q2080" s="14">
        <v>130949.72818582677</v>
      </c>
      <c r="R2080" s="14">
        <v>2653.4036601042412</v>
      </c>
      <c r="S2080" s="15">
        <v>-6.9798430114945395E-2</v>
      </c>
      <c r="T2080" s="38">
        <v>-3675.6673660446309</v>
      </c>
      <c r="U2080" s="38">
        <v>50312.209794046736</v>
      </c>
      <c r="V2080" s="38">
        <v>-13643.401440885244</v>
      </c>
      <c r="W2080" s="38">
        <v>344367.05641166552</v>
      </c>
      <c r="AA2080" s="13">
        <v>2015</v>
      </c>
      <c r="AB2080" s="39">
        <v>2614609.9095931724</v>
      </c>
    </row>
    <row r="2081" spans="3:28">
      <c r="C2081" s="13">
        <v>2016</v>
      </c>
      <c r="D2081" s="13">
        <v>65</v>
      </c>
      <c r="E2081" s="14">
        <v>227937.83168293152</v>
      </c>
      <c r="F2081" s="14">
        <v>67973.254356343299</v>
      </c>
      <c r="G2081" s="14">
        <v>2551.6097</v>
      </c>
      <c r="H2081" s="14">
        <v>157412.96762658822</v>
      </c>
      <c r="I2081" s="14">
        <v>9444.7780575952929</v>
      </c>
      <c r="J2081" s="14">
        <v>3777.9112230381174</v>
      </c>
      <c r="K2081" s="15">
        <v>-3.6174744037439054E-2</v>
      </c>
      <c r="L2081" s="14">
        <v>-5008.2800602040315</v>
      </c>
      <c r="M2081" s="14">
        <v>135327.54486490885</v>
      </c>
      <c r="N2081" s="14">
        <v>2833.433417278588</v>
      </c>
      <c r="O2081" s="15">
        <v>3.8518399302436827E-2</v>
      </c>
      <c r="P2081" s="14">
        <v>6722.5956337706712</v>
      </c>
      <c r="Q2081" s="14">
        <v>182668.77762435313</v>
      </c>
      <c r="R2081" s="14">
        <v>2833.433417278588</v>
      </c>
      <c r="S2081" s="15">
        <v>3.4207481754967198E-2</v>
      </c>
      <c r="T2081" s="38">
        <v>9130.5391985091355</v>
      </c>
      <c r="U2081" s="38">
        <v>277463.69436094689</v>
      </c>
      <c r="V2081" s="38">
        <v>10844.854772075774</v>
      </c>
      <c r="W2081" s="38">
        <v>595460.01685020886</v>
      </c>
      <c r="AA2081" s="13">
        <v>2016</v>
      </c>
      <c r="AB2081" s="39">
        <v>2506096.0441930252</v>
      </c>
    </row>
    <row r="2082" spans="3:28">
      <c r="C2082" s="13">
        <v>2017</v>
      </c>
      <c r="D2082" s="13">
        <v>65</v>
      </c>
      <c r="E2082" s="14">
        <v>239209.17284174947</v>
      </c>
      <c r="F2082" s="14">
        <v>72369.07740828229</v>
      </c>
      <c r="G2082" s="14">
        <v>2551.6097</v>
      </c>
      <c r="H2082" s="14">
        <v>164288.48573346718</v>
      </c>
      <c r="I2082" s="14">
        <v>9857.3091440080298</v>
      </c>
      <c r="J2082" s="14">
        <v>3942.9236576032122</v>
      </c>
      <c r="K2082" s="15">
        <v>6.6764960980547503E-2</v>
      </c>
      <c r="L2082" s="14">
        <v>11439.178473628202</v>
      </c>
      <c r="M2082" s="14">
        <v>184745.69847704776</v>
      </c>
      <c r="N2082" s="14">
        <v>2957.192743202409</v>
      </c>
      <c r="O2082" s="15">
        <v>6.1400103999751501E-2</v>
      </c>
      <c r="P2082" s="14">
        <v>9502.2709511805733</v>
      </c>
      <c r="Q2082" s="14">
        <v>165740.71840086841</v>
      </c>
      <c r="R2082" s="14">
        <v>2957.192743202409</v>
      </c>
      <c r="S2082" s="15">
        <v>0.52461054763092063</v>
      </c>
      <c r="T2082" s="38">
        <v>82952.212640370533</v>
      </c>
      <c r="U2082" s="38">
        <v>242552.3203215955</v>
      </c>
      <c r="V2082" s="38">
        <v>103893.66206517931</v>
      </c>
      <c r="W2082" s="38">
        <v>593038.73719951173</v>
      </c>
      <c r="AA2082" s="13">
        <v>2017</v>
      </c>
      <c r="AB2082" s="39">
        <v>2385993.1815563557</v>
      </c>
    </row>
    <row r="2083" spans="3:28">
      <c r="C2083" s="13">
        <v>2018</v>
      </c>
      <c r="D2083" s="13">
        <v>65</v>
      </c>
      <c r="E2083" s="14">
        <v>232239.74014567991</v>
      </c>
      <c r="F2083" s="14">
        <v>69650.998656815165</v>
      </c>
      <c r="G2083" s="14">
        <v>2551.6097</v>
      </c>
      <c r="H2083" s="14">
        <v>160037.13178886476</v>
      </c>
      <c r="I2083" s="14">
        <v>9602.2279073318859</v>
      </c>
      <c r="J2083" s="14">
        <v>3840.8911629327545</v>
      </c>
      <c r="K2083" s="15">
        <v>9.2021908071359348E-2</v>
      </c>
      <c r="L2083" s="14">
        <v>14494.558862439984</v>
      </c>
      <c r="M2083" s="14">
        <v>173927.04876274432</v>
      </c>
      <c r="N2083" s="14">
        <v>2880.6683721995655</v>
      </c>
      <c r="O2083" s="15">
        <v>9.1483265176826173E-2</v>
      </c>
      <c r="P2083" s="14">
        <v>17763.862002587077</v>
      </c>
      <c r="Q2083" s="14">
        <v>213380.27821037313</v>
      </c>
      <c r="R2083" s="14">
        <v>2880.6683721995655</v>
      </c>
      <c r="S2083" s="15">
        <v>0.10062616777671488</v>
      </c>
      <c r="T2083" s="38">
        <v>46712.832171098642</v>
      </c>
      <c r="U2083" s="38">
        <v>512374.68252138747</v>
      </c>
      <c r="V2083" s="38">
        <v>78971.253036125709</v>
      </c>
      <c r="W2083" s="38">
        <v>899682.00949450489</v>
      </c>
      <c r="AA2083" s="13">
        <v>2018</v>
      </c>
      <c r="AB2083" s="39">
        <v>2835752.8043270861</v>
      </c>
    </row>
    <row r="2084" spans="3:28">
      <c r="C2084" s="13">
        <v>2019</v>
      </c>
      <c r="D2084" s="13">
        <v>65</v>
      </c>
      <c r="E2084" s="14">
        <v>239355.43809547255</v>
      </c>
      <c r="F2084" s="14">
        <v>72426.120857234288</v>
      </c>
      <c r="G2084" s="14">
        <v>2551.6097</v>
      </c>
      <c r="H2084" s="14">
        <v>164377.70753823826</v>
      </c>
      <c r="I2084" s="14">
        <v>9862.6624522942948</v>
      </c>
      <c r="J2084" s="14">
        <v>3945.064980917718</v>
      </c>
      <c r="K2084" s="15">
        <v>-2.2602837547474476E-2</v>
      </c>
      <c r="L2084" s="14">
        <v>-4225.2369212569365</v>
      </c>
      <c r="M2084" s="14">
        <v>184681.21094077185</v>
      </c>
      <c r="N2084" s="14">
        <v>2958.7987356882882</v>
      </c>
      <c r="O2084" s="15">
        <v>2.4197438345009169E-2</v>
      </c>
      <c r="P2084" s="14">
        <v>1895.2943950901886</v>
      </c>
      <c r="Q2084" s="14">
        <v>81700.935080999378</v>
      </c>
      <c r="R2084" s="14">
        <v>2958.7987356882882</v>
      </c>
      <c r="S2084" s="15">
        <v>-3.9288558301601204E-2</v>
      </c>
      <c r="T2084" s="38">
        <v>-5369.3615817143145</v>
      </c>
      <c r="U2084" s="38">
        <v>132774.80263945065</v>
      </c>
      <c r="V2084" s="38">
        <v>-7699.304107881062</v>
      </c>
      <c r="W2084" s="38">
        <v>399156.94866122189</v>
      </c>
      <c r="AA2084" s="13">
        <v>2019</v>
      </c>
      <c r="AB2084" s="39">
        <v>2762373.4174728892</v>
      </c>
    </row>
    <row r="2085" spans="3:28">
      <c r="C2085" s="13">
        <v>2020</v>
      </c>
      <c r="D2085" s="13">
        <v>65</v>
      </c>
      <c r="E2085" s="14">
        <v>234146.18651425329</v>
      </c>
      <c r="F2085" s="14">
        <v>70394.512740558785</v>
      </c>
      <c r="G2085" s="14">
        <v>2551.6097</v>
      </c>
      <c r="H2085" s="14">
        <v>161200.06407369449</v>
      </c>
      <c r="I2085" s="14">
        <v>9672.0038444216698</v>
      </c>
      <c r="J2085" s="14">
        <v>3868.8015377686679</v>
      </c>
      <c r="K2085" s="15">
        <v>8.7581831733888033E-2</v>
      </c>
      <c r="L2085" s="14">
        <v>12772.140355522959</v>
      </c>
      <c r="M2085" s="14">
        <v>160537.47549365312</v>
      </c>
      <c r="N2085" s="14">
        <v>2901.6011533265009</v>
      </c>
      <c r="O2085" s="15">
        <v>-5.4979238221157467E-2</v>
      </c>
      <c r="P2085" s="14">
        <v>-13098.273918008645</v>
      </c>
      <c r="Q2085" s="14">
        <v>226592.89414646896</v>
      </c>
      <c r="R2085" s="14">
        <v>2901.6011533265009</v>
      </c>
      <c r="S2085" s="15">
        <v>0.11946634036500012</v>
      </c>
      <c r="T2085" s="38">
        <v>94779.845188848863</v>
      </c>
      <c r="U2085" s="38">
        <v>889590.89183375426</v>
      </c>
      <c r="V2085" s="38">
        <v>94453.711626363176</v>
      </c>
      <c r="W2085" s="38">
        <v>1276721.2614738764</v>
      </c>
      <c r="AA2085" s="13">
        <v>2020</v>
      </c>
      <c r="AB2085" s="39">
        <v>2775982.8098092848</v>
      </c>
    </row>
    <row r="2086" spans="3:28">
      <c r="C2086" s="13">
        <v>2021</v>
      </c>
      <c r="D2086" s="13">
        <v>65</v>
      </c>
      <c r="E2086" s="14">
        <v>232083.7246511578</v>
      </c>
      <c r="F2086" s="14">
        <v>69590.152613951534</v>
      </c>
      <c r="G2086" s="14">
        <v>2551.6097</v>
      </c>
      <c r="H2086" s="14">
        <v>159941.96233720626</v>
      </c>
      <c r="I2086" s="14">
        <v>9596.5177402323752</v>
      </c>
      <c r="J2086" s="14">
        <v>3838.6070960929501</v>
      </c>
      <c r="K2086" s="15">
        <v>3.0603175693096746E-2</v>
      </c>
      <c r="L2086" s="14">
        <v>4695.7485157478532</v>
      </c>
      <c r="M2086" s="14">
        <v>160054.96179208727</v>
      </c>
      <c r="N2086" s="14">
        <v>2878.9553220697126</v>
      </c>
      <c r="O2086" s="15">
        <v>5.8362083405951178E-2</v>
      </c>
      <c r="P2086" s="14">
        <v>7049.1202997081518</v>
      </c>
      <c r="Q2086" s="14">
        <v>129271.13155667961</v>
      </c>
      <c r="R2086" s="14">
        <v>2878.9553220697126</v>
      </c>
      <c r="S2086" s="15">
        <v>-9.0937384024370599E-3</v>
      </c>
      <c r="T2086" s="38">
        <v>-1664.7882969739449</v>
      </c>
      <c r="U2086" s="38">
        <v>182844.42628631421</v>
      </c>
      <c r="V2086" s="38">
        <v>10080.08051848206</v>
      </c>
      <c r="W2086" s="38">
        <v>472170.51963508112</v>
      </c>
      <c r="AA2086" s="13">
        <v>2021</v>
      </c>
      <c r="AB2086" s="39">
        <v>2946490.9962360132</v>
      </c>
    </row>
    <row r="2087" spans="3:28">
      <c r="C2087" s="13">
        <v>2022</v>
      </c>
      <c r="D2087" s="13">
        <v>65</v>
      </c>
      <c r="E2087" s="14">
        <v>236558.51506901535</v>
      </c>
      <c r="F2087" s="14">
        <v>71335.320876915997</v>
      </c>
      <c r="G2087" s="14">
        <v>2551.6097</v>
      </c>
      <c r="H2087" s="14">
        <v>162671.58449209935</v>
      </c>
      <c r="I2087" s="14">
        <v>9760.2950695259606</v>
      </c>
      <c r="J2087" s="14">
        <v>3904.1180278103843</v>
      </c>
      <c r="K2087" s="15">
        <v>7.7560111908921731E-2</v>
      </c>
      <c r="L2087" s="14">
        <v>10838.473141019484</v>
      </c>
      <c r="M2087" s="14">
        <v>152533.40867045915</v>
      </c>
      <c r="N2087" s="14">
        <v>2928.0885208577879</v>
      </c>
      <c r="O2087" s="15">
        <v>0.18393885494276158</v>
      </c>
      <c r="P2087" s="14">
        <v>37754.688332492064</v>
      </c>
      <c r="Q2087" s="14">
        <v>244475.46502305722</v>
      </c>
      <c r="R2087" s="14">
        <v>2928.0885208577879</v>
      </c>
      <c r="S2087" s="15">
        <v>0.15393441468114219</v>
      </c>
      <c r="T2087" s="38">
        <v>60769.843257504268</v>
      </c>
      <c r="U2087" s="38">
        <v>457011.38664561138</v>
      </c>
      <c r="V2087" s="38">
        <v>109363.00473101581</v>
      </c>
      <c r="W2087" s="38">
        <v>854020.26033912774</v>
      </c>
      <c r="AA2087" s="13">
        <v>2022</v>
      </c>
      <c r="AB2087" s="39">
        <v>2825822.838924503</v>
      </c>
    </row>
    <row r="2088" spans="3:28">
      <c r="C2088" s="13">
        <v>2023</v>
      </c>
      <c r="D2088" s="13">
        <v>65</v>
      </c>
      <c r="E2088" s="14">
        <v>221604.56665364231</v>
      </c>
      <c r="F2088" s="14">
        <v>65503.280994920497</v>
      </c>
      <c r="G2088" s="14">
        <v>2551.6097</v>
      </c>
      <c r="H2088" s="14">
        <v>153549.67595872181</v>
      </c>
      <c r="I2088" s="14">
        <v>9212.9805575233077</v>
      </c>
      <c r="J2088" s="14">
        <v>3685.1922230093232</v>
      </c>
      <c r="K2088" s="15">
        <v>5.194287821009369E-2</v>
      </c>
      <c r="L2088" s="14">
        <v>9250.4451743409154</v>
      </c>
      <c r="M2088" s="14">
        <v>189181.84754963368</v>
      </c>
      <c r="N2088" s="14">
        <v>2763.8941672569922</v>
      </c>
      <c r="O2088" s="15">
        <v>4.8871568237753134E-2</v>
      </c>
      <c r="P2088" s="14">
        <v>8789.2680323533714</v>
      </c>
      <c r="Q2088" s="14">
        <v>190015.41388600803</v>
      </c>
      <c r="R2088" s="14">
        <v>2763.8941672569922</v>
      </c>
      <c r="S2088" s="15">
        <v>0.20129254142539454</v>
      </c>
      <c r="T2088" s="38">
        <v>102231.2797527346</v>
      </c>
      <c r="U2088" s="38">
        <v>611487.3836670809</v>
      </c>
      <c r="V2088" s="38">
        <v>120270.99295942888</v>
      </c>
      <c r="W2088" s="38">
        <v>990684.64510272257</v>
      </c>
      <c r="AA2088" s="13">
        <v>2023</v>
      </c>
      <c r="AB2088" s="39">
        <v>2558112.0244241981</v>
      </c>
    </row>
    <row r="2089" spans="3:28">
      <c r="C2089" s="13">
        <v>2024</v>
      </c>
      <c r="D2089" s="13">
        <v>65</v>
      </c>
      <c r="E2089" s="14">
        <v>224702.86880755765</v>
      </c>
      <c r="F2089" s="14">
        <v>66711.618834947483</v>
      </c>
      <c r="G2089" s="14">
        <v>2551.6097</v>
      </c>
      <c r="H2089" s="14">
        <v>155439.64027261015</v>
      </c>
      <c r="I2089" s="14">
        <v>9326.3784163566088</v>
      </c>
      <c r="J2089" s="14">
        <v>3730.5513665426438</v>
      </c>
      <c r="K2089" s="15">
        <v>5.3166115977059787E-2</v>
      </c>
      <c r="L2089" s="14">
        <v>6380.5662310220778</v>
      </c>
      <c r="M2089" s="14">
        <v>128257.73508653822</v>
      </c>
      <c r="N2089" s="14">
        <v>2797.9135249069827</v>
      </c>
      <c r="O2089" s="15">
        <v>-1.8189945726877599E-2</v>
      </c>
      <c r="P2089" s="14">
        <v>-4834.3042869540423</v>
      </c>
      <c r="Q2089" s="14">
        <v>262332.5860109381</v>
      </c>
      <c r="R2089" s="14">
        <v>2797.9135249069827</v>
      </c>
      <c r="S2089" s="15">
        <v>-1.5825567869222554E-2</v>
      </c>
      <c r="T2089" s="38">
        <v>-1476.6209529091825</v>
      </c>
      <c r="U2089" s="38">
        <v>93228.368497376243</v>
      </c>
      <c r="V2089" s="38">
        <v>69.640991158853012</v>
      </c>
      <c r="W2089" s="38">
        <v>483818.68959485251</v>
      </c>
      <c r="AA2089" s="13">
        <v>2024</v>
      </c>
      <c r="AB2089" s="39">
        <v>2475995.2712466535</v>
      </c>
    </row>
    <row r="2090" spans="3:28">
      <c r="C2090" s="13">
        <v>2025</v>
      </c>
      <c r="D2090" s="13">
        <v>65</v>
      </c>
      <c r="E2090" s="14">
        <v>222856.15173898719</v>
      </c>
      <c r="F2090" s="14">
        <v>65991.399178205</v>
      </c>
      <c r="G2090" s="14">
        <v>2551.6097</v>
      </c>
      <c r="H2090" s="14">
        <v>154313.14286078219</v>
      </c>
      <c r="I2090" s="14">
        <v>9258.78857164693</v>
      </c>
      <c r="J2090" s="14">
        <v>3703.5154286587722</v>
      </c>
      <c r="K2090" s="15">
        <v>1.813129369057568E-2</v>
      </c>
      <c r="L2090" s="14">
        <v>1906.643536730915</v>
      </c>
      <c r="M2090" s="14">
        <v>108916.01268625283</v>
      </c>
      <c r="N2090" s="14">
        <v>2777.6365714940789</v>
      </c>
      <c r="O2090" s="15">
        <v>1.3690175226532354E-2</v>
      </c>
      <c r="P2090" s="14">
        <v>2445.2388024176062</v>
      </c>
      <c r="Q2090" s="14">
        <v>182446.73091856175</v>
      </c>
      <c r="R2090" s="14">
        <v>2777.6365714940789</v>
      </c>
      <c r="S2090" s="15">
        <v>0.14846896672903781</v>
      </c>
      <c r="T2090" s="38">
        <v>86965.963148370545</v>
      </c>
      <c r="U2090" s="38">
        <v>674106.57229211647</v>
      </c>
      <c r="V2090" s="38">
        <v>91317.845487519066</v>
      </c>
      <c r="W2090" s="38">
        <v>965469.3158969311</v>
      </c>
      <c r="AA2090" s="13">
        <v>2025</v>
      </c>
      <c r="AB2090" s="39">
        <v>2852642.8189016255</v>
      </c>
    </row>
    <row r="2091" spans="3:28">
      <c r="C2091" s="13">
        <v>2026</v>
      </c>
      <c r="D2091" s="13">
        <v>65</v>
      </c>
      <c r="E2091" s="14">
        <v>245137.02765726222</v>
      </c>
      <c r="F2091" s="14">
        <v>74680.94078633227</v>
      </c>
      <c r="G2091" s="14">
        <v>2551.6097</v>
      </c>
      <c r="H2091" s="14">
        <v>167904.47717092995</v>
      </c>
      <c r="I2091" s="14">
        <v>10074.268630255798</v>
      </c>
      <c r="J2091" s="14">
        <v>4029.7074521023192</v>
      </c>
      <c r="K2091" s="15">
        <v>-1.7870803236683122E-2</v>
      </c>
      <c r="L2091" s="14">
        <v>-2884.5043118920948</v>
      </c>
      <c r="M2091" s="14">
        <v>160539.11619925342</v>
      </c>
      <c r="N2091" s="14">
        <v>3022.280589076739</v>
      </c>
      <c r="O2091" s="15">
        <v>-7.5338045069779896E-2</v>
      </c>
      <c r="P2091" s="14">
        <v>-20524.055345627374</v>
      </c>
      <c r="Q2091" s="14">
        <v>253413.2585590372</v>
      </c>
      <c r="R2091" s="14">
        <v>3022.280589076739</v>
      </c>
      <c r="S2091" s="15">
        <v>9.8122604960675777E-2</v>
      </c>
      <c r="T2091" s="38">
        <v>16770.304293529207</v>
      </c>
      <c r="U2091" s="38">
        <v>189193.17588841551</v>
      </c>
      <c r="V2091" s="38">
        <v>-6638.2553639902617</v>
      </c>
      <c r="W2091" s="38">
        <v>603145.55064670614</v>
      </c>
      <c r="AA2091" s="13">
        <v>2026</v>
      </c>
      <c r="AB2091" s="39">
        <v>2843963.6931720739</v>
      </c>
    </row>
    <row r="2092" spans="3:28">
      <c r="C2092" s="13">
        <v>2027</v>
      </c>
      <c r="D2092" s="13">
        <v>65</v>
      </c>
      <c r="E2092" s="14">
        <v>231804.78401249621</v>
      </c>
      <c r="F2092" s="14">
        <v>69481.365764873524</v>
      </c>
      <c r="G2092" s="14">
        <v>2551.6097</v>
      </c>
      <c r="H2092" s="14">
        <v>159771.80854762267</v>
      </c>
      <c r="I2092" s="14">
        <v>9586.3085128573603</v>
      </c>
      <c r="J2092" s="14">
        <v>3834.5234051429443</v>
      </c>
      <c r="K2092" s="15">
        <v>-1.6514395490513728E-2</v>
      </c>
      <c r="L2092" s="14">
        <v>-2665.6706416620591</v>
      </c>
      <c r="M2092" s="14">
        <v>160666.56039437882</v>
      </c>
      <c r="N2092" s="14">
        <v>2875.892553857208</v>
      </c>
      <c r="O2092" s="15">
        <v>0.13971846061590273</v>
      </c>
      <c r="P2092" s="14">
        <v>34738.611422499394</v>
      </c>
      <c r="Q2092" s="14">
        <v>284809.49617703282</v>
      </c>
      <c r="R2092" s="14">
        <v>2875.892553857208</v>
      </c>
      <c r="S2092" s="15">
        <v>-5.3289347187566213E-2</v>
      </c>
      <c r="T2092" s="38">
        <v>-9603.1949937666141</v>
      </c>
      <c r="U2092" s="38">
        <v>172043.2826424519</v>
      </c>
      <c r="V2092" s="38">
        <v>22469.745787070722</v>
      </c>
      <c r="W2092" s="38">
        <v>617519.3392138636</v>
      </c>
      <c r="AA2092" s="13">
        <v>2027</v>
      </c>
      <c r="AB2092" s="39">
        <v>2457918.0107488208</v>
      </c>
    </row>
    <row r="2093" spans="3:28">
      <c r="C2093" s="13">
        <v>2028</v>
      </c>
      <c r="D2093" s="13">
        <v>65</v>
      </c>
      <c r="E2093" s="14">
        <v>231067.07076790617</v>
      </c>
      <c r="F2093" s="14">
        <v>69193.657599483413</v>
      </c>
      <c r="G2093" s="14">
        <v>2551.6097</v>
      </c>
      <c r="H2093" s="14">
        <v>159321.80346842276</v>
      </c>
      <c r="I2093" s="14">
        <v>9559.3082081053653</v>
      </c>
      <c r="J2093" s="14">
        <v>3823.7232832421464</v>
      </c>
      <c r="K2093" s="15">
        <v>-2.9846058243877004E-2</v>
      </c>
      <c r="L2093" s="14">
        <v>-4808.641956939231</v>
      </c>
      <c r="M2093" s="14">
        <v>158218.02813432814</v>
      </c>
      <c r="N2093" s="14">
        <v>2867.7924624316097</v>
      </c>
      <c r="O2093" s="15">
        <v>2.9793483652495865E-2</v>
      </c>
      <c r="P2093" s="14">
        <v>6462.65892071903</v>
      </c>
      <c r="Q2093" s="14">
        <v>224811.73687750788</v>
      </c>
      <c r="R2093" s="14">
        <v>2867.7924624316097</v>
      </c>
      <c r="S2093" s="15">
        <v>-4.5863823620278674E-2</v>
      </c>
      <c r="T2093" s="38">
        <v>-7841.1626949820011</v>
      </c>
      <c r="U2093" s="38">
        <v>164558.9128914813</v>
      </c>
      <c r="V2093" s="38">
        <v>-6187.1457312022021</v>
      </c>
      <c r="W2093" s="38">
        <v>547588.67790331738</v>
      </c>
      <c r="AA2093" s="13">
        <v>2028</v>
      </c>
      <c r="AB2093" s="39">
        <v>2356585.9120797017</v>
      </c>
    </row>
    <row r="2094" spans="3:28">
      <c r="C2094" s="13">
        <v>2029</v>
      </c>
      <c r="D2094" s="13">
        <v>65</v>
      </c>
      <c r="E2094" s="14">
        <v>243928.42373067958</v>
      </c>
      <c r="F2094" s="14">
        <v>74209.58525496503</v>
      </c>
      <c r="G2094" s="14">
        <v>2551.6097</v>
      </c>
      <c r="H2094" s="14">
        <v>167167.22877571455</v>
      </c>
      <c r="I2094" s="14">
        <v>10030.033726542873</v>
      </c>
      <c r="J2094" s="14">
        <v>4012.0134906171497</v>
      </c>
      <c r="K2094" s="15">
        <v>6.1026834997424007E-2</v>
      </c>
      <c r="L2094" s="14">
        <v>9321.3505561495749</v>
      </c>
      <c r="M2094" s="14">
        <v>164069.18893246175</v>
      </c>
      <c r="N2094" s="14">
        <v>3009.0101179628618</v>
      </c>
      <c r="O2094" s="15">
        <v>0.14744555642759277</v>
      </c>
      <c r="P2094" s="14">
        <v>33209.859130187549</v>
      </c>
      <c r="Q2094" s="14">
        <v>259949.0876682463</v>
      </c>
      <c r="R2094" s="14">
        <v>3009.0101179628618</v>
      </c>
      <c r="S2094" s="15">
        <v>0.26274207839855385</v>
      </c>
      <c r="T2094" s="38">
        <v>54283.033928042889</v>
      </c>
      <c r="U2094" s="38">
        <v>262389.52013486647</v>
      </c>
      <c r="V2094" s="38">
        <v>96814.243614380015</v>
      </c>
      <c r="W2094" s="38">
        <v>686407.79673557449</v>
      </c>
      <c r="AA2094" s="13">
        <v>2029</v>
      </c>
      <c r="AB2094" s="39">
        <v>3171382.37669787</v>
      </c>
    </row>
    <row r="2095" spans="3:28">
      <c r="C2095" s="13">
        <v>2030</v>
      </c>
      <c r="D2095" s="13">
        <v>65</v>
      </c>
      <c r="E2095" s="14">
        <v>220721.19101810339</v>
      </c>
      <c r="F2095" s="14">
        <v>65158.764497060321</v>
      </c>
      <c r="G2095" s="14">
        <v>2551.6097</v>
      </c>
      <c r="H2095" s="14">
        <v>153010.81682104306</v>
      </c>
      <c r="I2095" s="14">
        <v>9180.6490092625827</v>
      </c>
      <c r="J2095" s="14">
        <v>3672.2596037050334</v>
      </c>
      <c r="K2095" s="15">
        <v>-3.1725893148314234E-2</v>
      </c>
      <c r="L2095" s="14">
        <v>-4675.8265295630017</v>
      </c>
      <c r="M2095" s="14">
        <v>144542.33307690837</v>
      </c>
      <c r="N2095" s="14">
        <v>2754.1947027787746</v>
      </c>
      <c r="O2095" s="15">
        <v>0.13155235945091551</v>
      </c>
      <c r="P2095" s="14">
        <v>11716.201941814159</v>
      </c>
      <c r="Q2095" s="14">
        <v>102154.43047105733</v>
      </c>
      <c r="R2095" s="14">
        <v>2754.1947027787746</v>
      </c>
      <c r="S2095" s="15">
        <v>0.21876585665612919</v>
      </c>
      <c r="T2095" s="38">
        <v>129509.01459439156</v>
      </c>
      <c r="U2095" s="38">
        <v>722884.40900162584</v>
      </c>
      <c r="V2095" s="38">
        <v>136549.3900066427</v>
      </c>
      <c r="W2095" s="38">
        <v>969581.17254959152</v>
      </c>
      <c r="AA2095" s="13">
        <v>2030</v>
      </c>
      <c r="AB2095" s="39">
        <v>2558746.075988153</v>
      </c>
    </row>
    <row r="2096" spans="3:28">
      <c r="C2096" s="13">
        <v>2031</v>
      </c>
      <c r="D2096" s="13">
        <v>65</v>
      </c>
      <c r="E2096" s="14">
        <v>244034.92001673832</v>
      </c>
      <c r="F2096" s="14">
        <v>74251.118806527942</v>
      </c>
      <c r="G2096" s="14">
        <v>2551.6097</v>
      </c>
      <c r="H2096" s="14">
        <v>167232.19151021037</v>
      </c>
      <c r="I2096" s="14">
        <v>10033.931490612622</v>
      </c>
      <c r="J2096" s="14">
        <v>4013.5725962450488</v>
      </c>
      <c r="K2096" s="15">
        <v>6.8679709011706766E-2</v>
      </c>
      <c r="L2096" s="14">
        <v>8016.4795722605477</v>
      </c>
      <c r="M2096" s="14">
        <v>126745.94404734074</v>
      </c>
      <c r="N2096" s="14">
        <v>3010.1794471837866</v>
      </c>
      <c r="O2096" s="15">
        <v>9.5534419493348316E-2</v>
      </c>
      <c r="P2096" s="14">
        <v>8159.4989180639332</v>
      </c>
      <c r="Q2096" s="14">
        <v>95073.585329305628</v>
      </c>
      <c r="R2096" s="14">
        <v>3010.1794471837866</v>
      </c>
      <c r="S2096" s="15">
        <v>8.3037355408376576E-2</v>
      </c>
      <c r="T2096" s="38">
        <v>14084.805034574327</v>
      </c>
      <c r="U2096" s="38">
        <v>185210.00085746875</v>
      </c>
      <c r="V2096" s="38">
        <v>30260.783524898805</v>
      </c>
      <c r="W2096" s="38">
        <v>407029.53023411514</v>
      </c>
      <c r="AA2096" s="13">
        <v>2031</v>
      </c>
      <c r="AB2096" s="39">
        <v>2336003.1160585028</v>
      </c>
    </row>
    <row r="2097" spans="3:28">
      <c r="C2097" s="13">
        <v>2032</v>
      </c>
      <c r="D2097" s="13">
        <v>65</v>
      </c>
      <c r="E2097" s="14">
        <v>235996.87511384088</v>
      </c>
      <c r="F2097" s="14">
        <v>71116.281294397952</v>
      </c>
      <c r="G2097" s="14">
        <v>2551.6097</v>
      </c>
      <c r="H2097" s="14">
        <v>162328.98411944293</v>
      </c>
      <c r="I2097" s="14">
        <v>9739.7390471665749</v>
      </c>
      <c r="J2097" s="14">
        <v>3895.8956188666302</v>
      </c>
      <c r="K2097" s="15">
        <v>7.9635018586649453E-2</v>
      </c>
      <c r="L2097" s="14">
        <v>12155.394715159848</v>
      </c>
      <c r="M2097" s="14">
        <v>166742.15558563086</v>
      </c>
      <c r="N2097" s="14">
        <v>2921.9217141499726</v>
      </c>
      <c r="O2097" s="15">
        <v>0.27416416550328848</v>
      </c>
      <c r="P2097" s="14">
        <v>35638.328558815621</v>
      </c>
      <c r="Q2097" s="14">
        <v>167088.29980823584</v>
      </c>
      <c r="R2097" s="14">
        <v>2921.9217141499726</v>
      </c>
      <c r="S2097" s="15">
        <v>0.22948097428350306</v>
      </c>
      <c r="T2097" s="38">
        <v>50635.066302694846</v>
      </c>
      <c r="U2097" s="38">
        <v>272746.4164166142</v>
      </c>
      <c r="V2097" s="38">
        <v>98428.789576670315</v>
      </c>
      <c r="W2097" s="38">
        <v>606576.87181048095</v>
      </c>
      <c r="AA2097" s="13">
        <v>2032</v>
      </c>
      <c r="AB2097" s="39">
        <v>3185069.2284394875</v>
      </c>
    </row>
    <row r="2098" spans="3:28">
      <c r="C2098" s="13">
        <v>2033</v>
      </c>
      <c r="D2098" s="13">
        <v>65</v>
      </c>
      <c r="E2098" s="14">
        <v>236770.15850835788</v>
      </c>
      <c r="F2098" s="14">
        <v>71417.861818259582</v>
      </c>
      <c r="G2098" s="14">
        <v>2551.6097</v>
      </c>
      <c r="H2098" s="14">
        <v>162800.6869900983</v>
      </c>
      <c r="I2098" s="14">
        <v>9768.0412194058972</v>
      </c>
      <c r="J2098" s="14">
        <v>3907.2164877623591</v>
      </c>
      <c r="K2098" s="15">
        <v>0.10502612720296722</v>
      </c>
      <c r="L2098" s="14">
        <v>23554.299780243589</v>
      </c>
      <c r="M2098" s="14">
        <v>249778.76716685938</v>
      </c>
      <c r="N2098" s="14">
        <v>2930.4123658217691</v>
      </c>
      <c r="O2098" s="15">
        <v>8.2857862839239335E-2</v>
      </c>
      <c r="P2098" s="14">
        <v>15204.353494829144</v>
      </c>
      <c r="Q2098" s="14">
        <v>200168.78321345444</v>
      </c>
      <c r="R2098" s="14">
        <v>2930.4123658217691</v>
      </c>
      <c r="S2098" s="15">
        <v>0.31166459772396221</v>
      </c>
      <c r="T2098" s="38">
        <v>61377.347431367773</v>
      </c>
      <c r="U2098" s="38">
        <v>259776.52647997125</v>
      </c>
      <c r="V2098" s="38">
        <v>100136.00070644051</v>
      </c>
      <c r="W2098" s="38">
        <v>709724.07686028513</v>
      </c>
      <c r="AA2098" s="13">
        <v>2033</v>
      </c>
      <c r="AB2098" s="39">
        <v>2766006.3357109493</v>
      </c>
    </row>
    <row r="2099" spans="3:28">
      <c r="C2099" s="13">
        <v>2034</v>
      </c>
      <c r="D2099" s="13">
        <v>65</v>
      </c>
      <c r="E2099" s="14">
        <v>216542.05325082727</v>
      </c>
      <c r="F2099" s="14">
        <v>63528.900767822633</v>
      </c>
      <c r="G2099" s="14">
        <v>2551.6097</v>
      </c>
      <c r="H2099" s="14">
        <v>150461.54278300464</v>
      </c>
      <c r="I2099" s="14">
        <v>9027.6925669802786</v>
      </c>
      <c r="J2099" s="14">
        <v>3611.0770267921116</v>
      </c>
      <c r="K2099" s="15">
        <v>-2.8151478231041992E-2</v>
      </c>
      <c r="L2099" s="14">
        <v>-4214.581967808861</v>
      </c>
      <c r="M2099" s="14">
        <v>147301.81482519035</v>
      </c>
      <c r="N2099" s="14">
        <v>2708.3077700940835</v>
      </c>
      <c r="O2099" s="15">
        <v>0.23089515849690842</v>
      </c>
      <c r="P2099" s="14">
        <v>72847.346264541193</v>
      </c>
      <c r="Q2099" s="14">
        <v>389701.16995109513</v>
      </c>
      <c r="R2099" s="14">
        <v>2708.3077700940835</v>
      </c>
      <c r="S2099" s="15">
        <v>0.42887021168192352</v>
      </c>
      <c r="T2099" s="38">
        <v>309829.57707961887</v>
      </c>
      <c r="U2099" s="38">
        <v>1033615.7596769038</v>
      </c>
      <c r="V2099" s="38">
        <v>378462.34137635119</v>
      </c>
      <c r="W2099" s="38">
        <v>1570618.7444531894</v>
      </c>
      <c r="AA2099" s="13">
        <v>2034</v>
      </c>
      <c r="AB2099" s="39">
        <v>2913779.6531378301</v>
      </c>
    </row>
    <row r="2100" spans="3:28">
      <c r="C2100" s="13">
        <v>2035</v>
      </c>
      <c r="D2100" s="13">
        <v>65</v>
      </c>
      <c r="E2100" s="14">
        <v>237203.4884111865</v>
      </c>
      <c r="F2100" s="14">
        <v>71586.860480362739</v>
      </c>
      <c r="G2100" s="14">
        <v>2551.6097</v>
      </c>
      <c r="H2100" s="14">
        <v>163065.01823082377</v>
      </c>
      <c r="I2100" s="14">
        <v>9783.9010938494266</v>
      </c>
      <c r="J2100" s="14">
        <v>3913.5604375397706</v>
      </c>
      <c r="K2100" s="15">
        <v>7.8223163891669695E-2</v>
      </c>
      <c r="L2100" s="14">
        <v>11907.3738186512</v>
      </c>
      <c r="M2100" s="14">
        <v>166087.27090267057</v>
      </c>
      <c r="N2100" s="14">
        <v>2935.170328154828</v>
      </c>
      <c r="O2100" s="15">
        <v>2.1103724883803576E-2</v>
      </c>
      <c r="P2100" s="14">
        <v>4155.2641625990746</v>
      </c>
      <c r="Q2100" s="14">
        <v>202520.04095885632</v>
      </c>
      <c r="R2100" s="14">
        <v>2935.170328154828</v>
      </c>
      <c r="S2100" s="15">
        <v>2.306409125971659E-2</v>
      </c>
      <c r="T2100" s="38">
        <v>20547.229465363125</v>
      </c>
      <c r="U2100" s="38">
        <v>912890.12525789882</v>
      </c>
      <c r="V2100" s="38">
        <v>36609.867446613396</v>
      </c>
      <c r="W2100" s="38">
        <v>1281497.4371194257</v>
      </c>
      <c r="AA2100" s="13">
        <v>2035</v>
      </c>
      <c r="AB2100" s="39">
        <v>3233938.4912484419</v>
      </c>
    </row>
    <row r="2101" spans="3:28">
      <c r="C2101" s="13">
        <v>2036</v>
      </c>
      <c r="D2101" s="13">
        <v>65</v>
      </c>
      <c r="E2101" s="14">
        <v>244833.61113588332</v>
      </c>
      <c r="F2101" s="14">
        <v>74562.608342994499</v>
      </c>
      <c r="G2101" s="14">
        <v>2551.6097</v>
      </c>
      <c r="H2101" s="14">
        <v>167719.39309288881</v>
      </c>
      <c r="I2101" s="14">
        <v>10063.163585573329</v>
      </c>
      <c r="J2101" s="14">
        <v>4025.2654342293317</v>
      </c>
      <c r="K2101" s="15">
        <v>-7.7688904025879704E-3</v>
      </c>
      <c r="L2101" s="14">
        <v>-1056.1650846684508</v>
      </c>
      <c r="M2101" s="14">
        <v>136904.46405631409</v>
      </c>
      <c r="N2101" s="14">
        <v>3018.9490756719988</v>
      </c>
      <c r="O2101" s="15">
        <v>0.15435780557240197</v>
      </c>
      <c r="P2101" s="14">
        <v>10084.215729261363</v>
      </c>
      <c r="Q2101" s="14">
        <v>76923.821722816545</v>
      </c>
      <c r="R2101" s="14">
        <v>3018.9490756719988</v>
      </c>
      <c r="S2101" s="15">
        <v>0.35642104551877091</v>
      </c>
      <c r="T2101" s="38">
        <v>57288.689057287571</v>
      </c>
      <c r="U2101" s="38">
        <v>219531.34637871556</v>
      </c>
      <c r="V2101" s="38">
        <v>66316.739701880477</v>
      </c>
      <c r="W2101" s="38">
        <v>433359.63215784624</v>
      </c>
      <c r="AA2101" s="13">
        <v>2036</v>
      </c>
      <c r="AB2101" s="39">
        <v>2860882.3274638955</v>
      </c>
    </row>
    <row r="2102" spans="3:28">
      <c r="C2102" s="13">
        <v>2037</v>
      </c>
      <c r="D2102" s="13">
        <v>65</v>
      </c>
      <c r="E2102" s="14">
        <v>238294.97010837373</v>
      </c>
      <c r="F2102" s="14">
        <v>72012.538342265761</v>
      </c>
      <c r="G2102" s="14">
        <v>2551.6097</v>
      </c>
      <c r="H2102" s="14">
        <v>163730.82206610797</v>
      </c>
      <c r="I2102" s="14">
        <v>9823.8493239664786</v>
      </c>
      <c r="J2102" s="14">
        <v>3929.5397295865914</v>
      </c>
      <c r="K2102" s="15">
        <v>-5.3824436835250837E-2</v>
      </c>
      <c r="L2102" s="14">
        <v>-8319.328948784776</v>
      </c>
      <c r="M2102" s="14">
        <v>148209.60243708667</v>
      </c>
      <c r="N2102" s="14">
        <v>2947.1547971899436</v>
      </c>
      <c r="O2102" s="15">
        <v>9.9245011719361231E-2</v>
      </c>
      <c r="P2102" s="14">
        <v>10220.746964437674</v>
      </c>
      <c r="Q2102" s="14">
        <v>114679.31864505517</v>
      </c>
      <c r="R2102" s="14">
        <v>2947.1547971899436</v>
      </c>
      <c r="S2102" s="15">
        <v>6.7963970121704881E-2</v>
      </c>
      <c r="T2102" s="38">
        <v>11348.710192966671</v>
      </c>
      <c r="U2102" s="38">
        <v>179803.55976627767</v>
      </c>
      <c r="V2102" s="38">
        <v>13250.12820861957</v>
      </c>
      <c r="W2102" s="38">
        <v>442692.48084841948</v>
      </c>
      <c r="AA2102" s="13">
        <v>2037</v>
      </c>
      <c r="AB2102" s="39">
        <v>2687757.7745845295</v>
      </c>
    </row>
    <row r="2103" spans="3:28">
      <c r="C2103" s="13">
        <v>2038</v>
      </c>
      <c r="D2103" s="13">
        <v>65</v>
      </c>
      <c r="E2103" s="14">
        <v>221435.58711881598</v>
      </c>
      <c r="F2103" s="14">
        <v>65437.37897633823</v>
      </c>
      <c r="G2103" s="14">
        <v>2551.6097</v>
      </c>
      <c r="H2103" s="14">
        <v>153446.59844247776</v>
      </c>
      <c r="I2103" s="14">
        <v>9206.7959065486648</v>
      </c>
      <c r="J2103" s="14">
        <v>3682.718362619466</v>
      </c>
      <c r="K2103" s="15">
        <v>2.2846212410692766E-2</v>
      </c>
      <c r="L2103" s="14">
        <v>3038.8849603814488</v>
      </c>
      <c r="M2103" s="14">
        <v>137895.06978338715</v>
      </c>
      <c r="N2103" s="14">
        <v>2762.0387719645992</v>
      </c>
      <c r="O2103" s="15">
        <v>0.12912881739577764</v>
      </c>
      <c r="P2103" s="14">
        <v>33337.897498883343</v>
      </c>
      <c r="Q2103" s="14">
        <v>292894.42078267684</v>
      </c>
      <c r="R2103" s="14">
        <v>2762.0387719645992</v>
      </c>
      <c r="S2103" s="15">
        <v>-0.23221488684748448</v>
      </c>
      <c r="T2103" s="38">
        <v>-41184.97301102522</v>
      </c>
      <c r="U2103" s="38">
        <v>137553.20710718413</v>
      </c>
      <c r="V2103" s="38">
        <v>-4808.1905517604246</v>
      </c>
      <c r="W2103" s="38">
        <v>568342.69767324813</v>
      </c>
      <c r="AA2103" s="13">
        <v>2038</v>
      </c>
      <c r="AB2103" s="39">
        <v>2767177.0812699161</v>
      </c>
    </row>
    <row r="2104" spans="3:28">
      <c r="C2104" s="13">
        <v>2039</v>
      </c>
      <c r="D2104" s="13">
        <v>65</v>
      </c>
      <c r="E2104" s="14">
        <v>238872.50226168052</v>
      </c>
      <c r="F2104" s="14">
        <v>72237.775882055401</v>
      </c>
      <c r="G2104" s="14">
        <v>2551.6097</v>
      </c>
      <c r="H2104" s="14">
        <v>164083.11667962512</v>
      </c>
      <c r="I2104" s="14">
        <v>9844.9870007775062</v>
      </c>
      <c r="J2104" s="14">
        <v>3937.9948003110026</v>
      </c>
      <c r="K2104" s="15">
        <v>2.2639430915747064E-2</v>
      </c>
      <c r="L2104" s="14">
        <v>4009.4392693085092</v>
      </c>
      <c r="M2104" s="14">
        <v>183078.26237752571</v>
      </c>
      <c r="N2104" s="14">
        <v>2953.4961002332516</v>
      </c>
      <c r="O2104" s="15">
        <v>3.1677837600094967E-2</v>
      </c>
      <c r="P2104" s="14">
        <v>5772.1120111917189</v>
      </c>
      <c r="Q2104" s="14">
        <v>189461.80287828948</v>
      </c>
      <c r="R2104" s="14">
        <v>2953.4961002332516</v>
      </c>
      <c r="S2104" s="15">
        <v>9.2652523788854219E-2</v>
      </c>
      <c r="T2104" s="38">
        <v>23403.144668787754</v>
      </c>
      <c r="U2104" s="38">
        <v>277470.3642113072</v>
      </c>
      <c r="V2104" s="38">
        <v>33184.695949287983</v>
      </c>
      <c r="W2104" s="38">
        <v>650010.4294671223</v>
      </c>
      <c r="AA2104" s="13">
        <v>2039</v>
      </c>
      <c r="AB2104" s="39">
        <v>2500471.0234124265</v>
      </c>
    </row>
    <row r="2105" spans="3:28">
      <c r="C2105" s="13">
        <v>2040</v>
      </c>
      <c r="D2105" s="13">
        <v>65</v>
      </c>
      <c r="E2105" s="14">
        <v>234386.62570497874</v>
      </c>
      <c r="F2105" s="14">
        <v>70488.284024941706</v>
      </c>
      <c r="G2105" s="14">
        <v>2551.6097</v>
      </c>
      <c r="H2105" s="14">
        <v>161346.73198003703</v>
      </c>
      <c r="I2105" s="14">
        <v>9680.8039188022212</v>
      </c>
      <c r="J2105" s="14">
        <v>3872.3215675208885</v>
      </c>
      <c r="K2105" s="15">
        <v>-9.9437261349004727E-3</v>
      </c>
      <c r="L2105" s="14">
        <v>-1424.7903737680663</v>
      </c>
      <c r="M2105" s="14">
        <v>143796.7298857868</v>
      </c>
      <c r="N2105" s="14">
        <v>2904.2411756406664</v>
      </c>
      <c r="O2105" s="15">
        <v>6.9092940504802247E-2</v>
      </c>
      <c r="P2105" s="14">
        <v>10491.643533998304</v>
      </c>
      <c r="Q2105" s="14">
        <v>163792.03483290656</v>
      </c>
      <c r="R2105" s="14">
        <v>2904.2411756406664</v>
      </c>
      <c r="S2105" s="15">
        <v>0.29377725373123298</v>
      </c>
      <c r="T2105" s="38">
        <v>28294.218730665652</v>
      </c>
      <c r="U2105" s="38">
        <v>126058.14825298944</v>
      </c>
      <c r="V2105" s="38">
        <v>37361.071890895888</v>
      </c>
      <c r="W2105" s="38">
        <v>433646.91297168279</v>
      </c>
      <c r="AA2105" s="13">
        <v>2040</v>
      </c>
      <c r="AB2105" s="39">
        <v>2962055.2630016697</v>
      </c>
    </row>
    <row r="2106" spans="3:28">
      <c r="C2106" s="13">
        <v>2041</v>
      </c>
      <c r="D2106" s="13">
        <v>65</v>
      </c>
      <c r="E2106" s="14">
        <v>237862.43130205941</v>
      </c>
      <c r="F2106" s="14">
        <v>71843.848207803167</v>
      </c>
      <c r="G2106" s="14">
        <v>2551.6097</v>
      </c>
      <c r="H2106" s="14">
        <v>163466.97339425623</v>
      </c>
      <c r="I2106" s="14">
        <v>9808.0184036553728</v>
      </c>
      <c r="J2106" s="14">
        <v>3923.2073614621495</v>
      </c>
      <c r="K2106" s="15">
        <v>7.7530817568688071E-2</v>
      </c>
      <c r="L2106" s="14">
        <v>13862.986842234628</v>
      </c>
      <c r="M2106" s="14">
        <v>194630.73854214244</v>
      </c>
      <c r="N2106" s="14">
        <v>2942.4055210966117</v>
      </c>
      <c r="O2106" s="15">
        <v>0.16028595910220667</v>
      </c>
      <c r="P2106" s="14">
        <v>25133.457775206858</v>
      </c>
      <c r="Q2106" s="14">
        <v>183408.52480424332</v>
      </c>
      <c r="R2106" s="14">
        <v>2942.4055210966117</v>
      </c>
      <c r="S2106" s="15">
        <v>0.335454910741181</v>
      </c>
      <c r="T2106" s="38">
        <v>146837.70591918466</v>
      </c>
      <c r="U2106" s="38">
        <v>586036.01064628235</v>
      </c>
      <c r="V2106" s="38">
        <v>185834.15053662614</v>
      </c>
      <c r="W2106" s="38">
        <v>964075.27399266814</v>
      </c>
      <c r="AA2106" s="13">
        <v>2041</v>
      </c>
      <c r="AB2106" s="39">
        <v>2495171.5227412763</v>
      </c>
    </row>
    <row r="2107" spans="3:28">
      <c r="C2107" s="13">
        <v>2042</v>
      </c>
      <c r="D2107" s="13">
        <v>65</v>
      </c>
      <c r="E2107" s="14">
        <v>225941.61022644135</v>
      </c>
      <c r="F2107" s="14">
        <v>67194.727988312123</v>
      </c>
      <c r="G2107" s="14">
        <v>2551.6097</v>
      </c>
      <c r="H2107" s="14">
        <v>156195.27253812921</v>
      </c>
      <c r="I2107" s="14">
        <v>9371.7163522877527</v>
      </c>
      <c r="J2107" s="14">
        <v>3748.6865409151014</v>
      </c>
      <c r="K2107" s="15">
        <v>-2.0509596808250659E-2</v>
      </c>
      <c r="L2107" s="14">
        <v>-3346.8250981944129</v>
      </c>
      <c r="M2107" s="14">
        <v>161710.88688909929</v>
      </c>
      <c r="N2107" s="14">
        <v>2811.5149056863256</v>
      </c>
      <c r="O2107" s="15">
        <v>6.7393131216140947E-2</v>
      </c>
      <c r="P2107" s="14">
        <v>13341.986402739214</v>
      </c>
      <c r="Q2107" s="14">
        <v>212720.23989452218</v>
      </c>
      <c r="R2107" s="14">
        <v>2811.5149056863256</v>
      </c>
      <c r="S2107" s="15">
        <v>-0.35754811743618931</v>
      </c>
      <c r="T2107" s="38">
        <v>-107859.85325043825</v>
      </c>
      <c r="U2107" s="38">
        <v>195211.18501509924</v>
      </c>
      <c r="V2107" s="38">
        <v>-97864.691945893443</v>
      </c>
      <c r="W2107" s="38">
        <v>569642.31179872074</v>
      </c>
      <c r="AA2107" s="13">
        <v>2042</v>
      </c>
      <c r="AB2107" s="39">
        <v>2127788.4677074468</v>
      </c>
    </row>
    <row r="2108" spans="3:28">
      <c r="C2108" s="13">
        <v>2043</v>
      </c>
      <c r="D2108" s="13">
        <v>65</v>
      </c>
      <c r="E2108" s="14">
        <v>232462.27825614787</v>
      </c>
      <c r="F2108" s="14">
        <v>69737.788519897673</v>
      </c>
      <c r="G2108" s="14">
        <v>2551.6097</v>
      </c>
      <c r="H2108" s="14">
        <v>160172.88003625019</v>
      </c>
      <c r="I2108" s="14">
        <v>9610.3728021750121</v>
      </c>
      <c r="J2108" s="14">
        <v>3844.1491208700049</v>
      </c>
      <c r="K2108" s="15">
        <v>3.4523597081719093E-2</v>
      </c>
      <c r="L2108" s="14">
        <v>4245.5921629252034</v>
      </c>
      <c r="M2108" s="14">
        <v>129144.19645389993</v>
      </c>
      <c r="N2108" s="14">
        <v>2883.1118406525034</v>
      </c>
      <c r="O2108" s="15">
        <v>0.21979872313110421</v>
      </c>
      <c r="P2108" s="14">
        <v>33359.058951903724</v>
      </c>
      <c r="Q2108" s="14">
        <v>186571.55547048774</v>
      </c>
      <c r="R2108" s="14">
        <v>2883.1118406525034</v>
      </c>
      <c r="S2108" s="15">
        <v>0.45285103342997568</v>
      </c>
      <c r="T2108" s="38">
        <v>371143.93089936266</v>
      </c>
      <c r="U2108" s="38">
        <v>1192157.2742312166</v>
      </c>
      <c r="V2108" s="38">
        <v>408748.5820141916</v>
      </c>
      <c r="W2108" s="38">
        <v>1507873.0261556043</v>
      </c>
      <c r="AA2108" s="13">
        <v>2043</v>
      </c>
      <c r="AB2108" s="39">
        <v>2576162.7554707988</v>
      </c>
    </row>
    <row r="2109" spans="3:28">
      <c r="C2109" s="13">
        <v>2044</v>
      </c>
      <c r="D2109" s="13">
        <v>65</v>
      </c>
      <c r="E2109" s="14">
        <v>229132.42453432179</v>
      </c>
      <c r="F2109" s="14">
        <v>68439.145568385502</v>
      </c>
      <c r="G2109" s="14">
        <v>2551.6097</v>
      </c>
      <c r="H2109" s="14">
        <v>158141.66926593627</v>
      </c>
      <c r="I2109" s="14">
        <v>9488.500155956177</v>
      </c>
      <c r="J2109" s="14">
        <v>3795.4000623824709</v>
      </c>
      <c r="K2109" s="15">
        <v>4.1332301789068382E-2</v>
      </c>
      <c r="L2109" s="14">
        <v>6261.858181351472</v>
      </c>
      <c r="M2109" s="14">
        <v>159659.90806742586</v>
      </c>
      <c r="N2109" s="14">
        <v>2846.5500467868528</v>
      </c>
      <c r="O2109" s="15">
        <v>6.1820140586531194E-2</v>
      </c>
      <c r="P2109" s="14">
        <v>6503.6078786497674</v>
      </c>
      <c r="Q2109" s="14">
        <v>113128.97103942788</v>
      </c>
      <c r="R2109" s="14">
        <v>2846.5500467868528</v>
      </c>
      <c r="S2109" s="15">
        <v>0.29132148239169997</v>
      </c>
      <c r="T2109" s="38">
        <v>179617.07177118087</v>
      </c>
      <c r="U2109" s="38">
        <v>797599.99868346064</v>
      </c>
      <c r="V2109" s="38">
        <v>192382.5378311821</v>
      </c>
      <c r="W2109" s="38">
        <v>1070388.8777903144</v>
      </c>
      <c r="AA2109" s="13">
        <v>2044</v>
      </c>
      <c r="AB2109" s="39">
        <v>2609595.3660680344</v>
      </c>
    </row>
    <row r="2110" spans="3:28">
      <c r="C2110" s="13">
        <v>2045</v>
      </c>
      <c r="D2110" s="13">
        <v>65</v>
      </c>
      <c r="E2110" s="14">
        <v>223983.17754417568</v>
      </c>
      <c r="F2110" s="14">
        <v>66430.939242228516</v>
      </c>
      <c r="G2110" s="14">
        <v>2551.6097</v>
      </c>
      <c r="H2110" s="14">
        <v>155000.62860194716</v>
      </c>
      <c r="I2110" s="14">
        <v>9300.037716116829</v>
      </c>
      <c r="J2110" s="14">
        <v>3720.0150864467319</v>
      </c>
      <c r="K2110" s="15">
        <v>1.1120610650923249E-3</v>
      </c>
      <c r="L2110" s="14">
        <v>161.93296571603082</v>
      </c>
      <c r="M2110" s="14">
        <v>147637.11471035515</v>
      </c>
      <c r="N2110" s="14">
        <v>2790.0113148350488</v>
      </c>
      <c r="O2110" s="15">
        <v>-8.2072874174327848E-2</v>
      </c>
      <c r="P2110" s="14">
        <v>-15423.570721084885</v>
      </c>
      <c r="Q2110" s="14">
        <v>173896.74980131799</v>
      </c>
      <c r="R2110" s="14">
        <v>2790.0113148350488</v>
      </c>
      <c r="S2110" s="15">
        <v>0.56414532014947327</v>
      </c>
      <c r="T2110" s="38">
        <v>71061.489196938899</v>
      </c>
      <c r="U2110" s="38">
        <v>198419.58744566035</v>
      </c>
      <c r="V2110" s="38">
        <v>55799.851441570048</v>
      </c>
      <c r="W2110" s="38">
        <v>519953.45195733348</v>
      </c>
      <c r="AA2110" s="13">
        <v>2045</v>
      </c>
      <c r="AB2110" s="39">
        <v>2595815.4737061216</v>
      </c>
    </row>
    <row r="2111" spans="3:28">
      <c r="C2111" s="13">
        <v>2046</v>
      </c>
      <c r="D2111" s="13">
        <v>65</v>
      </c>
      <c r="E2111" s="14">
        <v>233799.40283208675</v>
      </c>
      <c r="F2111" s="14">
        <v>70259.267104513827</v>
      </c>
      <c r="G2111" s="14">
        <v>2551.6097</v>
      </c>
      <c r="H2111" s="14">
        <v>160988.52602757292</v>
      </c>
      <c r="I2111" s="14">
        <v>9659.3115616543746</v>
      </c>
      <c r="J2111" s="14">
        <v>3863.7246246617501</v>
      </c>
      <c r="K2111" s="15">
        <v>4.735280995807184E-2</v>
      </c>
      <c r="L2111" s="14">
        <v>7811.8594337433669</v>
      </c>
      <c r="M2111" s="14">
        <v>174715.12345719369</v>
      </c>
      <c r="N2111" s="14">
        <v>2897.7934684963125</v>
      </c>
      <c r="O2111" s="15">
        <v>0.11061041581751102</v>
      </c>
      <c r="P2111" s="14">
        <v>22645.478450623606</v>
      </c>
      <c r="Q2111" s="14">
        <v>228826.25584234003</v>
      </c>
      <c r="R2111" s="14">
        <v>2897.7934684963125</v>
      </c>
      <c r="S2111" s="15">
        <v>-0.10277803877178567</v>
      </c>
      <c r="T2111" s="38">
        <v>-21673.13550918299</v>
      </c>
      <c r="U2111" s="38">
        <v>190648.97663353663</v>
      </c>
      <c r="V2111" s="38">
        <v>8784.2023751839843</v>
      </c>
      <c r="W2111" s="38">
        <v>594190.35593307042</v>
      </c>
      <c r="AA2111" s="13">
        <v>2046</v>
      </c>
      <c r="AB2111" s="39">
        <v>3378586.1018473008</v>
      </c>
    </row>
    <row r="2112" spans="3:28">
      <c r="C2112" s="13">
        <v>2047</v>
      </c>
      <c r="D2112" s="13">
        <v>65</v>
      </c>
      <c r="E2112" s="14">
        <v>238924.27185818308</v>
      </c>
      <c r="F2112" s="14">
        <v>72257.966024691399</v>
      </c>
      <c r="G2112" s="14">
        <v>2551.6097</v>
      </c>
      <c r="H2112" s="14">
        <v>164114.69613349167</v>
      </c>
      <c r="I2112" s="14">
        <v>9846.8817680094999</v>
      </c>
      <c r="J2112" s="14">
        <v>3938.7527072038001</v>
      </c>
      <c r="K2112" s="15">
        <v>-5.5758177149571042E-3</v>
      </c>
      <c r="L2112" s="14">
        <v>-1173.6521662699738</v>
      </c>
      <c r="M2112" s="14">
        <v>211285.41848305066</v>
      </c>
      <c r="N2112" s="14">
        <v>2954.0645304028499</v>
      </c>
      <c r="O2112" s="15">
        <v>0.13727773054477574</v>
      </c>
      <c r="P2112" s="14">
        <v>60679.206421828232</v>
      </c>
      <c r="Q2112" s="14">
        <v>504174.08222966129</v>
      </c>
      <c r="R2112" s="14">
        <v>2954.0645304028499</v>
      </c>
      <c r="S2112" s="15">
        <v>-0.11148658453460729</v>
      </c>
      <c r="T2112" s="38">
        <v>-8467.9504103802192</v>
      </c>
      <c r="U2112" s="38">
        <v>68963.964190925311</v>
      </c>
      <c r="V2112" s="38">
        <v>51037.603845178041</v>
      </c>
      <c r="W2112" s="38">
        <v>784423.4649036373</v>
      </c>
      <c r="AA2112" s="13">
        <v>2047</v>
      </c>
      <c r="AB2112" s="39">
        <v>2823181.386448883</v>
      </c>
    </row>
    <row r="2113" spans="3:28">
      <c r="C2113" s="13">
        <v>2048</v>
      </c>
      <c r="D2113" s="13">
        <v>65</v>
      </c>
      <c r="E2113" s="14">
        <v>230126.76648630411</v>
      </c>
      <c r="F2113" s="14">
        <v>68826.938929658601</v>
      </c>
      <c r="G2113" s="14">
        <v>2551.6097</v>
      </c>
      <c r="H2113" s="14">
        <v>158748.2178566455</v>
      </c>
      <c r="I2113" s="14">
        <v>9524.8930713987302</v>
      </c>
      <c r="J2113" s="14">
        <v>3809.9572285594923</v>
      </c>
      <c r="K2113" s="15">
        <v>2.373532425986305E-2</v>
      </c>
      <c r="L2113" s="14">
        <v>2357.8837536902947</v>
      </c>
      <c r="M2113" s="14">
        <v>103603.5635050313</v>
      </c>
      <c r="N2113" s="14">
        <v>2857.467921419619</v>
      </c>
      <c r="O2113" s="15">
        <v>6.2139202197835641E-3</v>
      </c>
      <c r="P2113" s="14">
        <v>1254.3859666528865</v>
      </c>
      <c r="Q2113" s="14">
        <v>204550.20580645654</v>
      </c>
      <c r="R2113" s="14">
        <v>2857.467921419619</v>
      </c>
      <c r="S2113" s="15">
        <v>0.17326933705229655</v>
      </c>
      <c r="T2113" s="38">
        <v>105111.48453822552</v>
      </c>
      <c r="U2113" s="38">
        <v>713176.60510033683</v>
      </c>
      <c r="V2113" s="38">
        <v>108723.75425856869</v>
      </c>
      <c r="W2113" s="38">
        <v>1021330.3744118246</v>
      </c>
      <c r="AA2113" s="13">
        <v>2048</v>
      </c>
      <c r="AB2113" s="39">
        <v>2494711.563176522</v>
      </c>
    </row>
    <row r="2114" spans="3:28">
      <c r="C2114" s="13">
        <v>2049</v>
      </c>
      <c r="D2114" s="13">
        <v>65</v>
      </c>
      <c r="E2114" s="14">
        <v>235446.49833563771</v>
      </c>
      <c r="F2114" s="14">
        <v>70901.634350898705</v>
      </c>
      <c r="G2114" s="14">
        <v>2551.6097</v>
      </c>
      <c r="H2114" s="14">
        <v>161993.254284739</v>
      </c>
      <c r="I2114" s="14">
        <v>9719.5952570843401</v>
      </c>
      <c r="J2114" s="14">
        <v>3887.8381028337362</v>
      </c>
      <c r="K2114" s="15">
        <v>2.1987371830179764E-2</v>
      </c>
      <c r="L2114" s="14">
        <v>2957.5993628309984</v>
      </c>
      <c r="M2114" s="14">
        <v>139415.0649023921</v>
      </c>
      <c r="N2114" s="14">
        <v>2915.8785771253019</v>
      </c>
      <c r="O2114" s="15">
        <v>-6.6610837745215146E-4</v>
      </c>
      <c r="P2114" s="14">
        <v>-110.91433892158476</v>
      </c>
      <c r="Q2114" s="14">
        <v>167857.97523348141</v>
      </c>
      <c r="R2114" s="14">
        <v>2915.8785771253019</v>
      </c>
      <c r="S2114" s="15">
        <v>0.49610522925299011</v>
      </c>
      <c r="T2114" s="38">
        <v>49375.773283900846</v>
      </c>
      <c r="U2114" s="38">
        <v>150360.52739408583</v>
      </c>
      <c r="V2114" s="38">
        <v>52222.458307810259</v>
      </c>
      <c r="W2114" s="38">
        <v>457633.56752995931</v>
      </c>
      <c r="AA2114" s="13">
        <v>2049</v>
      </c>
      <c r="AB2114" s="39">
        <v>2900544.4271616116</v>
      </c>
    </row>
    <row r="2115" spans="3:28">
      <c r="C2115" s="13">
        <v>2050</v>
      </c>
      <c r="D2115" s="13">
        <v>65</v>
      </c>
      <c r="E2115" s="14">
        <v>218806.71259308522</v>
      </c>
      <c r="F2115" s="14">
        <v>64412.117911303234</v>
      </c>
      <c r="G2115" s="14">
        <v>2551.6097</v>
      </c>
      <c r="H2115" s="14">
        <v>151842.98498178198</v>
      </c>
      <c r="I2115" s="14">
        <v>9110.5790989069192</v>
      </c>
      <c r="J2115" s="14">
        <v>3644.2316395627677</v>
      </c>
      <c r="K2115" s="15">
        <v>1.6525785165459713E-2</v>
      </c>
      <c r="L2115" s="14">
        <v>2436.7263041371352</v>
      </c>
      <c r="M2115" s="14">
        <v>151708.79864580886</v>
      </c>
      <c r="N2115" s="14">
        <v>2733.1737296720758</v>
      </c>
      <c r="O2115" s="15">
        <v>7.0888594103791419E-2</v>
      </c>
      <c r="P2115" s="14">
        <v>17484.10113014128</v>
      </c>
      <c r="Q2115" s="14">
        <v>265492.63866678724</v>
      </c>
      <c r="R2115" s="14">
        <v>2733.1737296720758</v>
      </c>
      <c r="S2115" s="15">
        <v>0.37919769458275326</v>
      </c>
      <c r="T2115" s="38">
        <v>129052.73922174222</v>
      </c>
      <c r="U2115" s="38">
        <v>470750.34883645078</v>
      </c>
      <c r="V2115" s="38">
        <v>148973.56665602064</v>
      </c>
      <c r="W2115" s="38">
        <v>887951.78614904685</v>
      </c>
      <c r="AA2115" s="13">
        <v>2050</v>
      </c>
      <c r="AB2115" s="39">
        <v>2895022.6294625136</v>
      </c>
    </row>
    <row r="2116" spans="3:28">
      <c r="C2116" s="13">
        <v>2051</v>
      </c>
      <c r="D2116" s="13">
        <v>65</v>
      </c>
      <c r="E2116" s="14">
        <v>241108.23073565454</v>
      </c>
      <c r="F2116" s="14">
        <v>73109.709986905276</v>
      </c>
      <c r="G2116" s="14">
        <v>2551.6097</v>
      </c>
      <c r="H2116" s="14">
        <v>165446.91104874926</v>
      </c>
      <c r="I2116" s="14">
        <v>9926.814662924955</v>
      </c>
      <c r="J2116" s="14">
        <v>3970.7258651699822</v>
      </c>
      <c r="K2116" s="15">
        <v>0.10853822734314678</v>
      </c>
      <c r="L2116" s="14">
        <v>16254.165154918723</v>
      </c>
      <c r="M2116" s="14">
        <v>167994.73924947251</v>
      </c>
      <c r="N2116" s="14">
        <v>2978.0443988774864</v>
      </c>
      <c r="O2116" s="15">
        <v>0.18516339314734448</v>
      </c>
      <c r="P2116" s="14">
        <v>23708.392114377184</v>
      </c>
      <c r="Q2116" s="14">
        <v>153237.79914037365</v>
      </c>
      <c r="R2116" s="14">
        <v>2978.0443988774864</v>
      </c>
      <c r="S2116" s="15">
        <v>0.54169657550595418</v>
      </c>
      <c r="T2116" s="38">
        <v>280204.16337694315</v>
      </c>
      <c r="U2116" s="38">
        <v>798964.61767880467</v>
      </c>
      <c r="V2116" s="38">
        <v>320166.72064623906</v>
      </c>
      <c r="W2116" s="38">
        <v>1120197.1560686508</v>
      </c>
      <c r="AA2116" s="13">
        <v>2051</v>
      </c>
      <c r="AB2116" s="39">
        <v>2715293.7885629241</v>
      </c>
    </row>
    <row r="2117" spans="3:28">
      <c r="C2117" s="13">
        <v>2052</v>
      </c>
      <c r="D2117" s="13">
        <v>65</v>
      </c>
      <c r="E2117" s="14">
        <v>234304.33193408774</v>
      </c>
      <c r="F2117" s="14">
        <v>70456.189454294217</v>
      </c>
      <c r="G2117" s="14">
        <v>2551.6097</v>
      </c>
      <c r="H2117" s="14">
        <v>161296.53277979352</v>
      </c>
      <c r="I2117" s="14">
        <v>9677.7919667876104</v>
      </c>
      <c r="J2117" s="14">
        <v>3871.1167867150443</v>
      </c>
      <c r="K2117" s="15">
        <v>8.7470339285588491E-2</v>
      </c>
      <c r="L2117" s="14">
        <v>11102.512905632942</v>
      </c>
      <c r="M2117" s="14">
        <v>139966.9593805093</v>
      </c>
      <c r="N2117" s="14">
        <v>2903.337590036283</v>
      </c>
      <c r="O2117" s="15">
        <v>-5.268184052485414E-4</v>
      </c>
      <c r="P2117" s="14">
        <v>-147.28129749511046</v>
      </c>
      <c r="Q2117" s="14">
        <v>280871.87418323662</v>
      </c>
      <c r="R2117" s="14">
        <v>2903.337590036283</v>
      </c>
      <c r="S2117" s="15">
        <v>-0.16317940066311298</v>
      </c>
      <c r="T2117" s="38">
        <v>-36161.03428259975</v>
      </c>
      <c r="U2117" s="38">
        <v>186893.57051813949</v>
      </c>
      <c r="V2117" s="38">
        <v>-25205.80267446192</v>
      </c>
      <c r="W2117" s="38">
        <v>607732.40408188547</v>
      </c>
      <c r="AA2117" s="13">
        <v>2052</v>
      </c>
      <c r="AB2117" s="39">
        <v>2691954.2588566174</v>
      </c>
    </row>
    <row r="2118" spans="3:28">
      <c r="C2118" s="13">
        <v>2053</v>
      </c>
      <c r="D2118" s="13">
        <v>65</v>
      </c>
      <c r="E2118" s="14">
        <v>241589.89735069862</v>
      </c>
      <c r="F2118" s="14">
        <v>73297.55996677246</v>
      </c>
      <c r="G2118" s="14">
        <v>2551.6097</v>
      </c>
      <c r="H2118" s="14">
        <v>165740.72768392615</v>
      </c>
      <c r="I2118" s="14">
        <v>9944.4436610355679</v>
      </c>
      <c r="J2118" s="14">
        <v>3977.7774644142273</v>
      </c>
      <c r="K2118" s="15">
        <v>-1.4506290307864891E-2</v>
      </c>
      <c r="L2118" s="14">
        <v>-1830.210623444101</v>
      </c>
      <c r="M2118" s="14">
        <v>126325.36749673245</v>
      </c>
      <c r="N2118" s="14">
        <v>2983.3330983106703</v>
      </c>
      <c r="O2118" s="15">
        <v>0.11560163727008245</v>
      </c>
      <c r="P2118" s="14">
        <v>23248.710230463257</v>
      </c>
      <c r="Q2118" s="14">
        <v>225850.93870139157</v>
      </c>
      <c r="R2118" s="14">
        <v>2983.3330983106703</v>
      </c>
      <c r="S2118" s="15">
        <v>-0.14514255384341029</v>
      </c>
      <c r="T2118" s="38">
        <v>-15239.342778967641</v>
      </c>
      <c r="U2118" s="38">
        <v>91248.015077982127</v>
      </c>
      <c r="V2118" s="38">
        <v>6179.1568280515148</v>
      </c>
      <c r="W2118" s="38">
        <v>443424.32127610617</v>
      </c>
      <c r="AA2118" s="13">
        <v>2053</v>
      </c>
      <c r="AB2118" s="39">
        <v>2833050.5924657863</v>
      </c>
    </row>
    <row r="2119" spans="3:28">
      <c r="C2119" s="13">
        <v>2054</v>
      </c>
      <c r="D2119" s="13">
        <v>65</v>
      </c>
      <c r="E2119" s="14">
        <v>230271.69346951021</v>
      </c>
      <c r="F2119" s="14">
        <v>68883.460453108986</v>
      </c>
      <c r="G2119" s="14">
        <v>2551.6097</v>
      </c>
      <c r="H2119" s="14">
        <v>158836.62331640124</v>
      </c>
      <c r="I2119" s="14">
        <v>9530.1973989840735</v>
      </c>
      <c r="J2119" s="14">
        <v>3812.0789595936294</v>
      </c>
      <c r="K2119" s="15">
        <v>1.7101219572551396E-2</v>
      </c>
      <c r="L2119" s="14">
        <v>2015.0265796529611</v>
      </c>
      <c r="M2119" s="14">
        <v>121750.47413787794</v>
      </c>
      <c r="N2119" s="14">
        <v>2859.0592196952221</v>
      </c>
      <c r="O2119" s="15">
        <v>4.0286748673616077E-2</v>
      </c>
      <c r="P2119" s="14">
        <v>6960.2271398778394</v>
      </c>
      <c r="Q2119" s="14">
        <v>181156.91639981943</v>
      </c>
      <c r="R2119" s="14">
        <v>2859.0592196952221</v>
      </c>
      <c r="S2119" s="15">
        <v>6.2730063052285678E-2</v>
      </c>
      <c r="T2119" s="38">
        <v>5188.2371421708904</v>
      </c>
      <c r="U2119" s="38">
        <v>89325.114548663958</v>
      </c>
      <c r="V2119" s="38">
        <v>14163.49086170169</v>
      </c>
      <c r="W2119" s="38">
        <v>392232.50508636131</v>
      </c>
      <c r="AA2119" s="13">
        <v>2054</v>
      </c>
      <c r="AB2119" s="39">
        <v>2921691.3747227578</v>
      </c>
    </row>
    <row r="2120" spans="3:28">
      <c r="C2120" s="13">
        <v>2055</v>
      </c>
      <c r="D2120" s="13">
        <v>65</v>
      </c>
      <c r="E2120" s="14">
        <v>228416.36041537495</v>
      </c>
      <c r="F2120" s="14">
        <v>68159.880561996222</v>
      </c>
      <c r="G2120" s="14">
        <v>2551.6097</v>
      </c>
      <c r="H2120" s="14">
        <v>157704.87015337872</v>
      </c>
      <c r="I2120" s="14">
        <v>9462.2922092027238</v>
      </c>
      <c r="J2120" s="14">
        <v>3784.9168836810895</v>
      </c>
      <c r="K2120" s="15">
        <v>0.11209903962438733</v>
      </c>
      <c r="L2120" s="14">
        <v>15862.311649078347</v>
      </c>
      <c r="M2120" s="14">
        <v>159257.42437081761</v>
      </c>
      <c r="N2120" s="14">
        <v>2838.6876627608171</v>
      </c>
      <c r="O2120" s="15">
        <v>2.9303734724029876E-2</v>
      </c>
      <c r="P2120" s="14">
        <v>7053.1342469528472</v>
      </c>
      <c r="Q2120" s="14">
        <v>249163.10380833899</v>
      </c>
      <c r="R2120" s="14">
        <v>2838.6876627608171</v>
      </c>
      <c r="S2120" s="15">
        <v>0.51888957922275813</v>
      </c>
      <c r="T2120" s="38">
        <v>262698.60844743415</v>
      </c>
      <c r="U2120" s="38">
        <v>770388.68687504402</v>
      </c>
      <c r="V2120" s="38">
        <v>285614.05434346537</v>
      </c>
      <c r="W2120" s="38">
        <v>1178809.2150542005</v>
      </c>
      <c r="AA2120" s="13">
        <v>2055</v>
      </c>
      <c r="AB2120" s="39">
        <v>2873158.5856109955</v>
      </c>
    </row>
    <row r="2121" spans="3:28">
      <c r="C2121" s="13">
        <v>2056</v>
      </c>
      <c r="D2121" s="13">
        <v>65</v>
      </c>
      <c r="E2121" s="14">
        <v>244196.75886594359</v>
      </c>
      <c r="F2121" s="14">
        <v>74314.235957718003</v>
      </c>
      <c r="G2121" s="14">
        <v>2551.6097</v>
      </c>
      <c r="H2121" s="14">
        <v>167330.9132082256</v>
      </c>
      <c r="I2121" s="14">
        <v>10039.854792493536</v>
      </c>
      <c r="J2121" s="14">
        <v>4015.9419169974144</v>
      </c>
      <c r="K2121" s="15">
        <v>0.14705116069150226</v>
      </c>
      <c r="L2121" s="14">
        <v>21691.578473067093</v>
      </c>
      <c r="M2121" s="14">
        <v>171209.96941780261</v>
      </c>
      <c r="N2121" s="14">
        <v>3011.9564377480606</v>
      </c>
      <c r="O2121" s="15">
        <v>9.2150661785390081E-2</v>
      </c>
      <c r="P2121" s="14">
        <v>15583.860775703191</v>
      </c>
      <c r="Q2121" s="14">
        <v>186202.68608401524</v>
      </c>
      <c r="R2121" s="14">
        <v>3011.9564377480606</v>
      </c>
      <c r="S2121" s="15">
        <v>-0.17808006520753972</v>
      </c>
      <c r="T2121" s="38">
        <v>-73142.616311153615</v>
      </c>
      <c r="U2121" s="38">
        <v>339092.18899968639</v>
      </c>
      <c r="V2121" s="38">
        <v>-35867.177062383329</v>
      </c>
      <c r="W2121" s="38">
        <v>696504.84450150421</v>
      </c>
      <c r="AA2121" s="13">
        <v>2056</v>
      </c>
      <c r="AB2121" s="39">
        <v>2854864.6250107884</v>
      </c>
    </row>
    <row r="2122" spans="3:28">
      <c r="C2122" s="13">
        <v>2057</v>
      </c>
      <c r="D2122" s="13">
        <v>65</v>
      </c>
      <c r="E2122" s="14">
        <v>243058.49915949226</v>
      </c>
      <c r="F2122" s="14">
        <v>73870.314672201988</v>
      </c>
      <c r="G2122" s="14">
        <v>2551.6097</v>
      </c>
      <c r="H2122" s="14">
        <v>166636.57478729027</v>
      </c>
      <c r="I2122" s="14">
        <v>9998.1944872374152</v>
      </c>
      <c r="J2122" s="14">
        <v>3999.2777948949661</v>
      </c>
      <c r="K2122" s="15">
        <v>3.9764716425861442E-2</v>
      </c>
      <c r="L2122" s="14">
        <v>6504.6276196316321</v>
      </c>
      <c r="M2122" s="14">
        <v>172082.13665627799</v>
      </c>
      <c r="N2122" s="14">
        <v>2999.4583461712245</v>
      </c>
      <c r="O2122" s="15">
        <v>-0.1041958569902863</v>
      </c>
      <c r="P2122" s="14">
        <v>-13438.374071699438</v>
      </c>
      <c r="Q2122" s="14">
        <v>117033.60466935349</v>
      </c>
      <c r="R2122" s="14">
        <v>2999.4583461712245</v>
      </c>
      <c r="S2122" s="15">
        <v>0.2811626029508516</v>
      </c>
      <c r="T2122" s="38">
        <v>30110.48723125429</v>
      </c>
      <c r="U2122" s="38">
        <v>138703.00511535397</v>
      </c>
      <c r="V2122" s="38">
        <v>23176.740779186483</v>
      </c>
      <c r="W2122" s="38">
        <v>427818.74644098547</v>
      </c>
      <c r="AA2122" s="13">
        <v>2057</v>
      </c>
      <c r="AB2122" s="39">
        <v>2804321.0470377412</v>
      </c>
    </row>
    <row r="2123" spans="3:28">
      <c r="C2123" s="13">
        <v>2058</v>
      </c>
      <c r="D2123" s="13">
        <v>65</v>
      </c>
      <c r="E2123" s="14">
        <v>234903.33728602494</v>
      </c>
      <c r="F2123" s="14">
        <v>70689.801541549721</v>
      </c>
      <c r="G2123" s="14">
        <v>2551.6097</v>
      </c>
      <c r="H2123" s="14">
        <v>161661.9260444752</v>
      </c>
      <c r="I2123" s="14">
        <v>9699.7155626685108</v>
      </c>
      <c r="J2123" s="14">
        <v>3879.8862250674047</v>
      </c>
      <c r="K2123" s="15">
        <v>3.5839949455615555E-2</v>
      </c>
      <c r="L2123" s="14">
        <v>5870.9116607406932</v>
      </c>
      <c r="M2123" s="14">
        <v>171620.00489529874</v>
      </c>
      <c r="N2123" s="14">
        <v>2909.914668800553</v>
      </c>
      <c r="O2123" s="15">
        <v>0.13538611724888422</v>
      </c>
      <c r="P2123" s="14">
        <v>37097.045674420566</v>
      </c>
      <c r="Q2123" s="14">
        <v>312561.23252401548</v>
      </c>
      <c r="R2123" s="14">
        <v>2909.914668800553</v>
      </c>
      <c r="S2123" s="15">
        <v>0.45305597029058153</v>
      </c>
      <c r="T2123" s="38">
        <v>141480.24832282093</v>
      </c>
      <c r="U2123" s="38">
        <v>455215.05097540154</v>
      </c>
      <c r="V2123" s="38">
        <v>184448.20565798218</v>
      </c>
      <c r="W2123" s="38">
        <v>939396.28839471575</v>
      </c>
      <c r="AA2123" s="13">
        <v>2058</v>
      </c>
      <c r="AB2123" s="39">
        <v>3010582.0527694607</v>
      </c>
    </row>
    <row r="2124" spans="3:28">
      <c r="C2124" s="13">
        <v>2059</v>
      </c>
      <c r="D2124" s="13">
        <v>65</v>
      </c>
      <c r="E2124" s="14">
        <v>226779.86248041663</v>
      </c>
      <c r="F2124" s="14">
        <v>67521.646367362482</v>
      </c>
      <c r="G2124" s="14">
        <v>2551.6097</v>
      </c>
      <c r="H2124" s="14">
        <v>156706.60641305413</v>
      </c>
      <c r="I2124" s="14">
        <v>9402.3963847832474</v>
      </c>
      <c r="J2124" s="14">
        <v>3760.9585539132991</v>
      </c>
      <c r="K2124" s="15">
        <v>0.11572157598121782</v>
      </c>
      <c r="L2124" s="14">
        <v>19920.141788982295</v>
      </c>
      <c r="M2124" s="14">
        <v>193939.1494265917</v>
      </c>
      <c r="N2124" s="14">
        <v>2820.718915434974</v>
      </c>
      <c r="O2124" s="15">
        <v>-0.14193487456761827</v>
      </c>
      <c r="P2124" s="14">
        <v>-27215.726890093687</v>
      </c>
      <c r="Q2124" s="14">
        <v>165942.62243270816</v>
      </c>
      <c r="R2124" s="14">
        <v>2820.718915434974</v>
      </c>
      <c r="S2124" s="15">
        <v>0.12471743342236666</v>
      </c>
      <c r="T2124" s="38">
        <v>105320.05490216109</v>
      </c>
      <c r="U2124" s="38">
        <v>951199.80418034876</v>
      </c>
      <c r="V2124" s="38">
        <v>98024.469801049709</v>
      </c>
      <c r="W2124" s="38">
        <v>1311081.5760396486</v>
      </c>
      <c r="AA2124" s="13">
        <v>2059</v>
      </c>
      <c r="AB2124" s="39">
        <v>2692141.1239720187</v>
      </c>
    </row>
    <row r="2125" spans="3:28">
      <c r="C2125" s="13">
        <v>2060</v>
      </c>
      <c r="D2125" s="13">
        <v>65</v>
      </c>
      <c r="E2125" s="14">
        <v>227047.02677885129</v>
      </c>
      <c r="F2125" s="14">
        <v>67625.840443752008</v>
      </c>
      <c r="G2125" s="14">
        <v>2551.6097</v>
      </c>
      <c r="H2125" s="14">
        <v>156869.57663509928</v>
      </c>
      <c r="I2125" s="14">
        <v>9412.1745981059557</v>
      </c>
      <c r="J2125" s="14">
        <v>3764.8698392423826</v>
      </c>
      <c r="K2125" s="15">
        <v>-1.7212658919348374E-2</v>
      </c>
      <c r="L2125" s="14">
        <v>-2045.1861564392273</v>
      </c>
      <c r="M2125" s="14">
        <v>118655.97200763538</v>
      </c>
      <c r="N2125" s="14">
        <v>2823.6523794317868</v>
      </c>
      <c r="O2125" s="15">
        <v>0.35144395482409074</v>
      </c>
      <c r="P2125" s="14">
        <v>65057.90825997285</v>
      </c>
      <c r="Q2125" s="14">
        <v>251585.76039623396</v>
      </c>
      <c r="R2125" s="14">
        <v>2823.6523794317868</v>
      </c>
      <c r="S2125" s="15">
        <v>-1.0918999751114322E-2</v>
      </c>
      <c r="T2125" s="38">
        <v>-4581.2169971333797</v>
      </c>
      <c r="U2125" s="38">
        <v>416394.40638617164</v>
      </c>
      <c r="V2125" s="38">
        <v>58431.505106400247</v>
      </c>
      <c r="W2125" s="38">
        <v>786636.13879004098</v>
      </c>
      <c r="AA2125" s="13">
        <v>2060</v>
      </c>
      <c r="AB2125" s="39">
        <v>2936267.5726477252</v>
      </c>
    </row>
    <row r="2126" spans="3:28">
      <c r="C2126" s="13">
        <v>2061</v>
      </c>
      <c r="D2126" s="13">
        <v>65</v>
      </c>
      <c r="E2126" s="14">
        <v>238744.4888006227</v>
      </c>
      <c r="F2126" s="14">
        <v>72187.850632242858</v>
      </c>
      <c r="G2126" s="14">
        <v>2551.6097</v>
      </c>
      <c r="H2126" s="14">
        <v>164005.02846837984</v>
      </c>
      <c r="I2126" s="14">
        <v>9840.3017081027901</v>
      </c>
      <c r="J2126" s="14">
        <v>3936.1206832411162</v>
      </c>
      <c r="K2126" s="15">
        <v>4.3064831438652723E-2</v>
      </c>
      <c r="L2126" s="14">
        <v>7333.2000019150382</v>
      </c>
      <c r="M2126" s="14">
        <v>179584.05855584078</v>
      </c>
      <c r="N2126" s="14">
        <v>2952.090512430837</v>
      </c>
      <c r="O2126" s="15">
        <v>-0.25360743040809197</v>
      </c>
      <c r="P2126" s="14">
        <v>-37285.059112421477</v>
      </c>
      <c r="Q2126" s="14">
        <v>111209.78229035906</v>
      </c>
      <c r="R2126" s="14">
        <v>2952.090512430837</v>
      </c>
      <c r="S2126" s="15">
        <v>0.21278091183559583</v>
      </c>
      <c r="T2126" s="38">
        <v>19010.785059215519</v>
      </c>
      <c r="U2126" s="38">
        <v>109831.24046583066</v>
      </c>
      <c r="V2126" s="38">
        <v>-10941.074051290921</v>
      </c>
      <c r="W2126" s="38">
        <v>400625.0813120305</v>
      </c>
      <c r="AA2126" s="13">
        <v>2061</v>
      </c>
      <c r="AB2126" s="39">
        <v>2800244.1657886039</v>
      </c>
    </row>
    <row r="2127" spans="3:28">
      <c r="C2127" s="13">
        <v>2062</v>
      </c>
      <c r="D2127" s="13">
        <v>65</v>
      </c>
      <c r="E2127" s="14">
        <v>235351.77789716484</v>
      </c>
      <c r="F2127" s="14">
        <v>70864.693379894292</v>
      </c>
      <c r="G2127" s="14">
        <v>2551.6097</v>
      </c>
      <c r="H2127" s="14">
        <v>161935.47481727056</v>
      </c>
      <c r="I2127" s="14">
        <v>9716.1284890362331</v>
      </c>
      <c r="J2127" s="14">
        <v>3886.4513956144933</v>
      </c>
      <c r="K2127" s="15">
        <v>8.480197015609553E-2</v>
      </c>
      <c r="L2127" s="14">
        <v>13538.183041968892</v>
      </c>
      <c r="M2127" s="14">
        <v>175126.08464823762</v>
      </c>
      <c r="N2127" s="14">
        <v>2914.8385467108697</v>
      </c>
      <c r="O2127" s="15">
        <v>1.2578285426009389E-3</v>
      </c>
      <c r="P2127" s="14">
        <v>199.64055527028316</v>
      </c>
      <c r="Q2127" s="14">
        <v>160375.4769329683</v>
      </c>
      <c r="R2127" s="14">
        <v>2914.8385467108697</v>
      </c>
      <c r="S2127" s="15">
        <v>0.17253121258594448</v>
      </c>
      <c r="T2127" s="38">
        <v>17118.682153475951</v>
      </c>
      <c r="U2127" s="38">
        <v>117796.88528904687</v>
      </c>
      <c r="V2127" s="38">
        <v>30856.505750715129</v>
      </c>
      <c r="W2127" s="38">
        <v>453298.44687025278</v>
      </c>
      <c r="AA2127" s="13">
        <v>2062</v>
      </c>
      <c r="AB2127" s="39">
        <v>2656937.3604663294</v>
      </c>
    </row>
    <row r="2128" spans="3:28">
      <c r="C2128" s="13">
        <v>2063</v>
      </c>
      <c r="D2128" s="13">
        <v>65</v>
      </c>
      <c r="E2128" s="14">
        <v>222459.5683696437</v>
      </c>
      <c r="F2128" s="14">
        <v>65836.731664161052</v>
      </c>
      <c r="G2128" s="14">
        <v>2551.6097</v>
      </c>
      <c r="H2128" s="14">
        <v>154071.22700548265</v>
      </c>
      <c r="I2128" s="14">
        <v>9244.2736203289587</v>
      </c>
      <c r="J2128" s="14">
        <v>3697.7094481315835</v>
      </c>
      <c r="K2128" s="15">
        <v>-4.0025192966805782E-2</v>
      </c>
      <c r="L2128" s="14">
        <v>-6846.2623034146527</v>
      </c>
      <c r="M2128" s="14">
        <v>166051.41932056099</v>
      </c>
      <c r="N2128" s="14">
        <v>2773.2820860986876</v>
      </c>
      <c r="O2128" s="15">
        <v>-5.0491799458991987E-2</v>
      </c>
      <c r="P2128" s="14">
        <v>-16951.838122354085</v>
      </c>
      <c r="Q2128" s="14">
        <v>320169.28463830351</v>
      </c>
      <c r="R2128" s="14">
        <v>2773.2820860986876</v>
      </c>
      <c r="S2128" s="15">
        <v>0.10686066701922359</v>
      </c>
      <c r="T2128" s="38">
        <v>18911.288794499236</v>
      </c>
      <c r="U2128" s="38">
        <v>197269.3948490594</v>
      </c>
      <c r="V2128" s="38">
        <v>-4886.811631269502</v>
      </c>
      <c r="W2128" s="38">
        <v>683490.09880792396</v>
      </c>
      <c r="AA2128" s="13">
        <v>2063</v>
      </c>
      <c r="AB2128" s="39">
        <v>2437698.3158223107</v>
      </c>
    </row>
    <row r="2129" spans="3:28">
      <c r="C2129" s="13">
        <v>2064</v>
      </c>
      <c r="D2129" s="13">
        <v>65</v>
      </c>
      <c r="E2129" s="14">
        <v>238407.84701841304</v>
      </c>
      <c r="F2129" s="14">
        <v>72056.560337181087</v>
      </c>
      <c r="G2129" s="14">
        <v>2551.6097</v>
      </c>
      <c r="H2129" s="14">
        <v>163799.67698123195</v>
      </c>
      <c r="I2129" s="14">
        <v>9827.9806188739167</v>
      </c>
      <c r="J2129" s="14">
        <v>3931.1922475495667</v>
      </c>
      <c r="K2129" s="15">
        <v>7.31192090796699E-2</v>
      </c>
      <c r="L2129" s="14">
        <v>12858.613802200161</v>
      </c>
      <c r="M2129" s="14">
        <v>190682.42781492331</v>
      </c>
      <c r="N2129" s="14">
        <v>2948.394185662175</v>
      </c>
      <c r="O2129" s="15">
        <v>1.2915651173903225E-2</v>
      </c>
      <c r="P2129" s="14">
        <v>1681.0440059363955</v>
      </c>
      <c r="Q2129" s="14">
        <v>133310.81616826425</v>
      </c>
      <c r="R2129" s="14">
        <v>2948.394185662175</v>
      </c>
      <c r="S2129" s="15">
        <v>-0.11680239745596023</v>
      </c>
      <c r="T2129" s="38">
        <v>-32861.364336386177</v>
      </c>
      <c r="U2129" s="38">
        <v>249954.35529476777</v>
      </c>
      <c r="V2129" s="38">
        <v>-18321.706528249619</v>
      </c>
      <c r="W2129" s="38">
        <v>573947.59927795536</v>
      </c>
      <c r="AA2129" s="13">
        <v>2064</v>
      </c>
      <c r="AB2129" s="39">
        <v>2509539.799127772</v>
      </c>
    </row>
    <row r="2130" spans="3:28">
      <c r="C2130" s="13">
        <v>2065</v>
      </c>
      <c r="D2130" s="13">
        <v>65</v>
      </c>
      <c r="E2130" s="14">
        <v>244861.52383407889</v>
      </c>
      <c r="F2130" s="14">
        <v>74573.494295290773</v>
      </c>
      <c r="G2130" s="14">
        <v>2551.6097</v>
      </c>
      <c r="H2130" s="14">
        <v>167736.41983878813</v>
      </c>
      <c r="I2130" s="14">
        <v>10064.185190327287</v>
      </c>
      <c r="J2130" s="14">
        <v>4025.6740761309152</v>
      </c>
      <c r="K2130" s="15">
        <v>7.6921202628920618E-2</v>
      </c>
      <c r="L2130" s="14">
        <v>10650.438967564356</v>
      </c>
      <c r="M2130" s="14">
        <v>151122.35625355138</v>
      </c>
      <c r="N2130" s="14">
        <v>3019.2555570981863</v>
      </c>
      <c r="O2130" s="15">
        <v>8.2940242808619322E-2</v>
      </c>
      <c r="P2130" s="14">
        <v>15612.186776183729</v>
      </c>
      <c r="Q2130" s="14">
        <v>205355.97263657147</v>
      </c>
      <c r="R2130" s="14">
        <v>3019.2555570981863</v>
      </c>
      <c r="S2130" s="15">
        <v>0.41139115076112592</v>
      </c>
      <c r="T2130" s="38">
        <v>31981.697511533454</v>
      </c>
      <c r="U2130" s="38">
        <v>111231.68857296612</v>
      </c>
      <c r="V2130" s="38">
        <v>58244.323255281539</v>
      </c>
      <c r="W2130" s="38">
        <v>467710.01746308897</v>
      </c>
      <c r="AA2130" s="13">
        <v>2065</v>
      </c>
      <c r="AB2130" s="39">
        <v>2617074.0209282562</v>
      </c>
    </row>
    <row r="2131" spans="3:28">
      <c r="C2131" s="13">
        <v>2066</v>
      </c>
      <c r="D2131" s="13">
        <v>65</v>
      </c>
      <c r="E2131" s="14">
        <v>227160.12066791177</v>
      </c>
      <c r="F2131" s="14">
        <v>67669.947060485589</v>
      </c>
      <c r="G2131" s="14">
        <v>2551.6097</v>
      </c>
      <c r="H2131" s="14">
        <v>156938.56390742617</v>
      </c>
      <c r="I2131" s="14">
        <v>9416.3138344455692</v>
      </c>
      <c r="J2131" s="14">
        <v>3766.5255337782278</v>
      </c>
      <c r="K2131" s="15">
        <v>8.6487841088889267E-2</v>
      </c>
      <c r="L2131" s="14">
        <v>12758.578312408741</v>
      </c>
      <c r="M2131" s="14">
        <v>162160.59229076473</v>
      </c>
      <c r="N2131" s="14">
        <v>2824.8941503336705</v>
      </c>
      <c r="O2131" s="15">
        <v>-1.2153078030432085E-2</v>
      </c>
      <c r="P2131" s="14">
        <v>-1471.1235868906724</v>
      </c>
      <c r="Q2131" s="14">
        <v>120990.78792904459</v>
      </c>
      <c r="R2131" s="14">
        <v>2824.8941503336705</v>
      </c>
      <c r="S2131" s="15">
        <v>-0.11641841449216804</v>
      </c>
      <c r="T2131" s="38">
        <v>-11535.284920644261</v>
      </c>
      <c r="U2131" s="38">
        <v>88961.872859118943</v>
      </c>
      <c r="V2131" s="38">
        <v>-247.83019512619103</v>
      </c>
      <c r="W2131" s="38">
        <v>372113.25307892822</v>
      </c>
      <c r="AA2131" s="13">
        <v>2066</v>
      </c>
      <c r="AB2131" s="39">
        <v>2340598.7560863788</v>
      </c>
    </row>
    <row r="2132" spans="3:28">
      <c r="C2132" s="13">
        <v>2067</v>
      </c>
      <c r="D2132" s="13">
        <v>65</v>
      </c>
      <c r="E2132" s="14">
        <v>226137.5639052784</v>
      </c>
      <c r="F2132" s="14">
        <v>67271.149923058576</v>
      </c>
      <c r="G2132" s="14">
        <v>2551.6097</v>
      </c>
      <c r="H2132" s="14">
        <v>156314.80428221982</v>
      </c>
      <c r="I2132" s="14">
        <v>9378.888256933189</v>
      </c>
      <c r="J2132" s="14">
        <v>3751.5553027732758</v>
      </c>
      <c r="K2132" s="15">
        <v>-1.2229825297565111E-2</v>
      </c>
      <c r="L2132" s="14">
        <v>-1981.4970848809671</v>
      </c>
      <c r="M2132" s="14">
        <v>161915.98052287969</v>
      </c>
      <c r="N2132" s="14">
        <v>2813.6664770799566</v>
      </c>
      <c r="O2132" s="15">
        <v>0.20692412979225941</v>
      </c>
      <c r="P2132" s="14">
        <v>65636.090875579597</v>
      </c>
      <c r="Q2132" s="14">
        <v>384241.74931384216</v>
      </c>
      <c r="R2132" s="14">
        <v>2813.6664770799566</v>
      </c>
      <c r="S2132" s="15">
        <v>3.5540836328818826E-2</v>
      </c>
      <c r="T2132" s="38">
        <v>21440.541968617901</v>
      </c>
      <c r="U2132" s="38">
        <v>626112.35665703204</v>
      </c>
      <c r="V2132" s="38">
        <v>85095.13575931653</v>
      </c>
      <c r="W2132" s="38">
        <v>1172270.0864937538</v>
      </c>
      <c r="AA2132" s="13">
        <v>2067</v>
      </c>
      <c r="AB2132" s="39">
        <v>2815709.2011631136</v>
      </c>
    </row>
    <row r="2133" spans="3:28">
      <c r="C2133" s="13">
        <v>2068</v>
      </c>
      <c r="D2133" s="13">
        <v>65</v>
      </c>
      <c r="E2133" s="14">
        <v>233100.71038658245</v>
      </c>
      <c r="F2133" s="14">
        <v>69986.777050767152</v>
      </c>
      <c r="G2133" s="14">
        <v>2551.6097</v>
      </c>
      <c r="H2133" s="14">
        <v>160562.32363581529</v>
      </c>
      <c r="I2133" s="14">
        <v>9633.739418148918</v>
      </c>
      <c r="J2133" s="14">
        <v>3853.4957672595674</v>
      </c>
      <c r="K2133" s="15">
        <v>9.6241548695924384E-2</v>
      </c>
      <c r="L2133" s="14">
        <v>12335.693796579199</v>
      </c>
      <c r="M2133" s="14">
        <v>142436.74855419621</v>
      </c>
      <c r="N2133" s="14">
        <v>2890.1218254446753</v>
      </c>
      <c r="O2133" s="15">
        <v>0.16550037145066943</v>
      </c>
      <c r="P2133" s="14">
        <v>28113.880311746259</v>
      </c>
      <c r="Q2133" s="14">
        <v>199430.94855181253</v>
      </c>
      <c r="R2133" s="14">
        <v>2890.1218254446753</v>
      </c>
      <c r="S2133" s="15">
        <v>0.36244360542312865</v>
      </c>
      <c r="T2133" s="38">
        <v>143274.78045657146</v>
      </c>
      <c r="U2133" s="38">
        <v>540022.11270970758</v>
      </c>
      <c r="V2133" s="38">
        <v>183724.3545648969</v>
      </c>
      <c r="W2133" s="38">
        <v>881889.80981571635</v>
      </c>
      <c r="AA2133" s="13">
        <v>2068</v>
      </c>
      <c r="AB2133" s="39">
        <v>2881949.768571028</v>
      </c>
    </row>
    <row r="2134" spans="3:28">
      <c r="C2134" s="13">
        <v>2069</v>
      </c>
      <c r="D2134" s="13">
        <v>65</v>
      </c>
      <c r="E2134" s="14">
        <v>222227.0282467067</v>
      </c>
      <c r="F2134" s="14">
        <v>65746.041016215619</v>
      </c>
      <c r="G2134" s="14">
        <v>2551.6097</v>
      </c>
      <c r="H2134" s="14">
        <v>153929.37753049107</v>
      </c>
      <c r="I2134" s="14">
        <v>9235.7626518294637</v>
      </c>
      <c r="J2134" s="14">
        <v>3694.3050607317855</v>
      </c>
      <c r="K2134" s="15">
        <v>9.1420694928893709E-2</v>
      </c>
      <c r="L2134" s="14">
        <v>11682.822257588514</v>
      </c>
      <c r="M2134" s="14">
        <v>141321.85240029721</v>
      </c>
      <c r="N2134" s="14">
        <v>2770.7287955488391</v>
      </c>
      <c r="O2134" s="15">
        <v>-0.11825244937881282</v>
      </c>
      <c r="P2134" s="14">
        <v>-13417.514800176146</v>
      </c>
      <c r="Q2134" s="14">
        <v>101432.85493709992</v>
      </c>
      <c r="R2134" s="14">
        <v>2770.7287955488391</v>
      </c>
      <c r="S2134" s="15">
        <v>0.20115171620900466</v>
      </c>
      <c r="T2134" s="38">
        <v>23133.595592675571</v>
      </c>
      <c r="U2134" s="38">
        <v>139524.6682621052</v>
      </c>
      <c r="V2134" s="38">
        <v>21398.903050087938</v>
      </c>
      <c r="W2134" s="38">
        <v>382279.37559950235</v>
      </c>
      <c r="AA2134" s="13">
        <v>2069</v>
      </c>
      <c r="AB2134" s="39">
        <v>2468437.9949043412</v>
      </c>
    </row>
    <row r="2135" spans="3:28">
      <c r="C2135" s="13">
        <v>2070</v>
      </c>
      <c r="D2135" s="13">
        <v>65</v>
      </c>
      <c r="E2135" s="14">
        <v>226822.00497056081</v>
      </c>
      <c r="F2135" s="14">
        <v>67538.081938518721</v>
      </c>
      <c r="G2135" s="14">
        <v>2551.6097</v>
      </c>
      <c r="H2135" s="14">
        <v>156732.3133320421</v>
      </c>
      <c r="I2135" s="14">
        <v>9403.9387999225255</v>
      </c>
      <c r="J2135" s="14">
        <v>3761.5755199690102</v>
      </c>
      <c r="K2135" s="15">
        <v>9.1951121005495295E-2</v>
      </c>
      <c r="L2135" s="14">
        <v>11205.040711653201</v>
      </c>
      <c r="M2135" s="14">
        <v>134944.49195637705</v>
      </c>
      <c r="N2135" s="14">
        <v>2821.1816399767577</v>
      </c>
      <c r="O2135" s="15">
        <v>9.9861062572545622E-2</v>
      </c>
      <c r="P2135" s="14">
        <v>13467.851276393947</v>
      </c>
      <c r="Q2135" s="14">
        <v>149744.334061131</v>
      </c>
      <c r="R2135" s="14">
        <v>2821.1816399767577</v>
      </c>
      <c r="S2135" s="15">
        <v>-6.2741308521529579E-2</v>
      </c>
      <c r="T2135" s="38">
        <v>-8564.1617603118193</v>
      </c>
      <c r="U2135" s="38">
        <v>129346.00106610102</v>
      </c>
      <c r="V2135" s="38">
        <v>16108.730227735328</v>
      </c>
      <c r="W2135" s="38">
        <v>414034.82708360907</v>
      </c>
      <c r="AA2135" s="13">
        <v>2070</v>
      </c>
      <c r="AB2135" s="39">
        <v>2611083.8822225281</v>
      </c>
    </row>
    <row r="2136" spans="3:28">
      <c r="C2136" s="13">
        <v>2071</v>
      </c>
      <c r="D2136" s="13">
        <v>65</v>
      </c>
      <c r="E2136" s="14">
        <v>236554.73162281039</v>
      </c>
      <c r="F2136" s="14">
        <v>71333.845332896046</v>
      </c>
      <c r="G2136" s="14">
        <v>2551.6097</v>
      </c>
      <c r="H2136" s="14">
        <v>162669.27658991434</v>
      </c>
      <c r="I2136" s="14">
        <v>9760.1565953948593</v>
      </c>
      <c r="J2136" s="14">
        <v>3904.0626381579441</v>
      </c>
      <c r="K2136" s="15">
        <v>-3.4750603899577258E-2</v>
      </c>
      <c r="L2136" s="14">
        <v>-5297.5913235944681</v>
      </c>
      <c r="M2136" s="14">
        <v>149100.46190933429</v>
      </c>
      <c r="N2136" s="14">
        <v>2928.0469786184576</v>
      </c>
      <c r="O2136" s="15">
        <v>6.3212506177363514E-2</v>
      </c>
      <c r="P2136" s="14">
        <v>9024.1084713199325</v>
      </c>
      <c r="Q2136" s="14">
        <v>153246.40903320437</v>
      </c>
      <c r="R2136" s="14">
        <v>2928.0469786184576</v>
      </c>
      <c r="S2136" s="15">
        <v>0.36199823642031276</v>
      </c>
      <c r="T2136" s="38">
        <v>46014.189904694344</v>
      </c>
      <c r="U2136" s="38">
        <v>174589.85448848584</v>
      </c>
      <c r="V2136" s="38">
        <v>49740.707052419806</v>
      </c>
      <c r="W2136" s="38">
        <v>476936.7254310245</v>
      </c>
      <c r="AA2136" s="13">
        <v>2071</v>
      </c>
      <c r="AB2136" s="39">
        <v>2969454.968544188</v>
      </c>
    </row>
    <row r="2137" spans="3:28">
      <c r="C2137" s="13">
        <v>2072</v>
      </c>
      <c r="D2137" s="13">
        <v>65</v>
      </c>
      <c r="E2137" s="14">
        <v>228953.06759214704</v>
      </c>
      <c r="F2137" s="14">
        <v>68369.196360937349</v>
      </c>
      <c r="G2137" s="14">
        <v>2551.6097</v>
      </c>
      <c r="H2137" s="14">
        <v>158032.26153120969</v>
      </c>
      <c r="I2137" s="14">
        <v>9481.9356918725807</v>
      </c>
      <c r="J2137" s="14">
        <v>3792.7742767490327</v>
      </c>
      <c r="K2137" s="15">
        <v>0.11021533889113125</v>
      </c>
      <c r="L2137" s="14">
        <v>14466.363092737758</v>
      </c>
      <c r="M2137" s="14">
        <v>147618.19287895801</v>
      </c>
      <c r="N2137" s="14">
        <v>2844.580707561774</v>
      </c>
      <c r="O2137" s="15">
        <v>5.3092206806020163E-2</v>
      </c>
      <c r="P2137" s="14">
        <v>6960.0936711223994</v>
      </c>
      <c r="Q2137" s="14">
        <v>139476.834412925</v>
      </c>
      <c r="R2137" s="14">
        <v>2844.580707561774</v>
      </c>
      <c r="S2137" s="15">
        <v>-0.25915305444642583</v>
      </c>
      <c r="T2137" s="38">
        <v>-25901.938273767319</v>
      </c>
      <c r="U2137" s="38">
        <v>75468.771862663561</v>
      </c>
      <c r="V2137" s="38">
        <v>-4475.4815099071602</v>
      </c>
      <c r="W2137" s="38">
        <v>362563.79915454658</v>
      </c>
      <c r="AA2137" s="13">
        <v>2072</v>
      </c>
      <c r="AB2137" s="39">
        <v>2688576.7593114516</v>
      </c>
    </row>
    <row r="2138" spans="3:28">
      <c r="C2138" s="13">
        <v>2073</v>
      </c>
      <c r="D2138" s="13">
        <v>65</v>
      </c>
      <c r="E2138" s="14">
        <v>215268.12456699854</v>
      </c>
      <c r="F2138" s="14">
        <v>63032.068581129432</v>
      </c>
      <c r="G2138" s="14">
        <v>2551.6097</v>
      </c>
      <c r="H2138" s="14">
        <v>149684.44628586911</v>
      </c>
      <c r="I2138" s="14">
        <v>8981.0667771521457</v>
      </c>
      <c r="J2138" s="14">
        <v>3592.4267108608583</v>
      </c>
      <c r="K2138" s="15">
        <v>7.1921951705087792E-2</v>
      </c>
      <c r="L2138" s="14">
        <v>8862.6508487380888</v>
      </c>
      <c r="M2138" s="14">
        <v>133884.81453820458</v>
      </c>
      <c r="N2138" s="14">
        <v>2694.3200331456437</v>
      </c>
      <c r="O2138" s="15">
        <v>0.1267010084261716</v>
      </c>
      <c r="P2138" s="14">
        <v>35261.721430781174</v>
      </c>
      <c r="Q2138" s="14">
        <v>314915.43850469665</v>
      </c>
      <c r="R2138" s="14">
        <v>2694.3200331456437</v>
      </c>
      <c r="S2138" s="15">
        <v>0.21052427967549267</v>
      </c>
      <c r="T2138" s="38">
        <v>218603.8783760306</v>
      </c>
      <c r="U2138" s="38">
        <v>1258329.503399072</v>
      </c>
      <c r="V2138" s="38">
        <v>262728.25065554987</v>
      </c>
      <c r="W2138" s="38">
        <v>1707129.7564419731</v>
      </c>
      <c r="AA2138" s="13">
        <v>2073</v>
      </c>
      <c r="AB2138" s="39">
        <v>2684223.1570631857</v>
      </c>
    </row>
    <row r="2139" spans="3:28">
      <c r="C2139" s="13">
        <v>2074</v>
      </c>
      <c r="D2139" s="13">
        <v>65</v>
      </c>
      <c r="E2139" s="14">
        <v>246013.15720041239</v>
      </c>
      <c r="F2139" s="14">
        <v>75022.631308160839</v>
      </c>
      <c r="G2139" s="14">
        <v>2551.6097</v>
      </c>
      <c r="H2139" s="14">
        <v>168438.91619225155</v>
      </c>
      <c r="I2139" s="14">
        <v>10106.334971535092</v>
      </c>
      <c r="J2139" s="14">
        <v>4042.5339886140373</v>
      </c>
      <c r="K2139" s="15">
        <v>8.3047527233939017E-2</v>
      </c>
      <c r="L2139" s="14">
        <v>11495.604268116025</v>
      </c>
      <c r="M2139" s="14">
        <v>151938.86467992386</v>
      </c>
      <c r="N2139" s="14">
        <v>3031.9004914605275</v>
      </c>
      <c r="O2139" s="15">
        <v>0.12901900648511655</v>
      </c>
      <c r="P2139" s="14">
        <v>15100.482168322105</v>
      </c>
      <c r="Q2139" s="14">
        <v>133657.18927388819</v>
      </c>
      <c r="R2139" s="14">
        <v>3031.9004914605275</v>
      </c>
      <c r="S2139" s="15">
        <v>5.2512020240522497E-2</v>
      </c>
      <c r="T2139" s="38">
        <v>29575.535175901437</v>
      </c>
      <c r="U2139" s="38">
        <v>594306.06068336533</v>
      </c>
      <c r="V2139" s="38">
        <v>56171.621612339572</v>
      </c>
      <c r="W2139" s="38">
        <v>879902.11463717744</v>
      </c>
      <c r="AA2139" s="13">
        <v>2074</v>
      </c>
      <c r="AB2139" s="39">
        <v>2951345.9012024906</v>
      </c>
    </row>
    <row r="2140" spans="3:28">
      <c r="C2140" s="13">
        <v>2075</v>
      </c>
      <c r="D2140" s="13">
        <v>65</v>
      </c>
      <c r="E2140" s="14">
        <v>240475.23640818411</v>
      </c>
      <c r="F2140" s="14">
        <v>72862.8421991918</v>
      </c>
      <c r="G2140" s="14">
        <v>2551.6097</v>
      </c>
      <c r="H2140" s="14">
        <v>165060.78450899231</v>
      </c>
      <c r="I2140" s="14">
        <v>9903.6470705395386</v>
      </c>
      <c r="J2140" s="14">
        <v>3961.4588282158156</v>
      </c>
      <c r="K2140" s="15">
        <v>8.9451789304823351E-3</v>
      </c>
      <c r="L2140" s="14">
        <v>1522.9520527746834</v>
      </c>
      <c r="M2140" s="14">
        <v>173757.63218271965</v>
      </c>
      <c r="N2140" s="14">
        <v>2971.0941211618615</v>
      </c>
      <c r="O2140" s="15">
        <v>-2.551938314811418E-2</v>
      </c>
      <c r="P2140" s="14">
        <v>-7865.2307284230592</v>
      </c>
      <c r="Q2140" s="14">
        <v>301826.46233393851</v>
      </c>
      <c r="R2140" s="14">
        <v>2971.0941211618615</v>
      </c>
      <c r="S2140" s="15">
        <v>-9.9189340117312993E-2</v>
      </c>
      <c r="T2140" s="38">
        <v>-46853.747140318497</v>
      </c>
      <c r="U2140" s="38">
        <v>426998.55913958716</v>
      </c>
      <c r="V2140" s="38">
        <v>-53196.025815966874</v>
      </c>
      <c r="W2140" s="38">
        <v>902582.65365624533</v>
      </c>
      <c r="AA2140" s="13">
        <v>2075</v>
      </c>
      <c r="AB2140" s="39">
        <v>2396707.7069138801</v>
      </c>
    </row>
    <row r="2141" spans="3:28">
      <c r="C2141" s="13">
        <v>2076</v>
      </c>
      <c r="D2141" s="13">
        <v>65</v>
      </c>
      <c r="E2141" s="14">
        <v>240570.19763588865</v>
      </c>
      <c r="F2141" s="14">
        <v>72899.877077996571</v>
      </c>
      <c r="G2141" s="14">
        <v>2551.6097</v>
      </c>
      <c r="H2141" s="14">
        <v>165118.71085789209</v>
      </c>
      <c r="I2141" s="14">
        <v>9907.1226514735245</v>
      </c>
      <c r="J2141" s="14">
        <v>3962.8490605894099</v>
      </c>
      <c r="K2141" s="15">
        <v>5.6675667776936813E-2</v>
      </c>
      <c r="L2141" s="14">
        <v>6386.3480375664949</v>
      </c>
      <c r="M2141" s="14">
        <v>121050.13323631915</v>
      </c>
      <c r="N2141" s="14">
        <v>2972.1367954420571</v>
      </c>
      <c r="O2141" s="15">
        <v>3.3422263342037996E-2</v>
      </c>
      <c r="P2141" s="14">
        <v>6375.0901179269713</v>
      </c>
      <c r="Q2141" s="14">
        <v>198604.97657145522</v>
      </c>
      <c r="R2141" s="14">
        <v>2972.1367954420571</v>
      </c>
      <c r="S2141" s="15">
        <v>0.4094118522954977</v>
      </c>
      <c r="T2141" s="38">
        <v>191345.09065306457</v>
      </c>
      <c r="U2141" s="38">
        <v>660196.94140473427</v>
      </c>
      <c r="V2141" s="38">
        <v>204106.52880855804</v>
      </c>
      <c r="W2141" s="38">
        <v>979852.0512125087</v>
      </c>
      <c r="AA2141" s="13">
        <v>2076</v>
      </c>
      <c r="AB2141" s="39">
        <v>2580773.958783593</v>
      </c>
    </row>
    <row r="2142" spans="3:28">
      <c r="C2142" s="13">
        <v>2077</v>
      </c>
      <c r="D2142" s="13">
        <v>65</v>
      </c>
      <c r="E2142" s="14">
        <v>244575.96844782008</v>
      </c>
      <c r="F2142" s="14">
        <v>74462.127694649826</v>
      </c>
      <c r="G2142" s="14">
        <v>2551.6097</v>
      </c>
      <c r="H2142" s="14">
        <v>167562.23105317025</v>
      </c>
      <c r="I2142" s="14">
        <v>10053.733863190215</v>
      </c>
      <c r="J2142" s="14">
        <v>4021.493545276086</v>
      </c>
      <c r="K2142" s="15">
        <v>6.6696010196538535E-2</v>
      </c>
      <c r="L2142" s="14">
        <v>9871.6078352075929</v>
      </c>
      <c r="M2142" s="14">
        <v>159891.32555105689</v>
      </c>
      <c r="N2142" s="14">
        <v>3016.1201589570642</v>
      </c>
      <c r="O2142" s="15">
        <v>-2.8957132339121339E-3</v>
      </c>
      <c r="P2142" s="14">
        <v>-447.46305496191383</v>
      </c>
      <c r="Q2142" s="14">
        <v>155586.62181233283</v>
      </c>
      <c r="R2142" s="14">
        <v>3016.1201589570642</v>
      </c>
      <c r="S2142" s="15">
        <v>0.25739243957837876</v>
      </c>
      <c r="T2142" s="38">
        <v>59616.830079538769</v>
      </c>
      <c r="U2142" s="38">
        <v>292743.30978779122</v>
      </c>
      <c r="V2142" s="38">
        <v>69040.974859784445</v>
      </c>
      <c r="W2142" s="38">
        <v>608221.25715118088</v>
      </c>
      <c r="AA2142" s="13">
        <v>2077</v>
      </c>
      <c r="AB2142" s="39">
        <v>3008782.3923268286</v>
      </c>
    </row>
    <row r="2143" spans="3:28">
      <c r="C2143" s="13">
        <v>2078</v>
      </c>
      <c r="D2143" s="13">
        <v>65</v>
      </c>
      <c r="E2143" s="14">
        <v>218828.64472654153</v>
      </c>
      <c r="F2143" s="14">
        <v>64420.671443351195</v>
      </c>
      <c r="G2143" s="14">
        <v>2551.6097</v>
      </c>
      <c r="H2143" s="14">
        <v>151856.36358319034</v>
      </c>
      <c r="I2143" s="14">
        <v>9111.3818149914205</v>
      </c>
      <c r="J2143" s="14">
        <v>3644.5527259965684</v>
      </c>
      <c r="K2143" s="15">
        <v>-9.1947859688772227E-2</v>
      </c>
      <c r="L2143" s="14">
        <v>-9421.4388153571472</v>
      </c>
      <c r="M2143" s="14">
        <v>94865.852472916245</v>
      </c>
      <c r="N2143" s="14">
        <v>2733.414544497426</v>
      </c>
      <c r="O2143" s="15">
        <v>0.11939812800984845</v>
      </c>
      <c r="P2143" s="14">
        <v>30247.140024139197</v>
      </c>
      <c r="Q2143" s="14">
        <v>284943.94993957417</v>
      </c>
      <c r="R2143" s="14">
        <v>2733.414544497426</v>
      </c>
      <c r="S2143" s="15">
        <v>0.13545811347711459</v>
      </c>
      <c r="T2143" s="38">
        <v>17422.264243856687</v>
      </c>
      <c r="U2143" s="38">
        <v>147406.32633258266</v>
      </c>
      <c r="V2143" s="38">
        <v>38247.965452638731</v>
      </c>
      <c r="W2143" s="38">
        <v>527216.1287450731</v>
      </c>
      <c r="AA2143" s="13">
        <v>2078</v>
      </c>
      <c r="AB2143" s="39">
        <v>2882200.4905368406</v>
      </c>
    </row>
    <row r="2144" spans="3:28">
      <c r="C2144" s="13">
        <v>2079</v>
      </c>
      <c r="D2144" s="13">
        <v>65</v>
      </c>
      <c r="E2144" s="14">
        <v>229589.77754640329</v>
      </c>
      <c r="F2144" s="14">
        <v>68617.513243097288</v>
      </c>
      <c r="G2144" s="14">
        <v>2551.6097</v>
      </c>
      <c r="H2144" s="14">
        <v>158420.654603306</v>
      </c>
      <c r="I2144" s="14">
        <v>9505.2392761983592</v>
      </c>
      <c r="J2144" s="14">
        <v>3802.0957104793438</v>
      </c>
      <c r="K2144" s="15">
        <v>3.2942745821227429E-2</v>
      </c>
      <c r="L2144" s="14">
        <v>6153.945717878466</v>
      </c>
      <c r="M2144" s="14">
        <v>194862.30317853138</v>
      </c>
      <c r="N2144" s="14">
        <v>2851.5717828595075</v>
      </c>
      <c r="O2144" s="15">
        <v>-5.7862517442881289E-2</v>
      </c>
      <c r="P2144" s="14">
        <v>-9864.5548032323386</v>
      </c>
      <c r="Q2144" s="14">
        <v>162043.87234158028</v>
      </c>
      <c r="R2144" s="14">
        <v>2851.5717828595075</v>
      </c>
      <c r="S2144" s="15">
        <v>-0.11294493218683548</v>
      </c>
      <c r="T2144" s="38">
        <v>-29670.237544210704</v>
      </c>
      <c r="U2144" s="38">
        <v>234452.0409630159</v>
      </c>
      <c r="V2144" s="38">
        <v>-33380.846629564578</v>
      </c>
      <c r="W2144" s="38">
        <v>591358.21648312756</v>
      </c>
      <c r="AA2144" s="13">
        <v>2079</v>
      </c>
      <c r="AB2144" s="39">
        <v>2343841.3226941926</v>
      </c>
    </row>
    <row r="2145" spans="3:28">
      <c r="C2145" s="13">
        <v>2080</v>
      </c>
      <c r="D2145" s="13">
        <v>65</v>
      </c>
      <c r="E2145" s="14">
        <v>234968.64613647675</v>
      </c>
      <c r="F2145" s="14">
        <v>70715.271993225935</v>
      </c>
      <c r="G2145" s="14">
        <v>2551.6097</v>
      </c>
      <c r="H2145" s="14">
        <v>161701.76444325081</v>
      </c>
      <c r="I2145" s="14">
        <v>9702.1058665950477</v>
      </c>
      <c r="J2145" s="14">
        <v>3880.8423466380191</v>
      </c>
      <c r="K2145" s="15">
        <v>6.0449741138422788E-2</v>
      </c>
      <c r="L2145" s="14">
        <v>8157.9119659227254</v>
      </c>
      <c r="M2145" s="14">
        <v>145051.96258890416</v>
      </c>
      <c r="N2145" s="14">
        <v>2910.6317599785143</v>
      </c>
      <c r="O2145" s="15">
        <v>3.5546786558998053E-2</v>
      </c>
      <c r="P2145" s="14">
        <v>7148.3087122700172</v>
      </c>
      <c r="Q2145" s="14">
        <v>209699.4029801526</v>
      </c>
      <c r="R2145" s="14">
        <v>2910.6317599785143</v>
      </c>
      <c r="S2145" s="15">
        <v>0.41385250171625015</v>
      </c>
      <c r="T2145" s="38">
        <v>82550.523521305178</v>
      </c>
      <c r="U2145" s="38">
        <v>283474.30504779262</v>
      </c>
      <c r="V2145" s="38">
        <v>97856.744199497916</v>
      </c>
      <c r="W2145" s="38">
        <v>638225.67061684933</v>
      </c>
      <c r="AA2145" s="13">
        <v>2080</v>
      </c>
      <c r="AB2145" s="39">
        <v>2914358.8725642418</v>
      </c>
    </row>
    <row r="2146" spans="3:28">
      <c r="C2146" s="13">
        <v>2081</v>
      </c>
      <c r="D2146" s="13">
        <v>65</v>
      </c>
      <c r="E2146" s="14">
        <v>248180.16468907075</v>
      </c>
      <c r="F2146" s="14">
        <v>75867.764228737593</v>
      </c>
      <c r="G2146" s="14">
        <v>2551.6097</v>
      </c>
      <c r="H2146" s="14">
        <v>169760.79076033316</v>
      </c>
      <c r="I2146" s="14">
        <v>10185.647445619989</v>
      </c>
      <c r="J2146" s="14">
        <v>4074.2589782479954</v>
      </c>
      <c r="K2146" s="15">
        <v>8.8432721646085746E-2</v>
      </c>
      <c r="L2146" s="14">
        <v>16782.95819327189</v>
      </c>
      <c r="M2146" s="14">
        <v>208602.30721464689</v>
      </c>
      <c r="N2146" s="14">
        <v>3055.6942336859966</v>
      </c>
      <c r="O2146" s="15">
        <v>4.5995274890626964E-2</v>
      </c>
      <c r="P2146" s="14">
        <v>7126.2843157131956</v>
      </c>
      <c r="Q2146" s="14">
        <v>163589.27058889176</v>
      </c>
      <c r="R2146" s="14">
        <v>3055.6942336859966</v>
      </c>
      <c r="S2146" s="15">
        <v>-5.8523064538485173E-2</v>
      </c>
      <c r="T2146" s="38">
        <v>-22034.736342192635</v>
      </c>
      <c r="U2146" s="38">
        <v>356006.82405947743</v>
      </c>
      <c r="V2146" s="38">
        <v>1874.5061667924529</v>
      </c>
      <c r="W2146" s="38">
        <v>728198.40186301607</v>
      </c>
      <c r="AA2146" s="13">
        <v>2081</v>
      </c>
      <c r="AB2146" s="39">
        <v>2495377.1762911351</v>
      </c>
    </row>
    <row r="2147" spans="3:28">
      <c r="C2147" s="13">
        <v>2082</v>
      </c>
      <c r="D2147" s="13">
        <v>65</v>
      </c>
      <c r="E2147" s="14">
        <v>237407.57375015385</v>
      </c>
      <c r="F2147" s="14">
        <v>71666.453762560006</v>
      </c>
      <c r="G2147" s="14">
        <v>2551.6097</v>
      </c>
      <c r="H2147" s="14">
        <v>163189.51028759385</v>
      </c>
      <c r="I2147" s="14">
        <v>9791.3706172556303</v>
      </c>
      <c r="J2147" s="14">
        <v>3916.5482469022522</v>
      </c>
      <c r="K2147" s="15">
        <v>3.6079842639540664E-2</v>
      </c>
      <c r="L2147" s="14">
        <v>5780.0418005585179</v>
      </c>
      <c r="M2147" s="14">
        <v>167939.72972463546</v>
      </c>
      <c r="N2147" s="14">
        <v>2937.4111851766888</v>
      </c>
      <c r="O2147" s="15">
        <v>0.1447455446714051</v>
      </c>
      <c r="P2147" s="14">
        <v>12372.863131682217</v>
      </c>
      <c r="Q2147" s="14">
        <v>99321.66526037149</v>
      </c>
      <c r="R2147" s="14">
        <v>2937.4111851766888</v>
      </c>
      <c r="S2147" s="15">
        <v>-8.0545131668423683E-2</v>
      </c>
      <c r="T2147" s="38">
        <v>-24218.121686956332</v>
      </c>
      <c r="U2147" s="38">
        <v>277928.24356424337</v>
      </c>
      <c r="V2147" s="38">
        <v>-6065.216754715595</v>
      </c>
      <c r="W2147" s="38">
        <v>545189.63854925032</v>
      </c>
      <c r="AA2147" s="13">
        <v>2082</v>
      </c>
      <c r="AB2147" s="39">
        <v>2616815.3458125275</v>
      </c>
    </row>
    <row r="2148" spans="3:28">
      <c r="C2148" s="13">
        <v>2083</v>
      </c>
      <c r="D2148" s="13">
        <v>65</v>
      </c>
      <c r="E2148" s="14">
        <v>230283.45130104027</v>
      </c>
      <c r="F2148" s="14">
        <v>68888.046007405705</v>
      </c>
      <c r="G2148" s="14">
        <v>2551.6097</v>
      </c>
      <c r="H2148" s="14">
        <v>158843.79559363457</v>
      </c>
      <c r="I2148" s="14">
        <v>9530.6277356180744</v>
      </c>
      <c r="J2148" s="14">
        <v>3812.25109424723</v>
      </c>
      <c r="K2148" s="15">
        <v>0.11010041706650112</v>
      </c>
      <c r="L2148" s="14">
        <v>13934.809190282349</v>
      </c>
      <c r="M2148" s="14">
        <v>142405.47973695546</v>
      </c>
      <c r="N2148" s="14">
        <v>2859.1883206854222</v>
      </c>
      <c r="O2148" s="15">
        <v>0.10538950980648257</v>
      </c>
      <c r="P2148" s="14">
        <v>12726.151388987806</v>
      </c>
      <c r="Q2148" s="14">
        <v>134909.23811567522</v>
      </c>
      <c r="R2148" s="14">
        <v>2859.1883206854222</v>
      </c>
      <c r="S2148" s="15">
        <v>-0.22208130145434424</v>
      </c>
      <c r="T2148" s="38">
        <v>-153026.03361444967</v>
      </c>
      <c r="U2148" s="38">
        <v>537457.67096549075</v>
      </c>
      <c r="V2148" s="38">
        <v>-126365.07303517952</v>
      </c>
      <c r="W2148" s="38">
        <v>814772.3888181214</v>
      </c>
      <c r="AA2148" s="13">
        <v>2083</v>
      </c>
      <c r="AB2148" s="39">
        <v>2273813.3520103456</v>
      </c>
    </row>
    <row r="2149" spans="3:28">
      <c r="C2149" s="13">
        <v>2084</v>
      </c>
      <c r="D2149" s="13">
        <v>65</v>
      </c>
      <c r="E2149" s="14">
        <v>218505.41047624641</v>
      </c>
      <c r="F2149" s="14">
        <v>64294.610085736102</v>
      </c>
      <c r="G2149" s="14">
        <v>2551.6097</v>
      </c>
      <c r="H2149" s="14">
        <v>151659.1906905103</v>
      </c>
      <c r="I2149" s="14">
        <v>9099.5514414306181</v>
      </c>
      <c r="J2149" s="14">
        <v>3639.8205765722473</v>
      </c>
      <c r="K2149" s="15">
        <v>3.3387735352902036E-2</v>
      </c>
      <c r="L2149" s="14">
        <v>5585.1049970041358</v>
      </c>
      <c r="M2149" s="14">
        <v>174685.15387422522</v>
      </c>
      <c r="N2149" s="14">
        <v>2729.8654324291851</v>
      </c>
      <c r="O2149" s="15">
        <v>0.39103459320297407</v>
      </c>
      <c r="P2149" s="14">
        <v>49953.474980143394</v>
      </c>
      <c r="Q2149" s="14">
        <v>179065.35348694195</v>
      </c>
      <c r="R2149" s="14">
        <v>2729.8654324291851</v>
      </c>
      <c r="S2149" s="15">
        <v>-9.8017802605147517E-2</v>
      </c>
      <c r="T2149" s="38">
        <v>-14616.699634536059</v>
      </c>
      <c r="U2149" s="38">
        <v>135871.13979912057</v>
      </c>
      <c r="V2149" s="38">
        <v>40921.880342611468</v>
      </c>
      <c r="W2149" s="38">
        <v>489621.64716028771</v>
      </c>
      <c r="AA2149" s="13">
        <v>2084</v>
      </c>
      <c r="AB2149" s="39">
        <v>2530256.0397411524</v>
      </c>
    </row>
    <row r="2150" spans="3:28">
      <c r="C2150" s="13">
        <v>2085</v>
      </c>
      <c r="D2150" s="13">
        <v>65</v>
      </c>
      <c r="E2150" s="14">
        <v>230263.78202660193</v>
      </c>
      <c r="F2150" s="14">
        <v>68880.374990374752</v>
      </c>
      <c r="G2150" s="14">
        <v>2551.6097</v>
      </c>
      <c r="H2150" s="14">
        <v>158831.79733622717</v>
      </c>
      <c r="I2150" s="14">
        <v>9529.9078401736297</v>
      </c>
      <c r="J2150" s="14">
        <v>3811.963136069452</v>
      </c>
      <c r="K2150" s="15">
        <v>1.2463533277052886E-2</v>
      </c>
      <c r="L2150" s="14">
        <v>1914.6957152438586</v>
      </c>
      <c r="M2150" s="14">
        <v>157444.50711402827</v>
      </c>
      <c r="N2150" s="14">
        <v>2858.9723520520888</v>
      </c>
      <c r="O2150" s="15">
        <v>7.1073716409286572E-2</v>
      </c>
      <c r="P2150" s="14">
        <v>11953.675907534927</v>
      </c>
      <c r="Q2150" s="14">
        <v>181570.17285837739</v>
      </c>
      <c r="R2150" s="14">
        <v>2858.9723520520888</v>
      </c>
      <c r="S2150" s="15">
        <v>0.33866539705618703</v>
      </c>
      <c r="T2150" s="38">
        <v>35580.142850619312</v>
      </c>
      <c r="U2150" s="38">
        <v>142069.49980144529</v>
      </c>
      <c r="V2150" s="38">
        <v>49448.5144733981</v>
      </c>
      <c r="W2150" s="38">
        <v>481084.17977385095</v>
      </c>
      <c r="AA2150" s="13">
        <v>2085</v>
      </c>
      <c r="AB2150" s="39">
        <v>2227562.4014879749</v>
      </c>
    </row>
    <row r="2151" spans="3:28">
      <c r="C2151" s="13">
        <v>2086</v>
      </c>
      <c r="D2151" s="13">
        <v>65</v>
      </c>
      <c r="E2151" s="14">
        <v>242607.32081575142</v>
      </c>
      <c r="F2151" s="14">
        <v>73694.355118143052</v>
      </c>
      <c r="G2151" s="14">
        <v>2551.6097</v>
      </c>
      <c r="H2151" s="14">
        <v>166361.35599760836</v>
      </c>
      <c r="I2151" s="14">
        <v>9981.6813598565022</v>
      </c>
      <c r="J2151" s="14">
        <v>3992.6725439426009</v>
      </c>
      <c r="K2151" s="15">
        <v>0.10112053248640249</v>
      </c>
      <c r="L2151" s="14">
        <v>15468.437136678909</v>
      </c>
      <c r="M2151" s="14">
        <v>170435.06298617914</v>
      </c>
      <c r="N2151" s="14">
        <v>2994.5044079569507</v>
      </c>
      <c r="O2151" s="15">
        <v>6.4356272771758344E-2</v>
      </c>
      <c r="P2151" s="14">
        <v>12269.80671235405</v>
      </c>
      <c r="Q2151" s="14">
        <v>204421.46110443509</v>
      </c>
      <c r="R2151" s="14">
        <v>2994.5044079569507</v>
      </c>
      <c r="S2151" s="15">
        <v>-0.1242737788725093</v>
      </c>
      <c r="T2151" s="38">
        <v>-13972.815987131635</v>
      </c>
      <c r="U2151" s="38">
        <v>99960.189872218878</v>
      </c>
      <c r="V2151" s="38">
        <v>13765.427861901324</v>
      </c>
      <c r="W2151" s="38">
        <v>474816.71396283311</v>
      </c>
      <c r="AA2151" s="13">
        <v>2086</v>
      </c>
      <c r="AB2151" s="39">
        <v>2420713.0055081202</v>
      </c>
    </row>
    <row r="2152" spans="3:28">
      <c r="C2152" s="13">
        <v>2087</v>
      </c>
      <c r="D2152" s="13">
        <v>65</v>
      </c>
      <c r="E2152" s="14">
        <v>243459.26242624235</v>
      </c>
      <c r="F2152" s="14">
        <v>74026.612346234513</v>
      </c>
      <c r="G2152" s="14">
        <v>2551.6097</v>
      </c>
      <c r="H2152" s="14">
        <v>166881.04038000785</v>
      </c>
      <c r="I2152" s="14">
        <v>10012.86242280047</v>
      </c>
      <c r="J2152" s="14">
        <v>4005.1449691201883</v>
      </c>
      <c r="K2152" s="15">
        <v>2.3915283027023854E-2</v>
      </c>
      <c r="L2152" s="14">
        <v>3526.2717534549502</v>
      </c>
      <c r="M2152" s="14">
        <v>152977.30844687781</v>
      </c>
      <c r="N2152" s="14">
        <v>3003.8587268401411</v>
      </c>
      <c r="O2152" s="15">
        <v>0.13173269055430081</v>
      </c>
      <c r="P2152" s="14">
        <v>11526.573252547336</v>
      </c>
      <c r="Q2152" s="14">
        <v>100528.22044641762</v>
      </c>
      <c r="R2152" s="14">
        <v>3003.8587268401411</v>
      </c>
      <c r="S2152" s="15">
        <v>6.0405239623838529E-2</v>
      </c>
      <c r="T2152" s="38">
        <v>4535.0494069264923</v>
      </c>
      <c r="U2152" s="38">
        <v>81114.065380177082</v>
      </c>
      <c r="V2152" s="38">
        <v>19587.894412928777</v>
      </c>
      <c r="W2152" s="38">
        <v>334619.59427347255</v>
      </c>
      <c r="AA2152" s="13">
        <v>2087</v>
      </c>
      <c r="AB2152" s="39">
        <v>2565984.0679246299</v>
      </c>
    </row>
    <row r="2153" spans="3:28">
      <c r="C2153" s="13">
        <v>2088</v>
      </c>
      <c r="D2153" s="13">
        <v>65</v>
      </c>
      <c r="E2153" s="14">
        <v>233866.0241345359</v>
      </c>
      <c r="F2153" s="14">
        <v>70285.249412468998</v>
      </c>
      <c r="G2153" s="14">
        <v>2551.6097</v>
      </c>
      <c r="H2153" s="14">
        <v>161029.16502206688</v>
      </c>
      <c r="I2153" s="14">
        <v>9661.7499013240122</v>
      </c>
      <c r="J2153" s="14">
        <v>3864.6999605296051</v>
      </c>
      <c r="K2153" s="15">
        <v>7.9549747452638708E-2</v>
      </c>
      <c r="L2153" s="14">
        <v>11189.973204528822</v>
      </c>
      <c r="M2153" s="14">
        <v>153788.68056312425</v>
      </c>
      <c r="N2153" s="14">
        <v>2898.5249703972036</v>
      </c>
      <c r="O2153" s="15">
        <v>-7.9004621369251182E-2</v>
      </c>
      <c r="P2153" s="14">
        <v>-6420.0479584675913</v>
      </c>
      <c r="Q2153" s="14">
        <v>76290.890707186598</v>
      </c>
      <c r="R2153" s="14">
        <v>2898.5249703972036</v>
      </c>
      <c r="S2153" s="15">
        <v>0.17454986447410389</v>
      </c>
      <c r="T2153" s="38">
        <v>7331.1861038075285</v>
      </c>
      <c r="U2153" s="38">
        <v>50780.974489701846</v>
      </c>
      <c r="V2153" s="38">
        <v>12101.111349868759</v>
      </c>
      <c r="W2153" s="38">
        <v>280860.5457600127</v>
      </c>
      <c r="AA2153" s="13">
        <v>2088</v>
      </c>
      <c r="AB2153" s="39">
        <v>2571420.9056979963</v>
      </c>
    </row>
    <row r="2154" spans="3:28">
      <c r="C2154" s="13">
        <v>2089</v>
      </c>
      <c r="D2154" s="13">
        <v>65</v>
      </c>
      <c r="E2154" s="14">
        <v>229778.38934441324</v>
      </c>
      <c r="F2154" s="14">
        <v>68691.071844321166</v>
      </c>
      <c r="G2154" s="14">
        <v>2551.6097</v>
      </c>
      <c r="H2154" s="14">
        <v>158535.70780009209</v>
      </c>
      <c r="I2154" s="14">
        <v>9512.1424680055243</v>
      </c>
      <c r="J2154" s="14">
        <v>3804.8569872022099</v>
      </c>
      <c r="K2154" s="15">
        <v>1.9188986195230125E-2</v>
      </c>
      <c r="L2154" s="14">
        <v>2168.372772848154</v>
      </c>
      <c r="M2154" s="14">
        <v>117071.70453392643</v>
      </c>
      <c r="N2154" s="14">
        <v>2853.6427404016572</v>
      </c>
      <c r="O2154" s="15">
        <v>0.11180009825522275</v>
      </c>
      <c r="P2154" s="14">
        <v>12310.535239836874</v>
      </c>
      <c r="Q2154" s="14">
        <v>123849.38184040718</v>
      </c>
      <c r="R2154" s="14">
        <v>2853.6427404016572</v>
      </c>
      <c r="S2154" s="15">
        <v>5.5261349882094211E-2</v>
      </c>
      <c r="T2154" s="38">
        <v>43753.557244603689</v>
      </c>
      <c r="U2154" s="38">
        <v>836937.31792150647</v>
      </c>
      <c r="V2154" s="38">
        <v>58232.465257288713</v>
      </c>
      <c r="W2154" s="38">
        <v>1077858.4042958401</v>
      </c>
      <c r="AA2154" s="13">
        <v>2089</v>
      </c>
      <c r="AB2154" s="39">
        <v>2947458.8700572173</v>
      </c>
    </row>
    <row r="2155" spans="3:28">
      <c r="C2155" s="13">
        <v>2090</v>
      </c>
      <c r="D2155" s="13">
        <v>65</v>
      </c>
      <c r="E2155" s="14">
        <v>233598.42244420349</v>
      </c>
      <c r="F2155" s="14">
        <v>70180.88475323937</v>
      </c>
      <c r="G2155" s="14">
        <v>2551.6097</v>
      </c>
      <c r="H2155" s="14">
        <v>160865.92799096412</v>
      </c>
      <c r="I2155" s="14">
        <v>9651.9556794578475</v>
      </c>
      <c r="J2155" s="14">
        <v>3860.7822717831391</v>
      </c>
      <c r="K2155" s="15">
        <v>0.18997879620319832</v>
      </c>
      <c r="L2155" s="14">
        <v>29779.950957842902</v>
      </c>
      <c r="M2155" s="14">
        <v>188464.41966979584</v>
      </c>
      <c r="N2155" s="14">
        <v>2895.586703837354</v>
      </c>
      <c r="O2155" s="15">
        <v>-6.9274542837137215E-2</v>
      </c>
      <c r="P2155" s="14">
        <v>-9388.7769842194357</v>
      </c>
      <c r="Q2155" s="14">
        <v>127588.99029033087</v>
      </c>
      <c r="R2155" s="14">
        <v>2895.586703837354</v>
      </c>
      <c r="S2155" s="15">
        <v>0.34885044539559362</v>
      </c>
      <c r="T2155" s="38">
        <v>11377.497220584515</v>
      </c>
      <c r="U2155" s="38">
        <v>45439.545106942795</v>
      </c>
      <c r="V2155" s="38">
        <v>31768.671194207982</v>
      </c>
      <c r="W2155" s="38">
        <v>361492.9550670695</v>
      </c>
      <c r="AA2155" s="13">
        <v>2090</v>
      </c>
      <c r="AB2155" s="39">
        <v>2383515.267783395</v>
      </c>
    </row>
    <row r="2156" spans="3:28">
      <c r="C2156" s="13">
        <v>2091</v>
      </c>
      <c r="D2156" s="13">
        <v>65</v>
      </c>
      <c r="E2156" s="14">
        <v>228047.68707362996</v>
      </c>
      <c r="F2156" s="14">
        <v>68016.097958715691</v>
      </c>
      <c r="G2156" s="14">
        <v>2551.6097</v>
      </c>
      <c r="H2156" s="14">
        <v>157479.97941491427</v>
      </c>
      <c r="I2156" s="14">
        <v>9448.7987648948565</v>
      </c>
      <c r="J2156" s="14">
        <v>3779.5195059579428</v>
      </c>
      <c r="K2156" s="15">
        <v>0.10922736396622407</v>
      </c>
      <c r="L2156" s="14">
        <v>15323.021648174727</v>
      </c>
      <c r="M2156" s="14">
        <v>157498.33890039907</v>
      </c>
      <c r="N2156" s="14">
        <v>2834.6396294684569</v>
      </c>
      <c r="O2156" s="15">
        <v>-5.9808442699112993E-2</v>
      </c>
      <c r="P2156" s="14">
        <v>-10939.064915020122</v>
      </c>
      <c r="Q2156" s="14">
        <v>173379.93936678613</v>
      </c>
      <c r="R2156" s="14">
        <v>2834.6396294684569</v>
      </c>
      <c r="S2156" s="15">
        <v>-2.9415597951443398E-2</v>
      </c>
      <c r="T2156" s="38">
        <v>-1560.8957490316532</v>
      </c>
      <c r="U2156" s="38">
        <v>52919.96374312944</v>
      </c>
      <c r="V2156" s="38">
        <v>2823.0609841229507</v>
      </c>
      <c r="W2156" s="38">
        <v>383798.24201031466</v>
      </c>
      <c r="AA2156" s="13">
        <v>2091</v>
      </c>
      <c r="AB2156" s="39">
        <v>2844249.0426258883</v>
      </c>
    </row>
    <row r="2157" spans="3:28">
      <c r="C2157" s="13">
        <v>2092</v>
      </c>
      <c r="D2157" s="13">
        <v>65</v>
      </c>
      <c r="E2157" s="14">
        <v>218694.52902394879</v>
      </c>
      <c r="F2157" s="14">
        <v>64368.366319340028</v>
      </c>
      <c r="G2157" s="14">
        <v>2551.6097</v>
      </c>
      <c r="H2157" s="14">
        <v>151774.55300460875</v>
      </c>
      <c r="I2157" s="14">
        <v>9106.4731802765255</v>
      </c>
      <c r="J2157" s="14">
        <v>3642.5892721106102</v>
      </c>
      <c r="K2157" s="15">
        <v>1.3382927594302773E-2</v>
      </c>
      <c r="L2157" s="14">
        <v>2069.3393667923183</v>
      </c>
      <c r="M2157" s="14">
        <v>158515.94690323676</v>
      </c>
      <c r="N2157" s="14">
        <v>2731.9419540829576</v>
      </c>
      <c r="O2157" s="15">
        <v>-4.6173953215186359E-2</v>
      </c>
      <c r="P2157" s="14">
        <v>-9053.3225208578497</v>
      </c>
      <c r="Q2157" s="14">
        <v>188382.55130089523</v>
      </c>
      <c r="R2157" s="14">
        <v>2731.9419540829576</v>
      </c>
      <c r="S2157" s="15">
        <v>0.57500265999891498</v>
      </c>
      <c r="T2157" s="38">
        <v>96070.146101114151</v>
      </c>
      <c r="U2157" s="38">
        <v>264513.8591207671</v>
      </c>
      <c r="V2157" s="38">
        <v>89086.162947048622</v>
      </c>
      <c r="W2157" s="38">
        <v>611412.35732489906</v>
      </c>
      <c r="AA2157" s="13">
        <v>2092</v>
      </c>
      <c r="AB2157" s="39">
        <v>3051101.8907229495</v>
      </c>
    </row>
    <row r="2158" spans="3:28">
      <c r="C2158" s="13">
        <v>2093</v>
      </c>
      <c r="D2158" s="13">
        <v>65</v>
      </c>
      <c r="E2158" s="14">
        <v>238605.45440155055</v>
      </c>
      <c r="F2158" s="14">
        <v>72133.627216604713</v>
      </c>
      <c r="G2158" s="14">
        <v>2551.6097</v>
      </c>
      <c r="H2158" s="14">
        <v>163920.21748494584</v>
      </c>
      <c r="I2158" s="14">
        <v>9835.2130490967502</v>
      </c>
      <c r="J2158" s="14">
        <v>3934.0852196387004</v>
      </c>
      <c r="K2158" s="15">
        <v>7.8042946619720638E-2</v>
      </c>
      <c r="L2158" s="14">
        <v>11637.309000087025</v>
      </c>
      <c r="M2158" s="14">
        <v>162718.51892591082</v>
      </c>
      <c r="N2158" s="14">
        <v>2950.5639147290249</v>
      </c>
      <c r="O2158" s="15">
        <v>0.17745054361613757</v>
      </c>
      <c r="P2158" s="14">
        <v>31445.219467401825</v>
      </c>
      <c r="Q2158" s="14">
        <v>210126.04177760051</v>
      </c>
      <c r="R2158" s="14">
        <v>2950.5639147290249</v>
      </c>
      <c r="S2158" s="15">
        <v>0.38274841682551908</v>
      </c>
      <c r="T2158" s="38">
        <v>224026.67896538138</v>
      </c>
      <c r="U2158" s="38">
        <v>810812.4915930971</v>
      </c>
      <c r="V2158" s="38">
        <v>267109.20743287023</v>
      </c>
      <c r="W2158" s="38">
        <v>1183657.0522966085</v>
      </c>
      <c r="AA2158" s="13">
        <v>2093</v>
      </c>
      <c r="AB2158" s="39">
        <v>2341845.8446844076</v>
      </c>
    </row>
    <row r="2159" spans="3:28">
      <c r="C2159" s="13">
        <v>2094</v>
      </c>
      <c r="D2159" s="13">
        <v>65</v>
      </c>
      <c r="E2159" s="14">
        <v>233299.07572227975</v>
      </c>
      <c r="F2159" s="14">
        <v>70064.139531689114</v>
      </c>
      <c r="G2159" s="14">
        <v>2551.6097</v>
      </c>
      <c r="H2159" s="14">
        <v>160683.32649059064</v>
      </c>
      <c r="I2159" s="14">
        <v>9640.9995894354379</v>
      </c>
      <c r="J2159" s="14">
        <v>3856.3998357741752</v>
      </c>
      <c r="K2159" s="15">
        <v>-4.911223232437343E-2</v>
      </c>
      <c r="L2159" s="14">
        <v>-7159.953042865819</v>
      </c>
      <c r="M2159" s="14">
        <v>140555.81758808121</v>
      </c>
      <c r="N2159" s="14">
        <v>2892.2998768306311</v>
      </c>
      <c r="O2159" s="15">
        <v>3.6269606600248111E-3</v>
      </c>
      <c r="P2159" s="14">
        <v>814.97690774271462</v>
      </c>
      <c r="Q2159" s="14">
        <v>226960.80906910764</v>
      </c>
      <c r="R2159" s="14">
        <v>2892.2998768306311</v>
      </c>
      <c r="S2159" s="15">
        <v>0.22570901865264509</v>
      </c>
      <c r="T2159" s="38">
        <v>33795.311997930279</v>
      </c>
      <c r="U2159" s="38">
        <v>184971.02170169808</v>
      </c>
      <c r="V2159" s="38">
        <v>27450.335862807173</v>
      </c>
      <c r="W2159" s="38">
        <v>552487.64835888695</v>
      </c>
      <c r="AA2159" s="13">
        <v>2094</v>
      </c>
      <c r="AB2159" s="39">
        <v>2737216.2815048108</v>
      </c>
    </row>
    <row r="2160" spans="3:28">
      <c r="C2160" s="13">
        <v>2095</v>
      </c>
      <c r="D2160" s="13">
        <v>65</v>
      </c>
      <c r="E2160" s="14">
        <v>226895.15122031129</v>
      </c>
      <c r="F2160" s="14">
        <v>67566.608975921408</v>
      </c>
      <c r="G2160" s="14">
        <v>2551.6097</v>
      </c>
      <c r="H2160" s="14">
        <v>156776.93254438989</v>
      </c>
      <c r="I2160" s="14">
        <v>9406.6159526633928</v>
      </c>
      <c r="J2160" s="14">
        <v>3762.6463810653572</v>
      </c>
      <c r="K2160" s="15">
        <v>1.7631531238317046E-2</v>
      </c>
      <c r="L2160" s="14">
        <v>2448.9777250213278</v>
      </c>
      <c r="M2160" s="14">
        <v>143227.92086243539</v>
      </c>
      <c r="N2160" s="14">
        <v>2821.9847857990176</v>
      </c>
      <c r="O2160" s="15">
        <v>0.20109391103689489</v>
      </c>
      <c r="P2160" s="14">
        <v>28975.56529947068</v>
      </c>
      <c r="Q2160" s="14">
        <v>174476.27751563478</v>
      </c>
      <c r="R2160" s="14">
        <v>2821.9847857990176</v>
      </c>
      <c r="S2160" s="15">
        <v>-6.3863182327994775E-2</v>
      </c>
      <c r="T2160" s="38">
        <v>-4535.7972824485078</v>
      </c>
      <c r="U2160" s="38">
        <v>67898.860344562199</v>
      </c>
      <c r="V2160" s="38">
        <v>26888.745742043498</v>
      </c>
      <c r="W2160" s="38">
        <v>385603.05872263236</v>
      </c>
      <c r="AA2160" s="13">
        <v>2095</v>
      </c>
      <c r="AB2160" s="39">
        <v>2739294.3161831484</v>
      </c>
    </row>
    <row r="2161" spans="3:28">
      <c r="C2161" s="13">
        <v>2096</v>
      </c>
      <c r="D2161" s="13">
        <v>65</v>
      </c>
      <c r="E2161" s="14">
        <v>244730.32455314958</v>
      </c>
      <c r="F2161" s="14">
        <v>74522.326575728337</v>
      </c>
      <c r="G2161" s="14">
        <v>2551.6097</v>
      </c>
      <c r="H2161" s="14">
        <v>167656.38827742124</v>
      </c>
      <c r="I2161" s="14">
        <v>10059.383296645274</v>
      </c>
      <c r="J2161" s="14">
        <v>4023.7533186581095</v>
      </c>
      <c r="K2161" s="15">
        <v>-7.5725624211244624E-2</v>
      </c>
      <c r="L2161" s="14">
        <v>-9140.6142686958246</v>
      </c>
      <c r="M2161" s="14">
        <v>113578.28017892</v>
      </c>
      <c r="N2161" s="14">
        <v>3017.8149889935821</v>
      </c>
      <c r="O2161" s="15">
        <v>5.0093621938183716E-2</v>
      </c>
      <c r="P2161" s="14">
        <v>6244.8491665247839</v>
      </c>
      <c r="Q2161" s="14">
        <v>132417.31511225557</v>
      </c>
      <c r="R2161" s="14">
        <v>3017.8149889935821</v>
      </c>
      <c r="S2161" s="15">
        <v>0.37141945277852512</v>
      </c>
      <c r="T2161" s="38">
        <v>75435.485258811954</v>
      </c>
      <c r="U2161" s="38">
        <v>280044.91614940995</v>
      </c>
      <c r="V2161" s="38">
        <v>72539.72015664092</v>
      </c>
      <c r="W2161" s="38">
        <v>526040.5114405856</v>
      </c>
      <c r="AA2161" s="13">
        <v>2096</v>
      </c>
      <c r="AB2161" s="39">
        <v>3017160.9057174595</v>
      </c>
    </row>
    <row r="2162" spans="3:28">
      <c r="C2162" s="13">
        <v>2097</v>
      </c>
      <c r="D2162" s="13">
        <v>65</v>
      </c>
      <c r="E2162" s="14">
        <v>251791.91193256064</v>
      </c>
      <c r="F2162" s="14">
        <v>77276.345653698649</v>
      </c>
      <c r="G2162" s="14">
        <v>2551.6097</v>
      </c>
      <c r="H2162" s="14">
        <v>171963.95657886201</v>
      </c>
      <c r="I2162" s="14">
        <v>10317.83739473172</v>
      </c>
      <c r="J2162" s="14">
        <v>4127.1349578926884</v>
      </c>
      <c r="K2162" s="15">
        <v>2.1127749544057686E-2</v>
      </c>
      <c r="L2162" s="14">
        <v>3289.6081427903709</v>
      </c>
      <c r="M2162" s="14">
        <v>161054.00575182476</v>
      </c>
      <c r="N2162" s="14">
        <v>3095.3512184195156</v>
      </c>
      <c r="O2162" s="15">
        <v>-1.8265883934304075E-2</v>
      </c>
      <c r="P2162" s="14">
        <v>-1810.6712769847234</v>
      </c>
      <c r="Q2162" s="14">
        <v>98865.592004032631</v>
      </c>
      <c r="R2162" s="14">
        <v>3095.3512184195156</v>
      </c>
      <c r="S2162" s="15">
        <v>0.30149208994392496</v>
      </c>
      <c r="T2162" s="38">
        <v>146375.7996177414</v>
      </c>
      <c r="U2162" s="38">
        <v>633428.08546387684</v>
      </c>
      <c r="V2162" s="38">
        <v>147854.73648354705</v>
      </c>
      <c r="W2162" s="38">
        <v>893347.68321973423</v>
      </c>
      <c r="AA2162" s="13">
        <v>2097</v>
      </c>
      <c r="AB2162" s="39">
        <v>2308358.5074558556</v>
      </c>
    </row>
    <row r="2163" spans="3:28">
      <c r="C2163" s="13">
        <v>2098</v>
      </c>
      <c r="D2163" s="13">
        <v>65</v>
      </c>
      <c r="E2163" s="14">
        <v>240936.70386028328</v>
      </c>
      <c r="F2163" s="14">
        <v>73042.814505510483</v>
      </c>
      <c r="G2163" s="14">
        <v>2551.6097</v>
      </c>
      <c r="H2163" s="14">
        <v>165342.27965477281</v>
      </c>
      <c r="I2163" s="14">
        <v>9920.5367792863672</v>
      </c>
      <c r="J2163" s="14">
        <v>3968.2147117145469</v>
      </c>
      <c r="K2163" s="15">
        <v>3.2678187167742276E-2</v>
      </c>
      <c r="L2163" s="14">
        <v>4221.7999735731491</v>
      </c>
      <c r="M2163" s="14">
        <v>135399.11966712793</v>
      </c>
      <c r="N2163" s="14">
        <v>2976.1610337859101</v>
      </c>
      <c r="O2163" s="15">
        <v>0.10208669620764015</v>
      </c>
      <c r="P2163" s="14">
        <v>28187.47217349373</v>
      </c>
      <c r="Q2163" s="14">
        <v>305788.63324460085</v>
      </c>
      <c r="R2163" s="14">
        <v>2976.1610337859101</v>
      </c>
      <c r="S2163" s="15">
        <v>0.10875659989630264</v>
      </c>
      <c r="T2163" s="38">
        <v>81030.729734787601</v>
      </c>
      <c r="U2163" s="38">
        <v>827583.75170855643</v>
      </c>
      <c r="V2163" s="38">
        <v>113440.00188185448</v>
      </c>
      <c r="W2163" s="38">
        <v>1268771.5046202852</v>
      </c>
      <c r="AA2163" s="13">
        <v>2098</v>
      </c>
      <c r="AB2163" s="39">
        <v>2279124.0528890593</v>
      </c>
    </row>
    <row r="2164" spans="3:28">
      <c r="C2164" s="13">
        <v>2099</v>
      </c>
      <c r="D2164" s="13">
        <v>65</v>
      </c>
      <c r="E2164" s="14">
        <v>226318.81595266212</v>
      </c>
      <c r="F2164" s="14">
        <v>67341.83822153823</v>
      </c>
      <c r="G2164" s="14">
        <v>2551.6097</v>
      </c>
      <c r="H2164" s="14">
        <v>156425.36803112389</v>
      </c>
      <c r="I2164" s="14">
        <v>9385.5220818674334</v>
      </c>
      <c r="J2164" s="14">
        <v>3754.2088327469737</v>
      </c>
      <c r="K2164" s="15">
        <v>-2.23067255939862E-2</v>
      </c>
      <c r="L2164" s="14">
        <v>-3756.9124019791125</v>
      </c>
      <c r="M2164" s="14">
        <v>166540.80516758439</v>
      </c>
      <c r="N2164" s="14">
        <v>2815.6566245602298</v>
      </c>
      <c r="O2164" s="15">
        <v>0.14452010169039295</v>
      </c>
      <c r="P2164" s="14">
        <v>27066.091923327109</v>
      </c>
      <c r="Q2164" s="14">
        <v>215756.46160352783</v>
      </c>
      <c r="R2164" s="14">
        <v>2815.6566245602298</v>
      </c>
      <c r="S2164" s="15">
        <v>-0.12642450602780964</v>
      </c>
      <c r="T2164" s="38">
        <v>-32368.113877197928</v>
      </c>
      <c r="U2164" s="38">
        <v>225066.92699209947</v>
      </c>
      <c r="V2164" s="38">
        <v>-9058.9343558499313</v>
      </c>
      <c r="W2164" s="38">
        <v>607364.19376321172</v>
      </c>
      <c r="AA2164" s="13">
        <v>2099</v>
      </c>
      <c r="AB2164" s="39">
        <v>2332526.0113225458</v>
      </c>
    </row>
    <row r="2165" spans="3:28">
      <c r="C2165" s="13">
        <v>2100</v>
      </c>
      <c r="D2165" s="13">
        <v>65</v>
      </c>
      <c r="E2165" s="14">
        <v>243833.67787281433</v>
      </c>
      <c r="F2165" s="14">
        <v>74172.634370397587</v>
      </c>
      <c r="G2165" s="14">
        <v>2551.6097</v>
      </c>
      <c r="H2165" s="14">
        <v>167109.43380241675</v>
      </c>
      <c r="I2165" s="14">
        <v>10026.566028145005</v>
      </c>
      <c r="J2165" s="14">
        <v>4010.6264112580025</v>
      </c>
      <c r="K2165" s="15">
        <v>0.13432898443422253</v>
      </c>
      <c r="L2165" s="14">
        <v>15423.963181623767</v>
      </c>
      <c r="M2165" s="14">
        <v>132251.57811600951</v>
      </c>
      <c r="N2165" s="14">
        <v>3007.9698084435017</v>
      </c>
      <c r="O2165" s="15">
        <v>-2.5020661248539397E-2</v>
      </c>
      <c r="P2165" s="14">
        <v>-6505.809344625035</v>
      </c>
      <c r="Q2165" s="14">
        <v>255015.65791149967</v>
      </c>
      <c r="R2165" s="14">
        <v>3007.9698084435017</v>
      </c>
      <c r="S2165" s="15">
        <v>0.4247000790682201</v>
      </c>
      <c r="T2165" s="38">
        <v>29918.593335643593</v>
      </c>
      <c r="U2165" s="38">
        <v>101868.98220871823</v>
      </c>
      <c r="V2165" s="38">
        <v>38836.747172642325</v>
      </c>
      <c r="W2165" s="38">
        <v>489136.2182362274</v>
      </c>
      <c r="AA2165" s="13">
        <v>2100</v>
      </c>
      <c r="AB2165" s="39">
        <v>2694837.530667522</v>
      </c>
    </row>
    <row r="2166" spans="3:28">
      <c r="C2166" s="13">
        <v>2101</v>
      </c>
      <c r="D2166" s="13">
        <v>65</v>
      </c>
      <c r="E2166" s="14">
        <v>229639.08923086472</v>
      </c>
      <c r="F2166" s="14">
        <v>68636.744800037239</v>
      </c>
      <c r="G2166" s="14">
        <v>2551.6097</v>
      </c>
      <c r="H2166" s="14">
        <v>158450.73473082748</v>
      </c>
      <c r="I2166" s="14">
        <v>9507.0440838496488</v>
      </c>
      <c r="J2166" s="14">
        <v>3802.8176335398598</v>
      </c>
      <c r="K2166" s="15">
        <v>-7.3326933795231919E-3</v>
      </c>
      <c r="L2166" s="14">
        <v>-1545.0772337826727</v>
      </c>
      <c r="M2166" s="14">
        <v>211067.06961784846</v>
      </c>
      <c r="N2166" s="14">
        <v>2852.1132251548947</v>
      </c>
      <c r="O2166" s="15">
        <v>0.15910574730175325</v>
      </c>
      <c r="P2166" s="14">
        <v>58240.114607299831</v>
      </c>
      <c r="Q2166" s="14">
        <v>425712.75090027112</v>
      </c>
      <c r="R2166" s="14">
        <v>2852.1132251548947</v>
      </c>
      <c r="S2166" s="15">
        <v>0.1219270719552456</v>
      </c>
      <c r="T2166" s="38">
        <v>140714.4551442221</v>
      </c>
      <c r="U2166" s="38">
        <v>1296227.5646786687</v>
      </c>
      <c r="V2166" s="38">
        <v>197409.49251773924</v>
      </c>
      <c r="W2166" s="38">
        <v>1933007.3851967882</v>
      </c>
      <c r="AA2166" s="13">
        <v>2101</v>
      </c>
      <c r="AB2166" s="39">
        <v>2273432.867904475</v>
      </c>
    </row>
    <row r="2167" spans="3:28">
      <c r="C2167" s="13">
        <v>2102</v>
      </c>
      <c r="D2167" s="13">
        <v>65</v>
      </c>
      <c r="E2167" s="14">
        <v>232980.81531352602</v>
      </c>
      <c r="F2167" s="14">
        <v>69940.017972275149</v>
      </c>
      <c r="G2167" s="14">
        <v>2551.6097</v>
      </c>
      <c r="H2167" s="14">
        <v>160489.18764125087</v>
      </c>
      <c r="I2167" s="14">
        <v>9629.3512584750515</v>
      </c>
      <c r="J2167" s="14">
        <v>3851.7405033900209</v>
      </c>
      <c r="K2167" s="15">
        <v>2.464130077417831E-2</v>
      </c>
      <c r="L2167" s="14">
        <v>2671.2389883337487</v>
      </c>
      <c r="M2167" s="14">
        <v>113002.05964479584</v>
      </c>
      <c r="N2167" s="14">
        <v>2888.8053775425155</v>
      </c>
      <c r="O2167" s="15">
        <v>0.24401130418459896</v>
      </c>
      <c r="P2167" s="14">
        <v>27457.095735638402</v>
      </c>
      <c r="Q2167" s="14">
        <v>141425.36623205274</v>
      </c>
      <c r="R2167" s="14">
        <v>2888.8053775425155</v>
      </c>
      <c r="S2167" s="15">
        <v>3.3677504025065752E-2</v>
      </c>
      <c r="T2167" s="38">
        <v>18077.987504329256</v>
      </c>
      <c r="U2167" s="38">
        <v>556319.52013699524</v>
      </c>
      <c r="V2167" s="38">
        <v>48206.322228301404</v>
      </c>
      <c r="W2167" s="38">
        <v>810746.94601384387</v>
      </c>
      <c r="AA2167" s="13">
        <v>2102</v>
      </c>
      <c r="AB2167" s="39">
        <v>2744818.4260878311</v>
      </c>
    </row>
    <row r="2168" spans="3:28">
      <c r="C2168" s="13">
        <v>2103</v>
      </c>
      <c r="D2168" s="13">
        <v>65</v>
      </c>
      <c r="E2168" s="14">
        <v>230411.3714605727</v>
      </c>
      <c r="F2168" s="14">
        <v>68937.93486962335</v>
      </c>
      <c r="G2168" s="14">
        <v>2551.6097</v>
      </c>
      <c r="H2168" s="14">
        <v>158921.82689094936</v>
      </c>
      <c r="I2168" s="14">
        <v>9535.3096134569623</v>
      </c>
      <c r="J2168" s="14">
        <v>3814.123845382785</v>
      </c>
      <c r="K2168" s="15">
        <v>-1.2269443551652201E-2</v>
      </c>
      <c r="L2168" s="14">
        <v>-2258.6786850233125</v>
      </c>
      <c r="M2168" s="14">
        <v>183738.1241875875</v>
      </c>
      <c r="N2168" s="14">
        <v>2860.5928840370884</v>
      </c>
      <c r="O2168" s="15">
        <v>-2.8037104276475489E-2</v>
      </c>
      <c r="P2168" s="14">
        <v>-8675.6619982133343</v>
      </c>
      <c r="Q2168" s="14">
        <v>302189.65714308736</v>
      </c>
      <c r="R2168" s="14">
        <v>2860.5928840370884</v>
      </c>
      <c r="S2168" s="15">
        <v>-5.271252445472073E-2</v>
      </c>
      <c r="T2168" s="38">
        <v>-30852.066632307178</v>
      </c>
      <c r="U2168" s="38">
        <v>555867.34186520858</v>
      </c>
      <c r="V2168" s="38">
        <v>-41786.407315543824</v>
      </c>
      <c r="W2168" s="38">
        <v>1041795.1231958835</v>
      </c>
      <c r="AA2168" s="13">
        <v>2103</v>
      </c>
      <c r="AB2168" s="39">
        <v>2970324.0769057577</v>
      </c>
    </row>
    <row r="2169" spans="3:28">
      <c r="C2169" s="13">
        <v>2104</v>
      </c>
      <c r="D2169" s="13">
        <v>65</v>
      </c>
      <c r="E2169" s="14">
        <v>233437.42854820209</v>
      </c>
      <c r="F2169" s="14">
        <v>70118.097133798816</v>
      </c>
      <c r="G2169" s="14">
        <v>2551.6097</v>
      </c>
      <c r="H2169" s="14">
        <v>160767.72171440328</v>
      </c>
      <c r="I2169" s="14">
        <v>9646.0633028641969</v>
      </c>
      <c r="J2169" s="14">
        <v>3858.4253211456789</v>
      </c>
      <c r="K2169" s="15">
        <v>9.5102071607767215E-3</v>
      </c>
      <c r="L2169" s="14">
        <v>1133.3277534806939</v>
      </c>
      <c r="M2169" s="14">
        <v>122232.15831206494</v>
      </c>
      <c r="N2169" s="14">
        <v>2893.818990859259</v>
      </c>
      <c r="O2169" s="15">
        <v>-1.5850065618934997E-2</v>
      </c>
      <c r="P2169" s="14">
        <v>-2750.6200831623901</v>
      </c>
      <c r="Q2169" s="14">
        <v>172236.27021060608</v>
      </c>
      <c r="R2169" s="14">
        <v>2893.818990859259</v>
      </c>
      <c r="S2169" s="15">
        <v>1.8546557547079706E-2</v>
      </c>
      <c r="T2169" s="38">
        <v>1159.314788726113</v>
      </c>
      <c r="U2169" s="38">
        <v>65114.578504783371</v>
      </c>
      <c r="V2169" s="38">
        <v>-457.97754095558321</v>
      </c>
      <c r="W2169" s="38">
        <v>359583.00702745438</v>
      </c>
      <c r="AA2169" s="13">
        <v>2104</v>
      </c>
      <c r="AB2169" s="39">
        <v>2444805.4956538645</v>
      </c>
    </row>
    <row r="2170" spans="3:28">
      <c r="C2170" s="13">
        <v>2105</v>
      </c>
      <c r="D2170" s="13">
        <v>65</v>
      </c>
      <c r="E2170" s="14">
        <v>219478.37783059524</v>
      </c>
      <c r="F2170" s="14">
        <v>64674.067353932143</v>
      </c>
      <c r="G2170" s="14">
        <v>2551.6097</v>
      </c>
      <c r="H2170" s="14">
        <v>152252.70077666311</v>
      </c>
      <c r="I2170" s="14">
        <v>9135.1620465997858</v>
      </c>
      <c r="J2170" s="14">
        <v>3654.0648186399144</v>
      </c>
      <c r="K2170" s="15">
        <v>8.1651649022411427E-2</v>
      </c>
      <c r="L2170" s="14">
        <v>10858.57609698644</v>
      </c>
      <c r="M2170" s="14">
        <v>145672.21964022264</v>
      </c>
      <c r="N2170" s="14">
        <v>2740.5486139799355</v>
      </c>
      <c r="O2170" s="15">
        <v>-2.5582650588966097E-2</v>
      </c>
      <c r="P2170" s="14">
        <v>-1950.7253766348217</v>
      </c>
      <c r="Q2170" s="14">
        <v>75671.435725704563</v>
      </c>
      <c r="R2170" s="14">
        <v>2740.5486139799355</v>
      </c>
      <c r="S2170" s="15">
        <v>-9.5520087181114474E-2</v>
      </c>
      <c r="T2170" s="38">
        <v>-29941.538281898604</v>
      </c>
      <c r="U2170" s="38">
        <v>284886.76527842338</v>
      </c>
      <c r="V2170" s="38">
        <v>-21033.687561546983</v>
      </c>
      <c r="W2170" s="38">
        <v>506230.42064435058</v>
      </c>
      <c r="AA2170" s="13">
        <v>2105</v>
      </c>
      <c r="AB2170" s="39">
        <v>2636093.0459539965</v>
      </c>
    </row>
    <row r="2171" spans="3:28">
      <c r="C2171" s="13">
        <v>2106</v>
      </c>
      <c r="D2171" s="13">
        <v>65</v>
      </c>
      <c r="E2171" s="14">
        <v>233439.68209555675</v>
      </c>
      <c r="F2171" s="14">
        <v>70118.976017267138</v>
      </c>
      <c r="G2171" s="14">
        <v>2551.6097</v>
      </c>
      <c r="H2171" s="14">
        <v>160769.0963782896</v>
      </c>
      <c r="I2171" s="14">
        <v>9646.1457826973765</v>
      </c>
      <c r="J2171" s="14">
        <v>3858.4583130789506</v>
      </c>
      <c r="K2171" s="15">
        <v>-3.6904359339007466E-2</v>
      </c>
      <c r="L2171" s="14">
        <v>-5750.3873833458902</v>
      </c>
      <c r="M2171" s="14">
        <v>151997.48993132051</v>
      </c>
      <c r="N2171" s="14">
        <v>2893.8437348092129</v>
      </c>
      <c r="O2171" s="15">
        <v>0.18225239662301895</v>
      </c>
      <c r="P2171" s="14">
        <v>31108.112050401207</v>
      </c>
      <c r="Q2171" s="14">
        <v>203242.01870817301</v>
      </c>
      <c r="R2171" s="14">
        <v>2893.8437348092129</v>
      </c>
      <c r="S2171" s="15">
        <v>8.8715500330674407E-2</v>
      </c>
      <c r="T2171" s="38">
        <v>13064.350935425387</v>
      </c>
      <c r="U2171" s="38">
        <v>161772.47165455125</v>
      </c>
      <c r="V2171" s="38">
        <v>38422.075602480705</v>
      </c>
      <c r="W2171" s="38">
        <v>517011.98029404471</v>
      </c>
      <c r="AA2171" s="13">
        <v>2106</v>
      </c>
      <c r="AB2171" s="39">
        <v>3426136.4468308911</v>
      </c>
    </row>
    <row r="2172" spans="3:28">
      <c r="C2172" s="13">
        <v>2107</v>
      </c>
      <c r="D2172" s="13">
        <v>65</v>
      </c>
      <c r="E2172" s="14">
        <v>221554.12542011437</v>
      </c>
      <c r="F2172" s="14">
        <v>65483.608913844604</v>
      </c>
      <c r="G2172" s="14">
        <v>2551.6097</v>
      </c>
      <c r="H2172" s="14">
        <v>153518.90680626978</v>
      </c>
      <c r="I2172" s="14">
        <v>9211.1344083761869</v>
      </c>
      <c r="J2172" s="14">
        <v>3684.4537633504751</v>
      </c>
      <c r="K2172" s="15">
        <v>1.0213758279940928E-2</v>
      </c>
      <c r="L2172" s="14">
        <v>1485.4906740463061</v>
      </c>
      <c r="M2172" s="14">
        <v>148767.88104223178</v>
      </c>
      <c r="N2172" s="14">
        <v>2763.3403225128559</v>
      </c>
      <c r="O2172" s="15">
        <v>3.4762309358978727E-2</v>
      </c>
      <c r="P2172" s="14">
        <v>7580.5537496639854</v>
      </c>
      <c r="Q2172" s="14">
        <v>227030.41010022518</v>
      </c>
      <c r="R2172" s="14">
        <v>2763.3403225128559</v>
      </c>
      <c r="S2172" s="15">
        <v>0.19492151284616882</v>
      </c>
      <c r="T2172" s="38">
        <v>15540.30055175788</v>
      </c>
      <c r="U2172" s="38">
        <v>96647.909245115763</v>
      </c>
      <c r="V2172" s="38">
        <v>24606.344975468171</v>
      </c>
      <c r="W2172" s="38">
        <v>472446.2003875727</v>
      </c>
      <c r="AA2172" s="13">
        <v>2107</v>
      </c>
      <c r="AB2172" s="39">
        <v>2478338.0542883901</v>
      </c>
    </row>
    <row r="2173" spans="3:28">
      <c r="C2173" s="13">
        <v>2108</v>
      </c>
      <c r="D2173" s="13">
        <v>65</v>
      </c>
      <c r="E2173" s="14">
        <v>250924.46131041527</v>
      </c>
      <c r="F2173" s="14">
        <v>76938.039911061962</v>
      </c>
      <c r="G2173" s="14">
        <v>2551.6097</v>
      </c>
      <c r="H2173" s="14">
        <v>171434.8116993533</v>
      </c>
      <c r="I2173" s="14">
        <v>10286.088701961198</v>
      </c>
      <c r="J2173" s="14">
        <v>4114.4354807844793</v>
      </c>
      <c r="K2173" s="15">
        <v>2.3933985017262023E-2</v>
      </c>
      <c r="L2173" s="14">
        <v>3073.3103751403883</v>
      </c>
      <c r="M2173" s="14">
        <v>133538.32869382371</v>
      </c>
      <c r="N2173" s="14">
        <v>3085.8266105883595</v>
      </c>
      <c r="O2173" s="15">
        <v>0.12342854435122949</v>
      </c>
      <c r="P2173" s="14">
        <v>11963.073533518074</v>
      </c>
      <c r="Q2173" s="14">
        <v>110429.05756284051</v>
      </c>
      <c r="R2173" s="14">
        <v>3085.8266105883595</v>
      </c>
      <c r="S2173" s="15">
        <v>-0.1857246260840229</v>
      </c>
      <c r="T2173" s="38">
        <v>-88429.187464116854</v>
      </c>
      <c r="U2173" s="38">
        <v>389244.3786718417</v>
      </c>
      <c r="V2173" s="38">
        <v>-73392.803555458391</v>
      </c>
      <c r="W2173" s="38">
        <v>633211.76492850599</v>
      </c>
      <c r="AA2173" s="13">
        <v>2108</v>
      </c>
      <c r="AB2173" s="39">
        <v>2359406.2010719557</v>
      </c>
    </row>
    <row r="2174" spans="3:28">
      <c r="C2174" s="13">
        <v>2109</v>
      </c>
      <c r="D2174" s="13">
        <v>65</v>
      </c>
      <c r="E2174" s="14">
        <v>244120.26137269309</v>
      </c>
      <c r="F2174" s="14">
        <v>74284.40193535031</v>
      </c>
      <c r="G2174" s="14">
        <v>2551.6097</v>
      </c>
      <c r="H2174" s="14">
        <v>167284.24973734279</v>
      </c>
      <c r="I2174" s="14">
        <v>10037.054984240567</v>
      </c>
      <c r="J2174" s="14">
        <v>4014.8219936962269</v>
      </c>
      <c r="K2174" s="15">
        <v>-4.2853176699021965E-2</v>
      </c>
      <c r="L2174" s="14">
        <v>-6438.7269226845319</v>
      </c>
      <c r="M2174" s="14">
        <v>145819.55037298531</v>
      </c>
      <c r="N2174" s="14">
        <v>3011.1164952721701</v>
      </c>
      <c r="O2174" s="15">
        <v>-0.14684525288643679</v>
      </c>
      <c r="P2174" s="14">
        <v>-31480.780121631753</v>
      </c>
      <c r="Q2174" s="14">
        <v>184405.42375693601</v>
      </c>
      <c r="R2174" s="14">
        <v>3011.1164952721701</v>
      </c>
      <c r="S2174" s="15">
        <v>8.4366487387224076E-2</v>
      </c>
      <c r="T2174" s="38">
        <v>32699.186494703907</v>
      </c>
      <c r="U2174" s="38">
        <v>421789.76229346375</v>
      </c>
      <c r="V2174" s="38">
        <v>-5220.3205496123774</v>
      </c>
      <c r="W2174" s="38">
        <v>752014.7364233851</v>
      </c>
      <c r="AA2174" s="13">
        <v>2109</v>
      </c>
      <c r="AB2174" s="39">
        <v>2496122.8893375699</v>
      </c>
    </row>
    <row r="2175" spans="3:28">
      <c r="C2175" s="13">
        <v>2110</v>
      </c>
      <c r="D2175" s="13">
        <v>65</v>
      </c>
      <c r="E2175" s="14">
        <v>236697.05719262667</v>
      </c>
      <c r="F2175" s="14">
        <v>71389.352305124397</v>
      </c>
      <c r="G2175" s="14">
        <v>2551.6097</v>
      </c>
      <c r="H2175" s="14">
        <v>162756.09518750227</v>
      </c>
      <c r="I2175" s="14">
        <v>9765.3657112501369</v>
      </c>
      <c r="J2175" s="14">
        <v>3906.1462845000551</v>
      </c>
      <c r="K2175" s="15">
        <v>-4.41735296051219E-3</v>
      </c>
      <c r="L2175" s="14">
        <v>-787.79435409267444</v>
      </c>
      <c r="M2175" s="14">
        <v>179506.09989413709</v>
      </c>
      <c r="N2175" s="14">
        <v>2929.6097133750409</v>
      </c>
      <c r="O2175" s="15">
        <v>7.6736844076399968E-2</v>
      </c>
      <c r="P2175" s="14">
        <v>8272.5298361368659</v>
      </c>
      <c r="Q2175" s="14">
        <v>117541.21867716771</v>
      </c>
      <c r="R2175" s="14">
        <v>2929.6097133750409</v>
      </c>
      <c r="S2175" s="15">
        <v>0.32275360582391849</v>
      </c>
      <c r="T2175" s="38">
        <v>240458.62788923024</v>
      </c>
      <c r="U2175" s="38">
        <v>986945.71460514783</v>
      </c>
      <c r="V2175" s="38">
        <v>247943.36337127443</v>
      </c>
      <c r="W2175" s="38">
        <v>1283993.0331764526</v>
      </c>
      <c r="AA2175" s="13">
        <v>2110</v>
      </c>
      <c r="AB2175" s="39">
        <v>2959162.881032059</v>
      </c>
    </row>
    <row r="2176" spans="3:28">
      <c r="C2176" s="13">
        <v>2111</v>
      </c>
      <c r="D2176" s="13">
        <v>65</v>
      </c>
      <c r="E2176" s="14">
        <v>213777.93312328964</v>
      </c>
      <c r="F2176" s="14">
        <v>62450.893918082962</v>
      </c>
      <c r="G2176" s="14">
        <v>2551.6097</v>
      </c>
      <c r="H2176" s="14">
        <v>148775.42950520667</v>
      </c>
      <c r="I2176" s="14">
        <v>8926.5257703124007</v>
      </c>
      <c r="J2176" s="14">
        <v>3570.6103081249603</v>
      </c>
      <c r="K2176" s="15">
        <v>4.5167740522079745E-2</v>
      </c>
      <c r="L2176" s="14">
        <v>6086.2024312376634</v>
      </c>
      <c r="M2176" s="14">
        <v>142618.1732561785</v>
      </c>
      <c r="N2176" s="14">
        <v>2677.9577310937202</v>
      </c>
      <c r="O2176" s="15">
        <v>5.2993233967872241E-2</v>
      </c>
      <c r="P2176" s="14">
        <v>11705.397884903261</v>
      </c>
      <c r="Q2176" s="14">
        <v>233929.1389825455</v>
      </c>
      <c r="R2176" s="14">
        <v>2677.9577310937202</v>
      </c>
      <c r="S2176" s="15">
        <v>-4.4042319513031933E-2</v>
      </c>
      <c r="T2176" s="38">
        <v>-17350.529528851774</v>
      </c>
      <c r="U2176" s="38">
        <v>377939.76072750019</v>
      </c>
      <c r="V2176" s="38">
        <v>441.07078728915076</v>
      </c>
      <c r="W2176" s="38">
        <v>754487.07296622416</v>
      </c>
      <c r="AA2176" s="13">
        <v>2111</v>
      </c>
      <c r="AB2176" s="39">
        <v>2905186.782503054</v>
      </c>
    </row>
    <row r="2177" spans="3:28">
      <c r="C2177" s="13">
        <v>2112</v>
      </c>
      <c r="D2177" s="13">
        <v>65</v>
      </c>
      <c r="E2177" s="14">
        <v>235107.16744481839</v>
      </c>
      <c r="F2177" s="14">
        <v>70769.295303479172</v>
      </c>
      <c r="G2177" s="14">
        <v>2551.6097</v>
      </c>
      <c r="H2177" s="14">
        <v>161786.26244133923</v>
      </c>
      <c r="I2177" s="14">
        <v>9707.1757464803541</v>
      </c>
      <c r="J2177" s="14">
        <v>3882.8702985921418</v>
      </c>
      <c r="K2177" s="15">
        <v>8.8009151243524666E-2</v>
      </c>
      <c r="L2177" s="14">
        <v>12767.936889085417</v>
      </c>
      <c r="M2177" s="14">
        <v>159784.47739596016</v>
      </c>
      <c r="N2177" s="14">
        <v>2912.1527239441061</v>
      </c>
      <c r="O2177" s="15">
        <v>-0.10738222673726777</v>
      </c>
      <c r="P2177" s="14">
        <v>-7412.7797188056966</v>
      </c>
      <c r="Q2177" s="14">
        <v>63075.015802264759</v>
      </c>
      <c r="R2177" s="14">
        <v>2912.1527239441061</v>
      </c>
      <c r="S2177" s="15">
        <v>0.29710318078204212</v>
      </c>
      <c r="T2177" s="38">
        <v>39928.482076762608</v>
      </c>
      <c r="U2177" s="38">
        <v>175777.2026765442</v>
      </c>
      <c r="V2177" s="38">
        <v>45283.639247042331</v>
      </c>
      <c r="W2177" s="38">
        <v>398636.69587476912</v>
      </c>
      <c r="AA2177" s="13">
        <v>2112</v>
      </c>
      <c r="AB2177" s="39">
        <v>2340985.2934947661</v>
      </c>
    </row>
    <row r="2178" spans="3:28">
      <c r="C2178" s="13">
        <v>2113</v>
      </c>
      <c r="D2178" s="13">
        <v>65</v>
      </c>
      <c r="E2178" s="14">
        <v>240586.3656622672</v>
      </c>
      <c r="F2178" s="14">
        <v>72906.182608284202</v>
      </c>
      <c r="G2178" s="14">
        <v>2551.6097</v>
      </c>
      <c r="H2178" s="14">
        <v>165128.573353983</v>
      </c>
      <c r="I2178" s="14">
        <v>9907.7144012389799</v>
      </c>
      <c r="J2178" s="14">
        <v>3963.0857604955922</v>
      </c>
      <c r="K2178" s="15">
        <v>7.8347442448552351E-2</v>
      </c>
      <c r="L2178" s="14">
        <v>12343.0596461974</v>
      </c>
      <c r="M2178" s="14">
        <v>171867.20073317792</v>
      </c>
      <c r="N2178" s="14">
        <v>2972.3143203716941</v>
      </c>
      <c r="O2178" s="15">
        <v>0.10161318480959708</v>
      </c>
      <c r="P2178" s="14">
        <v>27712.221072297154</v>
      </c>
      <c r="Q2178" s="14">
        <v>301921.06795256562</v>
      </c>
      <c r="R2178" s="14">
        <v>2972.3143203716941</v>
      </c>
      <c r="S2178" s="15">
        <v>-9.3500730496074172E-2</v>
      </c>
      <c r="T2178" s="38">
        <v>-69282.412524650339</v>
      </c>
      <c r="U2178" s="38">
        <v>673186.32474018307</v>
      </c>
      <c r="V2178" s="38">
        <v>-29227.131806155783</v>
      </c>
      <c r="W2178" s="38">
        <v>1146974.5934259268</v>
      </c>
      <c r="AA2178" s="13">
        <v>2113</v>
      </c>
      <c r="AB2178" s="39">
        <v>3255515.3114699335</v>
      </c>
    </row>
    <row r="2179" spans="3:28">
      <c r="C2179" s="13">
        <v>2114</v>
      </c>
      <c r="D2179" s="13">
        <v>65</v>
      </c>
      <c r="E2179" s="14">
        <v>233279.29215838696</v>
      </c>
      <c r="F2179" s="14">
        <v>70056.423941770918</v>
      </c>
      <c r="G2179" s="14">
        <v>2551.6097</v>
      </c>
      <c r="H2179" s="14">
        <v>160671.25851661604</v>
      </c>
      <c r="I2179" s="14">
        <v>9640.2755109969621</v>
      </c>
      <c r="J2179" s="14">
        <v>3856.1102043987848</v>
      </c>
      <c r="K2179" s="15">
        <v>-1.4999828069787592E-2</v>
      </c>
      <c r="L2179" s="14">
        <v>-2264.6353722988651</v>
      </c>
      <c r="M2179" s="14">
        <v>150640.84172184032</v>
      </c>
      <c r="N2179" s="14">
        <v>2892.0826532990886</v>
      </c>
      <c r="O2179" s="15">
        <v>-1.9725123224559438E-2</v>
      </c>
      <c r="P2179" s="14">
        <v>-3419.2792612882663</v>
      </c>
      <c r="Q2179" s="14">
        <v>171373.17021509469</v>
      </c>
      <c r="R2179" s="14">
        <v>2892.0826532990886</v>
      </c>
      <c r="S2179" s="15">
        <v>0.23487281327614917</v>
      </c>
      <c r="T2179" s="38">
        <v>22504.68395750584</v>
      </c>
      <c r="U2179" s="38">
        <v>119767.19566911306</v>
      </c>
      <c r="V2179" s="38">
        <v>16820.769323918707</v>
      </c>
      <c r="W2179" s="38">
        <v>441781.20760604809</v>
      </c>
      <c r="AA2179" s="13">
        <v>2114</v>
      </c>
      <c r="AB2179" s="39">
        <v>2512107.1505454499</v>
      </c>
    </row>
    <row r="2180" spans="3:28">
      <c r="C2180" s="13">
        <v>2115</v>
      </c>
      <c r="D2180" s="13">
        <v>65</v>
      </c>
      <c r="E2180" s="14">
        <v>228959.30134810184</v>
      </c>
      <c r="F2180" s="14">
        <v>68371.627525759715</v>
      </c>
      <c r="G2180" s="14">
        <v>2551.6097</v>
      </c>
      <c r="H2180" s="14">
        <v>158036.06412234213</v>
      </c>
      <c r="I2180" s="14">
        <v>9482.1638473405274</v>
      </c>
      <c r="J2180" s="14">
        <v>3792.8655389362111</v>
      </c>
      <c r="K2180" s="15">
        <v>1.0611566279088068E-2</v>
      </c>
      <c r="L2180" s="14">
        <v>1250.5432516429883</v>
      </c>
      <c r="M2180" s="14">
        <v>120994.1645278069</v>
      </c>
      <c r="N2180" s="14">
        <v>2844.6491542021581</v>
      </c>
      <c r="O2180" s="15">
        <v>-9.4556040980575129E-2</v>
      </c>
      <c r="P2180" s="14">
        <v>-13185.113084628443</v>
      </c>
      <c r="Q2180" s="14">
        <v>127679.52472698182</v>
      </c>
      <c r="R2180" s="14">
        <v>2844.6491542021581</v>
      </c>
      <c r="S2180" s="15">
        <v>0.18096222689872596</v>
      </c>
      <c r="T2180" s="38">
        <v>64579.010329791039</v>
      </c>
      <c r="U2180" s="38">
        <v>422865.92171335395</v>
      </c>
      <c r="V2180" s="38">
        <v>52644.440496805582</v>
      </c>
      <c r="W2180" s="38">
        <v>671539.61096814275</v>
      </c>
      <c r="AA2180" s="13">
        <v>2115</v>
      </c>
      <c r="AB2180" s="39">
        <v>3006339.1163118454</v>
      </c>
    </row>
    <row r="2181" spans="3:28">
      <c r="C2181" s="13">
        <v>2116</v>
      </c>
      <c r="D2181" s="13">
        <v>65</v>
      </c>
      <c r="E2181" s="14">
        <v>250479.0012394737</v>
      </c>
      <c r="F2181" s="14">
        <v>76764.310483394744</v>
      </c>
      <c r="G2181" s="14">
        <v>2551.6097</v>
      </c>
      <c r="H2181" s="14">
        <v>171163.08105607895</v>
      </c>
      <c r="I2181" s="14">
        <v>10269.784863364737</v>
      </c>
      <c r="J2181" s="14">
        <v>4107.9139453458947</v>
      </c>
      <c r="K2181" s="15">
        <v>1.4775206221191984E-2</v>
      </c>
      <c r="L2181" s="14">
        <v>1997.6424602606198</v>
      </c>
      <c r="M2181" s="14">
        <v>139253.93978304078</v>
      </c>
      <c r="N2181" s="14">
        <v>3080.9354590094213</v>
      </c>
      <c r="O2181" s="15">
        <v>0.23199533153587054</v>
      </c>
      <c r="P2181" s="14">
        <v>25746.281032116793</v>
      </c>
      <c r="Q2181" s="14">
        <v>138264.33120549913</v>
      </c>
      <c r="R2181" s="14">
        <v>3080.9354590094213</v>
      </c>
      <c r="S2181" s="15">
        <v>0.11031557603161166</v>
      </c>
      <c r="T2181" s="38">
        <v>119033.37604410606</v>
      </c>
      <c r="U2181" s="38">
        <v>1199599.8555672334</v>
      </c>
      <c r="V2181" s="38">
        <v>146777.29953648348</v>
      </c>
      <c r="W2181" s="38">
        <v>1477118.1265557734</v>
      </c>
      <c r="AA2181" s="13">
        <v>2116</v>
      </c>
      <c r="AB2181" s="39">
        <v>2916276.5138630285</v>
      </c>
    </row>
    <row r="2182" spans="3:28">
      <c r="C2182" s="13">
        <v>2117</v>
      </c>
      <c r="D2182" s="13">
        <v>65</v>
      </c>
      <c r="E2182" s="14">
        <v>236364.19143942749</v>
      </c>
      <c r="F2182" s="14">
        <v>71259.534661376718</v>
      </c>
      <c r="G2182" s="14">
        <v>2551.6097</v>
      </c>
      <c r="H2182" s="14">
        <v>162553.04707805076</v>
      </c>
      <c r="I2182" s="14">
        <v>9753.1828246830446</v>
      </c>
      <c r="J2182" s="14">
        <v>3901.2731298732178</v>
      </c>
      <c r="K2182" s="15">
        <v>3.8052130156204851E-2</v>
      </c>
      <c r="L2182" s="14">
        <v>5500.3664634111219</v>
      </c>
      <c r="M2182" s="14">
        <v>151999.19102286981</v>
      </c>
      <c r="N2182" s="14">
        <v>2925.9548474049134</v>
      </c>
      <c r="O2182" s="15">
        <v>8.1717736190743975E-2</v>
      </c>
      <c r="P2182" s="14">
        <v>8694.2807271056536</v>
      </c>
      <c r="Q2182" s="14">
        <v>116551.3059106681</v>
      </c>
      <c r="R2182" s="14">
        <v>2925.9548474049134</v>
      </c>
      <c r="S2182" s="15">
        <v>5.4389594336382338E-2</v>
      </c>
      <c r="T2182" s="38">
        <v>24223.390650967154</v>
      </c>
      <c r="U2182" s="38">
        <v>471054.47472303302</v>
      </c>
      <c r="V2182" s="38">
        <v>38418.037841483929</v>
      </c>
      <c r="W2182" s="38">
        <v>739604.97165657091</v>
      </c>
      <c r="AA2182" s="13">
        <v>2117</v>
      </c>
      <c r="AB2182" s="39">
        <v>2253004.6857442507</v>
      </c>
    </row>
    <row r="2183" spans="3:28">
      <c r="C2183" s="13">
        <v>2118</v>
      </c>
      <c r="D2183" s="13">
        <v>65</v>
      </c>
      <c r="E2183" s="14">
        <v>232077.13158719955</v>
      </c>
      <c r="F2183" s="14">
        <v>69587.581319007819</v>
      </c>
      <c r="G2183" s="14">
        <v>2551.6097</v>
      </c>
      <c r="H2183" s="14">
        <v>159937.94056819173</v>
      </c>
      <c r="I2183" s="14">
        <v>9596.2764340915037</v>
      </c>
      <c r="J2183" s="14">
        <v>3838.5105736366017</v>
      </c>
      <c r="K2183" s="15">
        <v>-2.0705592988819736E-2</v>
      </c>
      <c r="L2183" s="14">
        <v>-2788.7581557418907</v>
      </c>
      <c r="M2183" s="14">
        <v>133816.72211616705</v>
      </c>
      <c r="N2183" s="14">
        <v>2878.8829302274512</v>
      </c>
      <c r="O2183" s="15">
        <v>8.3860826635761623E-3</v>
      </c>
      <c r="P2183" s="14">
        <v>1275.1651242621388</v>
      </c>
      <c r="Q2183" s="14">
        <v>154771.91098498474</v>
      </c>
      <c r="R2183" s="14">
        <v>2878.8829302274512</v>
      </c>
      <c r="S2183" s="15">
        <v>0.69376142351184666</v>
      </c>
      <c r="T2183" s="38">
        <v>193596.376857872</v>
      </c>
      <c r="U2183" s="38">
        <v>474089.06385785533</v>
      </c>
      <c r="V2183" s="38">
        <v>192082.78382639226</v>
      </c>
      <c r="W2183" s="38">
        <v>762677.69695900707</v>
      </c>
      <c r="AA2183" s="13">
        <v>2118</v>
      </c>
      <c r="AB2183" s="39">
        <v>2648562.8970839405</v>
      </c>
    </row>
    <row r="2184" spans="3:28">
      <c r="C2184" s="13">
        <v>2119</v>
      </c>
      <c r="D2184" s="13">
        <v>65</v>
      </c>
      <c r="E2184" s="14">
        <v>234568.80694947805</v>
      </c>
      <c r="F2184" s="14">
        <v>70559.334710296447</v>
      </c>
      <c r="G2184" s="14">
        <v>2551.6097</v>
      </c>
      <c r="H2184" s="14">
        <v>161457.8625391816</v>
      </c>
      <c r="I2184" s="14">
        <v>9687.4717523508953</v>
      </c>
      <c r="J2184" s="14">
        <v>3874.9887009403583</v>
      </c>
      <c r="K2184" s="15">
        <v>2.3857351424066371E-2</v>
      </c>
      <c r="L2184" s="14">
        <v>3157.8322925020047</v>
      </c>
      <c r="M2184" s="14">
        <v>137458.39731126549</v>
      </c>
      <c r="N2184" s="14">
        <v>2906.2415257052685</v>
      </c>
      <c r="O2184" s="15">
        <v>5.66402621102048E-2</v>
      </c>
      <c r="P2184" s="14">
        <v>18424.668580830948</v>
      </c>
      <c r="Q2184" s="14">
        <v>345170.57391770487</v>
      </c>
      <c r="R2184" s="14">
        <v>2906.2415257052685</v>
      </c>
      <c r="S2184" s="15">
        <v>-3.7060964052130843E-2</v>
      </c>
      <c r="T2184" s="38">
        <v>-5089.4664326297279</v>
      </c>
      <c r="U2184" s="38">
        <v>133690.53081057462</v>
      </c>
      <c r="V2184" s="38">
        <v>16493.034440703224</v>
      </c>
      <c r="W2184" s="38">
        <v>616319.50203954498</v>
      </c>
      <c r="AA2184" s="13">
        <v>2119</v>
      </c>
      <c r="AB2184" s="39">
        <v>2873607.7136997213</v>
      </c>
    </row>
    <row r="2185" spans="3:28">
      <c r="C2185" s="13">
        <v>2120</v>
      </c>
      <c r="D2185" s="13">
        <v>65</v>
      </c>
      <c r="E2185" s="14">
        <v>224671.08859323317</v>
      </c>
      <c r="F2185" s="14">
        <v>66699.224551360938</v>
      </c>
      <c r="G2185" s="14">
        <v>2551.6097</v>
      </c>
      <c r="H2185" s="14">
        <v>155420.25434187223</v>
      </c>
      <c r="I2185" s="14">
        <v>9325.2152605123338</v>
      </c>
      <c r="J2185" s="14">
        <v>3730.0861042049337</v>
      </c>
      <c r="K2185" s="15">
        <v>-2.7197275287039642E-2</v>
      </c>
      <c r="L2185" s="14">
        <v>-3813.2666795881032</v>
      </c>
      <c r="M2185" s="14">
        <v>138259.44935971411</v>
      </c>
      <c r="N2185" s="14">
        <v>2797.5645781537</v>
      </c>
      <c r="O2185" s="15">
        <v>0.11390044407882094</v>
      </c>
      <c r="P2185" s="14">
        <v>17229.797044921841</v>
      </c>
      <c r="Q2185" s="14">
        <v>169899.25421388363</v>
      </c>
      <c r="R2185" s="14">
        <v>2797.5645781537</v>
      </c>
      <c r="S2185" s="15">
        <v>0.55031297397535328</v>
      </c>
      <c r="T2185" s="38">
        <v>97308.25654002103</v>
      </c>
      <c r="U2185" s="38">
        <v>275530.52135956637</v>
      </c>
      <c r="V2185" s="38">
        <v>110724.78690535476</v>
      </c>
      <c r="W2185" s="38">
        <v>583689.22493316408</v>
      </c>
      <c r="AA2185" s="13">
        <v>2120</v>
      </c>
      <c r="AB2185" s="39">
        <v>2926618.0546751823</v>
      </c>
    </row>
    <row r="2186" spans="3:28">
      <c r="C2186" s="13">
        <v>2121</v>
      </c>
      <c r="D2186" s="13">
        <v>65</v>
      </c>
      <c r="E2186" s="14">
        <v>211717.76943809481</v>
      </c>
      <c r="F2186" s="14">
        <v>61647.430080856975</v>
      </c>
      <c r="G2186" s="14">
        <v>2551.6097</v>
      </c>
      <c r="H2186" s="14">
        <v>147518.72965723783</v>
      </c>
      <c r="I2186" s="14">
        <v>8851.1237794342687</v>
      </c>
      <c r="J2186" s="14">
        <v>3540.4495117737079</v>
      </c>
      <c r="K2186" s="15">
        <v>3.6288958600125452E-2</v>
      </c>
      <c r="L2186" s="14">
        <v>7553.0195782304963</v>
      </c>
      <c r="M2186" s="14">
        <v>217458.71775617322</v>
      </c>
      <c r="N2186" s="14">
        <v>2655.3371338302804</v>
      </c>
      <c r="O2186" s="15">
        <v>0.17651620864494486</v>
      </c>
      <c r="P2186" s="14">
        <v>50972.073688603399</v>
      </c>
      <c r="Q2186" s="14">
        <v>341066.84234167344</v>
      </c>
      <c r="R2186" s="14">
        <v>2655.3371338302804</v>
      </c>
      <c r="S2186" s="15">
        <v>-0.26456528266671026</v>
      </c>
      <c r="T2186" s="38">
        <v>-88089.4437668873</v>
      </c>
      <c r="U2186" s="38">
        <v>246197.42065135646</v>
      </c>
      <c r="V2186" s="38">
        <v>-29564.350500053406</v>
      </c>
      <c r="W2186" s="38">
        <v>804722.98074920313</v>
      </c>
      <c r="AA2186" s="13">
        <v>2121</v>
      </c>
      <c r="AB2186" s="39">
        <v>2405079.6769566317</v>
      </c>
    </row>
    <row r="2187" spans="3:28">
      <c r="C2187" s="13">
        <v>2122</v>
      </c>
      <c r="D2187" s="13">
        <v>65</v>
      </c>
      <c r="E2187" s="14">
        <v>232118.31836321254</v>
      </c>
      <c r="F2187" s="14">
        <v>69603.64416165289</v>
      </c>
      <c r="G2187" s="14">
        <v>2551.6097</v>
      </c>
      <c r="H2187" s="14">
        <v>159963.06450155965</v>
      </c>
      <c r="I2187" s="14">
        <v>9597.783870093579</v>
      </c>
      <c r="J2187" s="14">
        <v>3839.1135480374319</v>
      </c>
      <c r="K2187" s="15">
        <v>5.8375408652726481E-2</v>
      </c>
      <c r="L2187" s="14">
        <v>7461.5185606002105</v>
      </c>
      <c r="M2187" s="14">
        <v>137200.62697131163</v>
      </c>
      <c r="N2187" s="14">
        <v>2879.3351610280738</v>
      </c>
      <c r="O2187" s="15">
        <v>0.20630071295703528</v>
      </c>
      <c r="P2187" s="14">
        <v>40958.008686446323</v>
      </c>
      <c r="Q2187" s="14">
        <v>240933.14470703472</v>
      </c>
      <c r="R2187" s="14">
        <v>2879.3351610280738</v>
      </c>
      <c r="S2187" s="15">
        <v>-0.21580484508597231</v>
      </c>
      <c r="T2187" s="38">
        <v>-78330.484129651566</v>
      </c>
      <c r="U2187" s="38">
        <v>286078.2544114624</v>
      </c>
      <c r="V2187" s="38">
        <v>-29910.956882605031</v>
      </c>
      <c r="W2187" s="38">
        <v>664212.02608980867</v>
      </c>
      <c r="AA2187" s="13">
        <v>2122</v>
      </c>
      <c r="AB2187" s="39">
        <v>1963183.632944392</v>
      </c>
    </row>
    <row r="2188" spans="3:28">
      <c r="C2188" s="13">
        <v>2123</v>
      </c>
      <c r="D2188" s="13">
        <v>65</v>
      </c>
      <c r="E2188" s="14">
        <v>249050.71356039852</v>
      </c>
      <c r="F2188" s="14">
        <v>76207.278288555419</v>
      </c>
      <c r="G2188" s="14">
        <v>2551.6097</v>
      </c>
      <c r="H2188" s="14">
        <v>170291.8255718431</v>
      </c>
      <c r="I2188" s="14">
        <v>10217.509534310586</v>
      </c>
      <c r="J2188" s="14">
        <v>4087.0038137242345</v>
      </c>
      <c r="K2188" s="15">
        <v>4.9189019129534724E-2</v>
      </c>
      <c r="L2188" s="14">
        <v>7455.6534685571032</v>
      </c>
      <c r="M2188" s="14">
        <v>161070.65650503783</v>
      </c>
      <c r="N2188" s="14">
        <v>3065.2528602931757</v>
      </c>
      <c r="O2188" s="15">
        <v>2.4236561925073868E-2</v>
      </c>
      <c r="P2188" s="14">
        <v>4704.7927592950655</v>
      </c>
      <c r="Q2188" s="14">
        <v>200357.06263720867</v>
      </c>
      <c r="R2188" s="14">
        <v>3065.2528602931757</v>
      </c>
      <c r="S2188" s="15">
        <v>9.2967893229903287E-3</v>
      </c>
      <c r="T2188" s="38">
        <v>7405.8494219400491</v>
      </c>
      <c r="U2188" s="38">
        <v>805541.38516249624</v>
      </c>
      <c r="V2188" s="38">
        <v>19566.295649792217</v>
      </c>
      <c r="W2188" s="38">
        <v>1166969.1043047428</v>
      </c>
      <c r="AA2188" s="13">
        <v>2123</v>
      </c>
      <c r="AB2188" s="39">
        <v>2586920.8375880914</v>
      </c>
    </row>
    <row r="2189" spans="3:28">
      <c r="C2189" s="13">
        <v>2124</v>
      </c>
      <c r="D2189" s="13">
        <v>65</v>
      </c>
      <c r="E2189" s="14">
        <v>230557.3530130467</v>
      </c>
      <c r="F2189" s="14">
        <v>68994.867675088215</v>
      </c>
      <c r="G2189" s="14">
        <v>2551.6097</v>
      </c>
      <c r="H2189" s="14">
        <v>159010.8756379585</v>
      </c>
      <c r="I2189" s="14">
        <v>9540.6525382775089</v>
      </c>
      <c r="J2189" s="14">
        <v>3816.2610153110036</v>
      </c>
      <c r="K2189" s="15">
        <v>-2.0954404554299283E-2</v>
      </c>
      <c r="L2189" s="14">
        <v>-2639.0650777451747</v>
      </c>
      <c r="M2189" s="14">
        <v>125212.28041874706</v>
      </c>
      <c r="N2189" s="14">
        <v>2862.1957614832527</v>
      </c>
      <c r="O2189" s="15">
        <v>0.13970130814075427</v>
      </c>
      <c r="P2189" s="14">
        <v>43392.81790376865</v>
      </c>
      <c r="Q2189" s="14">
        <v>355435.30862879753</v>
      </c>
      <c r="R2189" s="14">
        <v>2862.1957614832527</v>
      </c>
      <c r="S2189" s="15">
        <v>-0.28935568658553318</v>
      </c>
      <c r="T2189" s="38">
        <v>-17613.559083547982</v>
      </c>
      <c r="U2189" s="38">
        <v>44689.192267675666</v>
      </c>
      <c r="V2189" s="38">
        <v>23140.193742475494</v>
      </c>
      <c r="W2189" s="38">
        <v>525336.78131522029</v>
      </c>
      <c r="AA2189" s="13">
        <v>2124</v>
      </c>
      <c r="AB2189" s="39">
        <v>2506865.1299946788</v>
      </c>
    </row>
    <row r="2190" spans="3:28">
      <c r="C2190" s="13">
        <v>2125</v>
      </c>
      <c r="D2190" s="13">
        <v>65</v>
      </c>
      <c r="E2190" s="14">
        <v>226416.56032738995</v>
      </c>
      <c r="F2190" s="14">
        <v>67379.958527682087</v>
      </c>
      <c r="G2190" s="14">
        <v>2551.6097</v>
      </c>
      <c r="H2190" s="14">
        <v>156484.99209970786</v>
      </c>
      <c r="I2190" s="14">
        <v>9389.0995259824704</v>
      </c>
      <c r="J2190" s="14">
        <v>3755.6398103929882</v>
      </c>
      <c r="K2190" s="15">
        <v>-6.5801816091373921E-2</v>
      </c>
      <c r="L2190" s="14">
        <v>-11344.28501630217</v>
      </c>
      <c r="M2190" s="14">
        <v>162934.3239575309</v>
      </c>
      <c r="N2190" s="14">
        <v>2816.7298577947408</v>
      </c>
      <c r="O2190" s="15">
        <v>0.24800362025694347</v>
      </c>
      <c r="P2190" s="14">
        <v>40833.176521798188</v>
      </c>
      <c r="Q2190" s="14">
        <v>206889.04328753604</v>
      </c>
      <c r="R2190" s="14">
        <v>2816.7298577947408</v>
      </c>
      <c r="S2190" s="15">
        <v>-0.17270926932979297</v>
      </c>
      <c r="T2190" s="38">
        <v>-112592.6807515882</v>
      </c>
      <c r="U2190" s="38">
        <v>540735.996205203</v>
      </c>
      <c r="V2190" s="38">
        <v>-83103.789246092172</v>
      </c>
      <c r="W2190" s="38">
        <v>910559.36345026991</v>
      </c>
      <c r="AA2190" s="13">
        <v>2125</v>
      </c>
      <c r="AB2190" s="39">
        <v>2642873.88243696</v>
      </c>
    </row>
    <row r="2191" spans="3:28">
      <c r="C2191" s="13">
        <v>2126</v>
      </c>
      <c r="D2191" s="13">
        <v>65</v>
      </c>
      <c r="E2191" s="14">
        <v>241513.71618082773</v>
      </c>
      <c r="F2191" s="14">
        <v>73267.849310522812</v>
      </c>
      <c r="G2191" s="14">
        <v>2551.6097</v>
      </c>
      <c r="H2191" s="14">
        <v>165694.25717030492</v>
      </c>
      <c r="I2191" s="14">
        <v>9941.655430218294</v>
      </c>
      <c r="J2191" s="14">
        <v>3976.6621720873177</v>
      </c>
      <c r="K2191" s="15">
        <v>3.7463258641760033E-3</v>
      </c>
      <c r="L2191" s="14">
        <v>497.63703847674105</v>
      </c>
      <c r="M2191" s="14">
        <v>135319.32446315681</v>
      </c>
      <c r="N2191" s="14">
        <v>2982.4966290654879</v>
      </c>
      <c r="O2191" s="15">
        <v>0.2040177325791204</v>
      </c>
      <c r="P2191" s="14">
        <v>27420.481475929475</v>
      </c>
      <c r="Q2191" s="14">
        <v>163314.17181983581</v>
      </c>
      <c r="R2191" s="14">
        <v>2982.4966290654879</v>
      </c>
      <c r="S2191" s="15">
        <v>0.1079889350181914</v>
      </c>
      <c r="T2191" s="38">
        <v>27763.192236267623</v>
      </c>
      <c r="U2191" s="38">
        <v>286347.3754111242</v>
      </c>
      <c r="V2191" s="38">
        <v>55681.310750673838</v>
      </c>
      <c r="W2191" s="38">
        <v>584980.87169411685</v>
      </c>
      <c r="AA2191" s="13">
        <v>2126</v>
      </c>
      <c r="AB2191" s="39">
        <v>2567237.657675833</v>
      </c>
    </row>
    <row r="2192" spans="3:28">
      <c r="C2192" s="13">
        <v>2127</v>
      </c>
      <c r="D2192" s="13">
        <v>65</v>
      </c>
      <c r="E2192" s="14">
        <v>230654.4708623511</v>
      </c>
      <c r="F2192" s="14">
        <v>69032.743636316925</v>
      </c>
      <c r="G2192" s="14">
        <v>2551.6097</v>
      </c>
      <c r="H2192" s="14">
        <v>159070.11752603416</v>
      </c>
      <c r="I2192" s="14">
        <v>9544.2070515620489</v>
      </c>
      <c r="J2192" s="14">
        <v>3817.6828206248197</v>
      </c>
      <c r="K2192" s="15">
        <v>3.144265701266024E-2</v>
      </c>
      <c r="L2192" s="14">
        <v>5269.4860339345341</v>
      </c>
      <c r="M2192" s="14">
        <v>174768.68190483851</v>
      </c>
      <c r="N2192" s="14">
        <v>2863.2621154686144</v>
      </c>
      <c r="O2192" s="15">
        <v>1.7529911060434965E-2</v>
      </c>
      <c r="P2192" s="14">
        <v>2229.7219243134864</v>
      </c>
      <c r="Q2192" s="14">
        <v>130856.63176164024</v>
      </c>
      <c r="R2192" s="14">
        <v>2863.2621154686144</v>
      </c>
      <c r="S2192" s="15">
        <v>0.37062663218007941</v>
      </c>
      <c r="T2192" s="38">
        <v>112751.10336471448</v>
      </c>
      <c r="U2192" s="38">
        <v>418400.22333169472</v>
      </c>
      <c r="V2192" s="38">
        <v>120250.3113229625</v>
      </c>
      <c r="W2192" s="38">
        <v>724025.53699817345</v>
      </c>
      <c r="AA2192" s="13">
        <v>2127</v>
      </c>
      <c r="AB2192" s="39">
        <v>2324965.3514461648</v>
      </c>
    </row>
    <row r="2193" spans="3:28">
      <c r="C2193" s="13">
        <v>2128</v>
      </c>
      <c r="D2193" s="13">
        <v>65</v>
      </c>
      <c r="E2193" s="14">
        <v>218744.32902674167</v>
      </c>
      <c r="F2193" s="14">
        <v>64387.788320429252</v>
      </c>
      <c r="G2193" s="14">
        <v>2551.6097</v>
      </c>
      <c r="H2193" s="14">
        <v>151804.93100631243</v>
      </c>
      <c r="I2193" s="14">
        <v>9108.2958603787447</v>
      </c>
      <c r="J2193" s="14">
        <v>3643.318344151498</v>
      </c>
      <c r="K2193" s="15">
        <v>2.8537930009381048E-2</v>
      </c>
      <c r="L2193" s="14">
        <v>4531.9519404222665</v>
      </c>
      <c r="M2193" s="14">
        <v>165158.11932078478</v>
      </c>
      <c r="N2193" s="14">
        <v>2732.4887581136231</v>
      </c>
      <c r="O2193" s="15">
        <v>8.8762861481881103E-2</v>
      </c>
      <c r="P2193" s="14">
        <v>11709.901747208734</v>
      </c>
      <c r="Q2193" s="14">
        <v>144999.5829298328</v>
      </c>
      <c r="R2193" s="14">
        <v>2732.4887581136231</v>
      </c>
      <c r="S2193" s="15">
        <v>7.6809861300495205E-2</v>
      </c>
      <c r="T2193" s="38">
        <v>21968.182301280671</v>
      </c>
      <c r="U2193" s="38">
        <v>309341.74305000057</v>
      </c>
      <c r="V2193" s="38">
        <v>38210.035988911673</v>
      </c>
      <c r="W2193" s="38">
        <v>619499.44530061819</v>
      </c>
      <c r="AA2193" s="13">
        <v>2128</v>
      </c>
      <c r="AB2193" s="39">
        <v>3761328.6173339812</v>
      </c>
    </row>
    <row r="2194" spans="3:28">
      <c r="C2194" s="13">
        <v>2129</v>
      </c>
      <c r="D2194" s="13">
        <v>65</v>
      </c>
      <c r="E2194" s="14">
        <v>232683.75090019044</v>
      </c>
      <c r="F2194" s="14">
        <v>69824.162851074274</v>
      </c>
      <c r="G2194" s="14">
        <v>2551.6097</v>
      </c>
      <c r="H2194" s="14">
        <v>160307.97834911617</v>
      </c>
      <c r="I2194" s="14">
        <v>9618.4787009469692</v>
      </c>
      <c r="J2194" s="14">
        <v>3847.3914803787879</v>
      </c>
      <c r="K2194" s="15">
        <v>9.8954107601235519E-2</v>
      </c>
      <c r="L2194" s="14">
        <v>15289.527764750921</v>
      </c>
      <c r="M2194" s="14">
        <v>171724.52309004229</v>
      </c>
      <c r="N2194" s="14">
        <v>2885.5436102840908</v>
      </c>
      <c r="O2194" s="15">
        <v>9.154691759720314E-3</v>
      </c>
      <c r="P2194" s="14">
        <v>2322.6356417671982</v>
      </c>
      <c r="Q2194" s="14">
        <v>257475.27586504124</v>
      </c>
      <c r="R2194" s="14">
        <v>2885.5436102840908</v>
      </c>
      <c r="S2194" s="15">
        <v>-7.9049961873800992E-2</v>
      </c>
      <c r="T2194" s="38">
        <v>-18761.541579565303</v>
      </c>
      <c r="U2194" s="38">
        <v>220018.99908518849</v>
      </c>
      <c r="V2194" s="38">
        <v>-1149.3781730471819</v>
      </c>
      <c r="W2194" s="38">
        <v>649218.79804027197</v>
      </c>
      <c r="AA2194" s="13">
        <v>2129</v>
      </c>
      <c r="AB2194" s="39">
        <v>2274672.1229753275</v>
      </c>
    </row>
    <row r="2195" spans="3:28">
      <c r="C2195" s="13">
        <v>2130</v>
      </c>
      <c r="D2195" s="13">
        <v>65</v>
      </c>
      <c r="E2195" s="14">
        <v>240507.92637188031</v>
      </c>
      <c r="F2195" s="14">
        <v>72875.591285033326</v>
      </c>
      <c r="G2195" s="14">
        <v>2551.6097</v>
      </c>
      <c r="H2195" s="14">
        <v>165080.72538684699</v>
      </c>
      <c r="I2195" s="14">
        <v>9904.8435232108186</v>
      </c>
      <c r="J2195" s="14">
        <v>3961.9374092843277</v>
      </c>
      <c r="K2195" s="15">
        <v>5.0078936034293961E-2</v>
      </c>
      <c r="L2195" s="14">
        <v>8035.7480249359051</v>
      </c>
      <c r="M2195" s="14">
        <v>170478.35312363083</v>
      </c>
      <c r="N2195" s="14">
        <v>2971.4530569632457</v>
      </c>
      <c r="O2195" s="15">
        <v>0.15418409168579247</v>
      </c>
      <c r="P2195" s="14">
        <v>22242.573135103718</v>
      </c>
      <c r="Q2195" s="14">
        <v>167988.1444498506</v>
      </c>
      <c r="R2195" s="14">
        <v>2971.4530569632457</v>
      </c>
      <c r="S2195" s="15">
        <v>-7.850508756363693E-2</v>
      </c>
      <c r="T2195" s="38">
        <v>-8908.0967969455924</v>
      </c>
      <c r="U2195" s="38">
        <v>106049.21575740485</v>
      </c>
      <c r="V2195" s="38">
        <v>21370.224363094032</v>
      </c>
      <c r="W2195" s="38">
        <v>444515.71333088627</v>
      </c>
      <c r="AA2195" s="13">
        <v>2130</v>
      </c>
      <c r="AB2195" s="39">
        <v>2662509.5789719885</v>
      </c>
    </row>
    <row r="2196" spans="3:28">
      <c r="C2196" s="13">
        <v>2131</v>
      </c>
      <c r="D2196" s="13">
        <v>65</v>
      </c>
      <c r="E2196" s="14">
        <v>227653.67483707916</v>
      </c>
      <c r="F2196" s="14">
        <v>67862.433186460868</v>
      </c>
      <c r="G2196" s="14">
        <v>2551.6097</v>
      </c>
      <c r="H2196" s="14">
        <v>157239.63195061829</v>
      </c>
      <c r="I2196" s="14">
        <v>9434.3779170370963</v>
      </c>
      <c r="J2196" s="14">
        <v>3773.7511668148386</v>
      </c>
      <c r="K2196" s="15">
        <v>6.6319612462908156E-2</v>
      </c>
      <c r="L2196" s="14">
        <v>10358.597578254858</v>
      </c>
      <c r="M2196" s="14">
        <v>168437.54355484061</v>
      </c>
      <c r="N2196" s="14">
        <v>2830.3133751111286</v>
      </c>
      <c r="O2196" s="15">
        <v>0.10910005799771612</v>
      </c>
      <c r="P2196" s="14">
        <v>10215.28361053164</v>
      </c>
      <c r="Q2196" s="14">
        <v>105262.68759483461</v>
      </c>
      <c r="R2196" s="14">
        <v>2830.3133751111286</v>
      </c>
      <c r="S2196" s="15">
        <v>9.2154948778366066E-2</v>
      </c>
      <c r="T2196" s="38">
        <v>29333.821577697017</v>
      </c>
      <c r="U2196" s="38">
        <v>349058.75941705232</v>
      </c>
      <c r="V2196" s="38">
        <v>49907.702766483519</v>
      </c>
      <c r="W2196" s="38">
        <v>622758.99056672747</v>
      </c>
      <c r="AA2196" s="13">
        <v>2131</v>
      </c>
      <c r="AB2196" s="39">
        <v>2530025.5714394995</v>
      </c>
    </row>
    <row r="2197" spans="3:28">
      <c r="C2197" s="13">
        <v>2132</v>
      </c>
      <c r="D2197" s="13">
        <v>65</v>
      </c>
      <c r="E2197" s="14">
        <v>230564.82179103844</v>
      </c>
      <c r="F2197" s="14">
        <v>68997.780498504988</v>
      </c>
      <c r="G2197" s="14">
        <v>2551.6097</v>
      </c>
      <c r="H2197" s="14">
        <v>159015.43159253345</v>
      </c>
      <c r="I2197" s="14">
        <v>9540.9258955520072</v>
      </c>
      <c r="J2197" s="14">
        <v>3816.3703582208032</v>
      </c>
      <c r="K2197" s="15">
        <v>-6.2053319688020192E-3</v>
      </c>
      <c r="L2197" s="14">
        <v>-1055.9913993870891</v>
      </c>
      <c r="M2197" s="14">
        <v>171027.03771977365</v>
      </c>
      <c r="N2197" s="14">
        <v>2862.2777686656023</v>
      </c>
      <c r="O2197" s="15">
        <v>0.11039895718946019</v>
      </c>
      <c r="P2197" s="14">
        <v>13171.776734307909</v>
      </c>
      <c r="Q2197" s="14">
        <v>133913.61446612421</v>
      </c>
      <c r="R2197" s="14">
        <v>2862.2777686656023</v>
      </c>
      <c r="S2197" s="15">
        <v>0.37908872720788989</v>
      </c>
      <c r="T2197" s="38">
        <v>119139.2259347408</v>
      </c>
      <c r="U2197" s="38">
        <v>434848.30922601873</v>
      </c>
      <c r="V2197" s="38">
        <v>131255.01126966163</v>
      </c>
      <c r="W2197" s="38">
        <v>739788.96141191665</v>
      </c>
      <c r="AA2197" s="13">
        <v>2132</v>
      </c>
      <c r="AB2197" s="39">
        <v>2752806.4922684827</v>
      </c>
    </row>
    <row r="2198" spans="3:28">
      <c r="C2198" s="13">
        <v>2133</v>
      </c>
      <c r="D2198" s="13">
        <v>65</v>
      </c>
      <c r="E2198" s="14">
        <v>237004.58621307064</v>
      </c>
      <c r="F2198" s="14">
        <v>71509.288623097556</v>
      </c>
      <c r="G2198" s="14">
        <v>2551.6097</v>
      </c>
      <c r="H2198" s="14">
        <v>162943.68788997308</v>
      </c>
      <c r="I2198" s="14">
        <v>9776.6212733983848</v>
      </c>
      <c r="J2198" s="14">
        <v>3910.6485093593542</v>
      </c>
      <c r="K2198" s="15">
        <v>3.9600490936046243E-2</v>
      </c>
      <c r="L2198" s="14">
        <v>5319.014085050776</v>
      </c>
      <c r="M2198" s="14">
        <v>141591.21066439041</v>
      </c>
      <c r="N2198" s="14">
        <v>2932.9863820195155</v>
      </c>
      <c r="O2198" s="15">
        <v>3.7675306200141576E-2</v>
      </c>
      <c r="P2198" s="14">
        <v>3940.158928894698</v>
      </c>
      <c r="Q2198" s="14">
        <v>109988.65360287826</v>
      </c>
      <c r="R2198" s="14">
        <v>2932.9863820195155</v>
      </c>
      <c r="S2198" s="15">
        <v>-9.901341783077805E-3</v>
      </c>
      <c r="T2198" s="38">
        <v>-3543.1103679480666</v>
      </c>
      <c r="U2198" s="38">
        <v>355764.81942547543</v>
      </c>
      <c r="V2198" s="38">
        <v>5716.0626459974073</v>
      </c>
      <c r="W2198" s="38">
        <v>607344.68369274412</v>
      </c>
      <c r="AA2198" s="13">
        <v>2133</v>
      </c>
      <c r="AB2198" s="39">
        <v>2464036.8977931351</v>
      </c>
    </row>
    <row r="2199" spans="3:28">
      <c r="C2199" s="13">
        <v>2134</v>
      </c>
      <c r="D2199" s="13">
        <v>65</v>
      </c>
      <c r="E2199" s="14">
        <v>239298.21949844476</v>
      </c>
      <c r="F2199" s="14">
        <v>72403.805604393448</v>
      </c>
      <c r="G2199" s="14">
        <v>2551.6097</v>
      </c>
      <c r="H2199" s="14">
        <v>164342.80419405131</v>
      </c>
      <c r="I2199" s="14">
        <v>9860.5682516430788</v>
      </c>
      <c r="J2199" s="14">
        <v>3944.2273006572318</v>
      </c>
      <c r="K2199" s="15">
        <v>5.2424526575220336E-2</v>
      </c>
      <c r="L2199" s="14">
        <v>9928.337409507767</v>
      </c>
      <c r="M2199" s="14">
        <v>201283.89537692105</v>
      </c>
      <c r="N2199" s="14">
        <v>2958.1704754929237</v>
      </c>
      <c r="O2199" s="15">
        <v>0.22341349512066355</v>
      </c>
      <c r="P2199" s="14">
        <v>39473.386763778763</v>
      </c>
      <c r="Q2199" s="14">
        <v>217635.56244088995</v>
      </c>
      <c r="R2199" s="14">
        <v>2958.1704754929237</v>
      </c>
      <c r="S2199" s="15">
        <v>0.14841484852333284</v>
      </c>
      <c r="T2199" s="38">
        <v>30855.628457593026</v>
      </c>
      <c r="U2199" s="38">
        <v>240235.93627915732</v>
      </c>
      <c r="V2199" s="38">
        <v>80257.352630879555</v>
      </c>
      <c r="W2199" s="38">
        <v>659155.39409696835</v>
      </c>
      <c r="AA2199" s="13">
        <v>2134</v>
      </c>
      <c r="AB2199" s="39">
        <v>3044425.223957235</v>
      </c>
    </row>
    <row r="2200" spans="3:28">
      <c r="C2200" s="13">
        <v>2135</v>
      </c>
      <c r="D2200" s="13">
        <v>65</v>
      </c>
      <c r="E2200" s="14">
        <v>233074.96558694349</v>
      </c>
      <c r="F2200" s="14">
        <v>69976.736578907963</v>
      </c>
      <c r="G2200" s="14">
        <v>2551.6097</v>
      </c>
      <c r="H2200" s="14">
        <v>160546.61930803553</v>
      </c>
      <c r="I2200" s="14">
        <v>9632.7971584821316</v>
      </c>
      <c r="J2200" s="14">
        <v>3853.1188633928527</v>
      </c>
      <c r="K2200" s="15">
        <v>2.1899269823024432E-2</v>
      </c>
      <c r="L2200" s="14">
        <v>3729.4877335775982</v>
      </c>
      <c r="M2200" s="14">
        <v>175957.96881457456</v>
      </c>
      <c r="N2200" s="14">
        <v>2889.8391475446392</v>
      </c>
      <c r="O2200" s="15">
        <v>0.18151469538356313</v>
      </c>
      <c r="P2200" s="14">
        <v>17642.21842744208</v>
      </c>
      <c r="Q2200" s="14">
        <v>116281.57391265329</v>
      </c>
      <c r="R2200" s="14">
        <v>2889.8391475446392</v>
      </c>
      <c r="S2200" s="15">
        <v>0.12405150201146389</v>
      </c>
      <c r="T2200" s="38">
        <v>36018.818422728145</v>
      </c>
      <c r="U2200" s="38">
        <v>327817.4849378278</v>
      </c>
      <c r="V2200" s="38">
        <v>57390.524583747821</v>
      </c>
      <c r="W2200" s="38">
        <v>620057.02766505559</v>
      </c>
      <c r="AA2200" s="13">
        <v>2135</v>
      </c>
      <c r="AB2200" s="39">
        <v>2307201.6046181191</v>
      </c>
    </row>
    <row r="2201" spans="3:28">
      <c r="C2201" s="13">
        <v>2136</v>
      </c>
      <c r="D2201" s="13">
        <v>65</v>
      </c>
      <c r="E2201" s="14">
        <v>243811.08185340415</v>
      </c>
      <c r="F2201" s="14">
        <v>74163.821922827614</v>
      </c>
      <c r="G2201" s="14">
        <v>2551.6097</v>
      </c>
      <c r="H2201" s="14">
        <v>167095.65023057655</v>
      </c>
      <c r="I2201" s="14">
        <v>10025.739013834593</v>
      </c>
      <c r="J2201" s="14">
        <v>4010.2956055338373</v>
      </c>
      <c r="K2201" s="15">
        <v>9.4715535821431829E-2</v>
      </c>
      <c r="L2201" s="14">
        <v>11612.652774656442</v>
      </c>
      <c r="M2201" s="14">
        <v>136223.37604024814</v>
      </c>
      <c r="N2201" s="14">
        <v>3007.7217041503777</v>
      </c>
      <c r="O2201" s="15">
        <v>4.0325077860705577E-2</v>
      </c>
      <c r="P2201" s="14">
        <v>5884.1227701403859</v>
      </c>
      <c r="Q2201" s="14">
        <v>153305.19153104688</v>
      </c>
      <c r="R2201" s="14">
        <v>3007.7217041503777</v>
      </c>
      <c r="S2201" s="15">
        <v>-0.30389472510740712</v>
      </c>
      <c r="T2201" s="38">
        <v>-40788.022006465886</v>
      </c>
      <c r="U2201" s="38">
        <v>94933.443287575064</v>
      </c>
      <c r="V2201" s="38">
        <v>-23291.246461669056</v>
      </c>
      <c r="W2201" s="38">
        <v>384462.01085887011</v>
      </c>
      <c r="AA2201" s="13">
        <v>2136</v>
      </c>
      <c r="AB2201" s="39">
        <v>3132808.4027349046</v>
      </c>
    </row>
    <row r="2202" spans="3:28">
      <c r="C2202" s="13">
        <v>2137</v>
      </c>
      <c r="D2202" s="13">
        <v>65</v>
      </c>
      <c r="E2202" s="14">
        <v>235369.90880725364</v>
      </c>
      <c r="F2202" s="14">
        <v>70871.764434828918</v>
      </c>
      <c r="G2202" s="14">
        <v>2551.6097</v>
      </c>
      <c r="H2202" s="14">
        <v>161946.53467242472</v>
      </c>
      <c r="I2202" s="14">
        <v>9716.7920803454836</v>
      </c>
      <c r="J2202" s="14">
        <v>3886.7168321381937</v>
      </c>
      <c r="K2202" s="15">
        <v>4.5195421360676537E-2</v>
      </c>
      <c r="L2202" s="14">
        <v>6175.2215632276293</v>
      </c>
      <c r="M2202" s="14">
        <v>144752.36670620934</v>
      </c>
      <c r="N2202" s="14">
        <v>2915.0376241036452</v>
      </c>
      <c r="O2202" s="15">
        <v>9.4335045505150927E-2</v>
      </c>
      <c r="P2202" s="14">
        <v>14822.860060470268</v>
      </c>
      <c r="Q2202" s="14">
        <v>173410.31908822808</v>
      </c>
      <c r="R2202" s="14">
        <v>2915.0376241036452</v>
      </c>
      <c r="S2202" s="15">
        <v>0.39520321393306257</v>
      </c>
      <c r="T2202" s="38">
        <v>33176.554690291421</v>
      </c>
      <c r="U2202" s="38">
        <v>118582.1627906826</v>
      </c>
      <c r="V2202" s="38">
        <v>54174.636313989322</v>
      </c>
      <c r="W2202" s="38">
        <v>436744.84858512005</v>
      </c>
      <c r="AA2202" s="13">
        <v>2137</v>
      </c>
      <c r="AB2202" s="39">
        <v>2468790.8618407277</v>
      </c>
    </row>
    <row r="2203" spans="3:28">
      <c r="C2203" s="13">
        <v>2138</v>
      </c>
      <c r="D2203" s="13">
        <v>65</v>
      </c>
      <c r="E2203" s="14">
        <v>220000.96183004705</v>
      </c>
      <c r="F2203" s="14">
        <v>64877.87511371835</v>
      </c>
      <c r="G2203" s="14">
        <v>2551.6097</v>
      </c>
      <c r="H2203" s="14">
        <v>152571.47701632869</v>
      </c>
      <c r="I2203" s="14">
        <v>9154.2886209797216</v>
      </c>
      <c r="J2203" s="14">
        <v>3661.7154483918889</v>
      </c>
      <c r="K2203" s="15">
        <v>2.2268565543028113E-3</v>
      </c>
      <c r="L2203" s="14">
        <v>339.64156754526704</v>
      </c>
      <c r="M2203" s="14">
        <v>154691.13062248391</v>
      </c>
      <c r="N2203" s="14">
        <v>2746.2865862939166</v>
      </c>
      <c r="O2203" s="15">
        <v>0.21260511388077385</v>
      </c>
      <c r="P2203" s="14">
        <v>38705.065985625217</v>
      </c>
      <c r="Q2203" s="14">
        <v>222129.64388034298</v>
      </c>
      <c r="R2203" s="14">
        <v>2746.2865862939166</v>
      </c>
      <c r="S2203" s="15">
        <v>0.68697472772177459</v>
      </c>
      <c r="T2203" s="38">
        <v>131235.06176685615</v>
      </c>
      <c r="U2203" s="38">
        <v>323641.52327546803</v>
      </c>
      <c r="V2203" s="38">
        <v>170279.76932002662</v>
      </c>
      <c r="W2203" s="38">
        <v>700462.29777829489</v>
      </c>
      <c r="AA2203" s="13">
        <v>2138</v>
      </c>
      <c r="AB2203" s="39">
        <v>3059307.9394447515</v>
      </c>
    </row>
    <row r="2204" spans="3:28">
      <c r="C2204" s="13">
        <v>2139</v>
      </c>
      <c r="D2204" s="13">
        <v>65</v>
      </c>
      <c r="E2204" s="14">
        <v>236228.76873638784</v>
      </c>
      <c r="F2204" s="14">
        <v>71206.719807191257</v>
      </c>
      <c r="G2204" s="14">
        <v>2551.6097</v>
      </c>
      <c r="H2204" s="14">
        <v>162470.43922919658</v>
      </c>
      <c r="I2204" s="14">
        <v>9748.2263537517938</v>
      </c>
      <c r="J2204" s="14">
        <v>3899.2905415007176</v>
      </c>
      <c r="K2204" s="15">
        <v>-2.1634816540615359E-2</v>
      </c>
      <c r="L2204" s="14">
        <v>-2939.3017344180453</v>
      </c>
      <c r="M2204" s="14">
        <v>134870.13827506054</v>
      </c>
      <c r="N2204" s="14">
        <v>2924.4679061255379</v>
      </c>
      <c r="O2204" s="15">
        <v>0.1519894188324224</v>
      </c>
      <c r="P2204" s="14">
        <v>35967.418022198777</v>
      </c>
      <c r="Q2204" s="14">
        <v>274073.87562253431</v>
      </c>
      <c r="R2204" s="14">
        <v>2924.4679061255379</v>
      </c>
      <c r="S2204" s="15">
        <v>-0.36028186864869738</v>
      </c>
      <c r="T2204" s="38">
        <v>-38355.214518719062</v>
      </c>
      <c r="U2204" s="38">
        <v>69565.928017718339</v>
      </c>
      <c r="V2204" s="38">
        <v>-5327.0982309383326</v>
      </c>
      <c r="W2204" s="38">
        <v>478509.94191531325</v>
      </c>
      <c r="AA2204" s="13">
        <v>2139</v>
      </c>
      <c r="AB2204" s="39">
        <v>2862441.987717282</v>
      </c>
    </row>
    <row r="2205" spans="3:28">
      <c r="C2205" s="13">
        <v>2140</v>
      </c>
      <c r="D2205" s="13">
        <v>65</v>
      </c>
      <c r="E2205" s="14">
        <v>226640.52914482923</v>
      </c>
      <c r="F2205" s="14">
        <v>67467.30636648339</v>
      </c>
      <c r="G2205" s="14">
        <v>2551.6097</v>
      </c>
      <c r="H2205" s="14">
        <v>156621.61307834584</v>
      </c>
      <c r="I2205" s="14">
        <v>9397.2967847007494</v>
      </c>
      <c r="J2205" s="14">
        <v>3758.9187138802999</v>
      </c>
      <c r="K2205" s="15">
        <v>6.5340308684370629E-2</v>
      </c>
      <c r="L2205" s="14">
        <v>11407.161270599068</v>
      </c>
      <c r="M2205" s="14">
        <v>187867.38861414127</v>
      </c>
      <c r="N2205" s="14">
        <v>2819.1890354102247</v>
      </c>
      <c r="O2205" s="15">
        <v>7.4360319065598576E-2</v>
      </c>
      <c r="P2205" s="14">
        <v>11231.459413412578</v>
      </c>
      <c r="Q2205" s="14">
        <v>163682.0870324483</v>
      </c>
      <c r="R2205" s="14">
        <v>2819.1890354102247</v>
      </c>
      <c r="S2205" s="15">
        <v>0.18983583815596977</v>
      </c>
      <c r="T2205" s="38">
        <v>158415.74471010189</v>
      </c>
      <c r="U2205" s="38">
        <v>994313.42245236121</v>
      </c>
      <c r="V2205" s="38">
        <v>181054.36539411353</v>
      </c>
      <c r="W2205" s="38">
        <v>1345862.8980989507</v>
      </c>
      <c r="AA2205" s="13">
        <v>2140</v>
      </c>
      <c r="AB2205" s="39">
        <v>2891404.7867158926</v>
      </c>
    </row>
    <row r="2206" spans="3:28">
      <c r="C2206" s="13">
        <v>2141</v>
      </c>
      <c r="D2206" s="13">
        <v>65</v>
      </c>
      <c r="E2206" s="14">
        <v>238319.51521010668</v>
      </c>
      <c r="F2206" s="14">
        <v>72022.110931941599</v>
      </c>
      <c r="G2206" s="14">
        <v>2551.6097</v>
      </c>
      <c r="H2206" s="14">
        <v>163745.79457816508</v>
      </c>
      <c r="I2206" s="14">
        <v>9824.7476746899047</v>
      </c>
      <c r="J2206" s="14">
        <v>3929.8990698759621</v>
      </c>
      <c r="K2206" s="15">
        <v>9.3837395340820362E-2</v>
      </c>
      <c r="L2206" s="14">
        <v>13295.179415462957</v>
      </c>
      <c r="M2206" s="14">
        <v>156943.2965956073</v>
      </c>
      <c r="N2206" s="14">
        <v>2947.4243024069715</v>
      </c>
      <c r="O2206" s="15">
        <v>0.300359779474485</v>
      </c>
      <c r="P2206" s="14">
        <v>53876.174150638515</v>
      </c>
      <c r="Q2206" s="14">
        <v>234722.01876545366</v>
      </c>
      <c r="R2206" s="14">
        <v>2947.4243024069715</v>
      </c>
      <c r="S2206" s="15">
        <v>0.33436071252013083</v>
      </c>
      <c r="T2206" s="38">
        <v>314352.87198406586</v>
      </c>
      <c r="U2206" s="38">
        <v>1255987.4948317963</v>
      </c>
      <c r="V2206" s="38">
        <v>381524.22555016732</v>
      </c>
      <c r="W2206" s="38">
        <v>1647652.8101928572</v>
      </c>
      <c r="AA2206" s="13">
        <v>2141</v>
      </c>
      <c r="AB2206" s="39">
        <v>2972208.3831794527</v>
      </c>
    </row>
    <row r="2207" spans="3:28">
      <c r="C2207" s="13">
        <v>2142</v>
      </c>
      <c r="D2207" s="13">
        <v>65</v>
      </c>
      <c r="E2207" s="14">
        <v>242185.81909260829</v>
      </c>
      <c r="F2207" s="14">
        <v>73529.969446117233</v>
      </c>
      <c r="G2207" s="14">
        <v>2551.6097</v>
      </c>
      <c r="H2207" s="14">
        <v>166104.23994649106</v>
      </c>
      <c r="I2207" s="14">
        <v>9966.2543967894635</v>
      </c>
      <c r="J2207" s="14">
        <v>3986.5017587157854</v>
      </c>
      <c r="K2207" s="15">
        <v>7.4645437140413218E-2</v>
      </c>
      <c r="L2207" s="14">
        <v>13399.444146946758</v>
      </c>
      <c r="M2207" s="14">
        <v>194900.57468064281</v>
      </c>
      <c r="N2207" s="14">
        <v>2989.876319036839</v>
      </c>
      <c r="O2207" s="15">
        <v>5.2381024910933917E-2</v>
      </c>
      <c r="P2207" s="14">
        <v>6209.5470665954863</v>
      </c>
      <c r="Q2207" s="14">
        <v>126250.21962428368</v>
      </c>
      <c r="R2207" s="14">
        <v>2989.876319036839</v>
      </c>
      <c r="S2207" s="15">
        <v>-0.10255172435331573</v>
      </c>
      <c r="T2207" s="38">
        <v>-98055.042306985502</v>
      </c>
      <c r="U2207" s="38">
        <v>859591.95399991167</v>
      </c>
      <c r="V2207" s="38">
        <v>-78446.051093443253</v>
      </c>
      <c r="W2207" s="38">
        <v>1180742.7483048381</v>
      </c>
      <c r="AA2207" s="13">
        <v>2142</v>
      </c>
      <c r="AB2207" s="39">
        <v>2432914.5950129367</v>
      </c>
    </row>
    <row r="2208" spans="3:28">
      <c r="C2208" s="13">
        <v>2143</v>
      </c>
      <c r="D2208" s="13">
        <v>65</v>
      </c>
      <c r="E2208" s="14">
        <v>238982.0141481953</v>
      </c>
      <c r="F2208" s="14">
        <v>72280.485517796173</v>
      </c>
      <c r="G2208" s="14">
        <v>2551.6097</v>
      </c>
      <c r="H2208" s="14">
        <v>164149.91893039914</v>
      </c>
      <c r="I2208" s="14">
        <v>9848.9951358239487</v>
      </c>
      <c r="J2208" s="14">
        <v>3939.5980543295796</v>
      </c>
      <c r="K2208" s="15">
        <v>2.2655974514998775E-2</v>
      </c>
      <c r="L2208" s="14">
        <v>3111.0463026885627</v>
      </c>
      <c r="M2208" s="14">
        <v>142397.66216459064</v>
      </c>
      <c r="N2208" s="14">
        <v>2954.6985407471843</v>
      </c>
      <c r="O2208" s="15">
        <v>-7.1929301477199947E-2</v>
      </c>
      <c r="P2208" s="14">
        <v>-18047.941920771682</v>
      </c>
      <c r="Q2208" s="14">
        <v>234341.64408934687</v>
      </c>
      <c r="R2208" s="14">
        <v>2954.6985407471843</v>
      </c>
      <c r="S2208" s="15">
        <v>-0.21119203263457437</v>
      </c>
      <c r="T2208" s="38">
        <v>-119074.7352438009</v>
      </c>
      <c r="U2208" s="38">
        <v>446224.71355546894</v>
      </c>
      <c r="V2208" s="38">
        <v>-134011.63086188401</v>
      </c>
      <c r="W2208" s="38">
        <v>822964.01980940648</v>
      </c>
      <c r="AA2208" s="13">
        <v>2143</v>
      </c>
      <c r="AB2208" s="39">
        <v>3037810.7764882478</v>
      </c>
    </row>
    <row r="2209" spans="3:28">
      <c r="C2209" s="13">
        <v>2144</v>
      </c>
      <c r="D2209" s="13">
        <v>65</v>
      </c>
      <c r="E2209" s="14">
        <v>241251.54477784535</v>
      </c>
      <c r="F2209" s="14">
        <v>73165.602463359683</v>
      </c>
      <c r="G2209" s="14">
        <v>2551.6097</v>
      </c>
      <c r="H2209" s="14">
        <v>165534.33261448567</v>
      </c>
      <c r="I2209" s="14">
        <v>9932.0599568691396</v>
      </c>
      <c r="J2209" s="14">
        <v>3972.8239827476559</v>
      </c>
      <c r="K2209" s="15">
        <v>9.3717717174399418E-2</v>
      </c>
      <c r="L2209" s="14">
        <v>12499.706585100754</v>
      </c>
      <c r="M2209" s="14">
        <v>147862.25024045905</v>
      </c>
      <c r="N2209" s="14">
        <v>2979.6179870607416</v>
      </c>
      <c r="O2209" s="15">
        <v>0.13642153554751282</v>
      </c>
      <c r="P2209" s="14">
        <v>24061.577427042128</v>
      </c>
      <c r="Q2209" s="14">
        <v>201928.06573644176</v>
      </c>
      <c r="R2209" s="14">
        <v>2979.6179870607416</v>
      </c>
      <c r="S2209" s="15">
        <v>0.10688109167851494</v>
      </c>
      <c r="T2209" s="38">
        <v>11457.353758764264</v>
      </c>
      <c r="U2209" s="38">
        <v>120144.36273249847</v>
      </c>
      <c r="V2209" s="38">
        <v>48018.637770907146</v>
      </c>
      <c r="W2209" s="38">
        <v>469934.6787093993</v>
      </c>
      <c r="AA2209" s="13">
        <v>2144</v>
      </c>
      <c r="AB2209" s="39">
        <v>2373751.6648237947</v>
      </c>
    </row>
    <row r="2210" spans="3:28">
      <c r="C2210" s="13">
        <v>2145</v>
      </c>
      <c r="D2210" s="13">
        <v>65</v>
      </c>
      <c r="E2210" s="14">
        <v>218405.08832172857</v>
      </c>
      <c r="F2210" s="14">
        <v>64255.484445474147</v>
      </c>
      <c r="G2210" s="14">
        <v>2551.6097</v>
      </c>
      <c r="H2210" s="14">
        <v>151597.99417625443</v>
      </c>
      <c r="I2210" s="14">
        <v>9095.8796505752653</v>
      </c>
      <c r="J2210" s="14">
        <v>3638.3518602301065</v>
      </c>
      <c r="K2210" s="15">
        <v>-2.4490304722455586E-2</v>
      </c>
      <c r="L2210" s="14">
        <v>-3625.5757263768533</v>
      </c>
      <c r="M2210" s="14">
        <v>146234.86663406156</v>
      </c>
      <c r="N2210" s="14">
        <v>2728.7638951725794</v>
      </c>
      <c r="O2210" s="15">
        <v>-0.12437313982206391</v>
      </c>
      <c r="P2210" s="14">
        <v>-29210.735220105951</v>
      </c>
      <c r="Q2210" s="14">
        <v>207017.3420711589</v>
      </c>
      <c r="R2210" s="14">
        <v>2728.7638951725794</v>
      </c>
      <c r="S2210" s="15">
        <v>-0.25536490098722198</v>
      </c>
      <c r="T2210" s="38">
        <v>-92311.209497786564</v>
      </c>
      <c r="U2210" s="38">
        <v>270540.63271124603</v>
      </c>
      <c r="V2210" s="38">
        <v>-125147.52044426936</v>
      </c>
      <c r="W2210" s="38">
        <v>623792.84141646652</v>
      </c>
      <c r="AA2210" s="13">
        <v>2145</v>
      </c>
      <c r="AB2210" s="39">
        <v>2823416.2220396646</v>
      </c>
    </row>
    <row r="2211" spans="3:28">
      <c r="C2211" s="13">
        <v>2146</v>
      </c>
      <c r="D2211" s="13">
        <v>65</v>
      </c>
      <c r="E2211" s="14">
        <v>233487.14183535497</v>
      </c>
      <c r="F2211" s="14">
        <v>70137.485315788435</v>
      </c>
      <c r="G2211" s="14">
        <v>2551.6097</v>
      </c>
      <c r="H2211" s="14">
        <v>160798.04681956655</v>
      </c>
      <c r="I2211" s="14">
        <v>9647.8828091739924</v>
      </c>
      <c r="J2211" s="14">
        <v>3859.1531236695973</v>
      </c>
      <c r="K2211" s="15">
        <v>-4.9538081230446541E-2</v>
      </c>
      <c r="L2211" s="14">
        <v>-7204.2926119937147</v>
      </c>
      <c r="M2211" s="14">
        <v>140154.6674271707</v>
      </c>
      <c r="N2211" s="14">
        <v>2894.3648427521975</v>
      </c>
      <c r="O2211" s="15">
        <v>0.13848701238382055</v>
      </c>
      <c r="P2211" s="14">
        <v>16514.562458018994</v>
      </c>
      <c r="Q2211" s="14">
        <v>137211.64545670288</v>
      </c>
      <c r="R2211" s="14">
        <v>2894.3648427521975</v>
      </c>
      <c r="S2211" s="15">
        <v>-5.009961038677245E-2</v>
      </c>
      <c r="T2211" s="38">
        <v>-20053.261104212263</v>
      </c>
      <c r="U2211" s="38">
        <v>381661.72678310866</v>
      </c>
      <c r="V2211" s="38">
        <v>-10742.991258186983</v>
      </c>
      <c r="W2211" s="38">
        <v>659028.03966698225</v>
      </c>
      <c r="AA2211" s="13">
        <v>2146</v>
      </c>
      <c r="AB2211" s="39">
        <v>2886200.8668569387</v>
      </c>
    </row>
    <row r="2212" spans="3:28">
      <c r="C2212" s="13">
        <v>2147</v>
      </c>
      <c r="D2212" s="13">
        <v>65</v>
      </c>
      <c r="E2212" s="14">
        <v>220399.72719738586</v>
      </c>
      <c r="F2212" s="14">
        <v>65033.393606980484</v>
      </c>
      <c r="G2212" s="14">
        <v>2551.6097</v>
      </c>
      <c r="H2212" s="14">
        <v>152814.72389040538</v>
      </c>
      <c r="I2212" s="14">
        <v>9168.883433424322</v>
      </c>
      <c r="J2212" s="14">
        <v>3667.5533733697289</v>
      </c>
      <c r="K2212" s="15">
        <v>-2.9650388196841744E-2</v>
      </c>
      <c r="L2212" s="14">
        <v>-4801.6215234338706</v>
      </c>
      <c r="M2212" s="14">
        <v>158973.42525917923</v>
      </c>
      <c r="N2212" s="14">
        <v>2750.6650300272963</v>
      </c>
      <c r="O2212" s="15">
        <v>0.1347084288575755</v>
      </c>
      <c r="P2212" s="14">
        <v>35139.286958396988</v>
      </c>
      <c r="Q2212" s="14">
        <v>297369.02373306575</v>
      </c>
      <c r="R2212" s="14">
        <v>2750.6650300272963</v>
      </c>
      <c r="S2212" s="15">
        <v>8.5948172368025516E-2</v>
      </c>
      <c r="T2212" s="38">
        <v>32579.802749459832</v>
      </c>
      <c r="U2212" s="38">
        <v>413018.49230660865</v>
      </c>
      <c r="V2212" s="38">
        <v>62917.468184422949</v>
      </c>
      <c r="W2212" s="38">
        <v>869360.94129885361</v>
      </c>
      <c r="AA2212" s="13">
        <v>2147</v>
      </c>
      <c r="AB2212" s="39">
        <v>2459844.7754901499</v>
      </c>
    </row>
    <row r="2213" spans="3:28">
      <c r="C2213" s="13">
        <v>2148</v>
      </c>
      <c r="D2213" s="13">
        <v>65</v>
      </c>
      <c r="E2213" s="14">
        <v>241022.12075312206</v>
      </c>
      <c r="F2213" s="14">
        <v>73076.127093717601</v>
      </c>
      <c r="G2213" s="14">
        <v>2551.6097</v>
      </c>
      <c r="H2213" s="14">
        <v>165394.38395940445</v>
      </c>
      <c r="I2213" s="14">
        <v>9923.6630375642671</v>
      </c>
      <c r="J2213" s="14">
        <v>3969.465215025707</v>
      </c>
      <c r="K2213" s="15">
        <v>-4.4515896312786775E-2</v>
      </c>
      <c r="L2213" s="14">
        <v>-9338.9113854289099</v>
      </c>
      <c r="M2213" s="14">
        <v>202434.05776145236</v>
      </c>
      <c r="N2213" s="14">
        <v>2977.0989112692801</v>
      </c>
      <c r="O2213" s="15">
        <v>5.2954128586377956E-2</v>
      </c>
      <c r="P2213" s="14">
        <v>9242.5838534075319</v>
      </c>
      <c r="Q2213" s="14">
        <v>185270.57150093256</v>
      </c>
      <c r="R2213" s="14">
        <v>2977.0989112692801</v>
      </c>
      <c r="S2213" s="15">
        <v>-6.6607438816823142E-2</v>
      </c>
      <c r="T2213" s="38">
        <v>-11290.848399046348</v>
      </c>
      <c r="U2213" s="38">
        <v>159711.02568835003</v>
      </c>
      <c r="V2213" s="38">
        <v>-11387.175931067726</v>
      </c>
      <c r="W2213" s="38">
        <v>547415.65495073493</v>
      </c>
      <c r="AA2213" s="13">
        <v>2148</v>
      </c>
      <c r="AB2213" s="39">
        <v>2786698.6449543084</v>
      </c>
    </row>
    <row r="2214" spans="3:28">
      <c r="C2214" s="13">
        <v>2149</v>
      </c>
      <c r="D2214" s="13">
        <v>65</v>
      </c>
      <c r="E2214" s="14">
        <v>226059.08581264564</v>
      </c>
      <c r="F2214" s="14">
        <v>67240.543466931806</v>
      </c>
      <c r="G2214" s="14">
        <v>2551.6097</v>
      </c>
      <c r="H2214" s="14">
        <v>156266.93264571382</v>
      </c>
      <c r="I2214" s="14">
        <v>9376.0159587428298</v>
      </c>
      <c r="J2214" s="14">
        <v>3750.4063834971321</v>
      </c>
      <c r="K2214" s="15">
        <v>4.6142402903029005E-2</v>
      </c>
      <c r="L2214" s="14">
        <v>4114.4654494180922</v>
      </c>
      <c r="M2214" s="14">
        <v>95158.528313795439</v>
      </c>
      <c r="N2214" s="14">
        <v>2812.8047876228488</v>
      </c>
      <c r="O2214" s="15">
        <v>7.3067320632803121E-2</v>
      </c>
      <c r="P2214" s="14">
        <v>8281.1199700757024</v>
      </c>
      <c r="Q2214" s="14">
        <v>123023.00392194421</v>
      </c>
      <c r="R2214" s="14">
        <v>2812.8047876228488</v>
      </c>
      <c r="S2214" s="15">
        <v>1.8097335572038034E-2</v>
      </c>
      <c r="T2214" s="38">
        <v>7148.37130306373</v>
      </c>
      <c r="U2214" s="38">
        <v>403550.56048598618</v>
      </c>
      <c r="V2214" s="38">
        <v>19543.956722557523</v>
      </c>
      <c r="W2214" s="38">
        <v>621732.09272172581</v>
      </c>
      <c r="AA2214" s="13">
        <v>2149</v>
      </c>
      <c r="AB2214" s="39">
        <v>2628149.9219500748</v>
      </c>
    </row>
    <row r="2215" spans="3:28">
      <c r="C2215" s="13">
        <v>2150</v>
      </c>
      <c r="D2215" s="13">
        <v>65</v>
      </c>
      <c r="E2215" s="14">
        <v>232391.47558320154</v>
      </c>
      <c r="F2215" s="14">
        <v>69710.175477448603</v>
      </c>
      <c r="G2215" s="14">
        <v>2551.6097</v>
      </c>
      <c r="H2215" s="14">
        <v>160129.69040575295</v>
      </c>
      <c r="I2215" s="14">
        <v>9607.7814243451758</v>
      </c>
      <c r="J2215" s="14">
        <v>3843.1125697380703</v>
      </c>
      <c r="K2215" s="15">
        <v>-4.9333796776408999E-2</v>
      </c>
      <c r="L2215" s="14">
        <v>-7719.3605269329173</v>
      </c>
      <c r="M2215" s="14">
        <v>150674.25003583124</v>
      </c>
      <c r="N2215" s="14">
        <v>2882.3344273035527</v>
      </c>
      <c r="O2215" s="15">
        <v>6.6067718427031227E-2</v>
      </c>
      <c r="P2215" s="14">
        <v>16683.690879329974</v>
      </c>
      <c r="Q2215" s="14">
        <v>270648.95422559371</v>
      </c>
      <c r="R2215" s="14">
        <v>2882.3344273035527</v>
      </c>
      <c r="S2215" s="15">
        <v>0.36510668723385681</v>
      </c>
      <c r="T2215" s="38">
        <v>281945.77647832385</v>
      </c>
      <c r="U2215" s="38">
        <v>1055615.4082386494</v>
      </c>
      <c r="V2215" s="38">
        <v>290910.10683072091</v>
      </c>
      <c r="W2215" s="38">
        <v>1476938.6125000743</v>
      </c>
      <c r="AA2215" s="13">
        <v>2150</v>
      </c>
      <c r="AB2215" s="39">
        <v>2484020.8933497616</v>
      </c>
    </row>
    <row r="2216" spans="3:28">
      <c r="C2216" s="13">
        <v>2151</v>
      </c>
      <c r="D2216" s="13">
        <v>65</v>
      </c>
      <c r="E2216" s="14">
        <v>236535.51357783825</v>
      </c>
      <c r="F2216" s="14">
        <v>71326.350295356911</v>
      </c>
      <c r="G2216" s="14">
        <v>2551.6097</v>
      </c>
      <c r="H2216" s="14">
        <v>162657.55358248134</v>
      </c>
      <c r="I2216" s="14">
        <v>9759.4532149488805</v>
      </c>
      <c r="J2216" s="14">
        <v>3903.7812859795522</v>
      </c>
      <c r="K2216" s="15">
        <v>0.13252253180717335</v>
      </c>
      <c r="L2216" s="14">
        <v>26593.058217166923</v>
      </c>
      <c r="M2216" s="14">
        <v>229213.15112376193</v>
      </c>
      <c r="N2216" s="14">
        <v>2927.8359644846641</v>
      </c>
      <c r="O2216" s="15">
        <v>0.15412603149309906</v>
      </c>
      <c r="P2216" s="14">
        <v>10954.271842492008</v>
      </c>
      <c r="Q2216" s="14">
        <v>83491.659610287606</v>
      </c>
      <c r="R2216" s="14">
        <v>2927.8359644846641</v>
      </c>
      <c r="S2216" s="15">
        <v>0.10581275341941865</v>
      </c>
      <c r="T2216" s="38">
        <v>17744.773002775557</v>
      </c>
      <c r="U2216" s="38">
        <v>186908.44767161645</v>
      </c>
      <c r="V2216" s="38">
        <v>55292.103062434486</v>
      </c>
      <c r="W2216" s="38">
        <v>499613.25840566598</v>
      </c>
      <c r="AA2216" s="13">
        <v>2151</v>
      </c>
      <c r="AB2216" s="39">
        <v>2488084.5134247085</v>
      </c>
    </row>
    <row r="2217" spans="3:28">
      <c r="C2217" s="13">
        <v>2152</v>
      </c>
      <c r="D2217" s="13">
        <v>65</v>
      </c>
      <c r="E2217" s="14">
        <v>233956.18643643754</v>
      </c>
      <c r="F2217" s="14">
        <v>70320.412710210643</v>
      </c>
      <c r="G2217" s="14">
        <v>2551.6097</v>
      </c>
      <c r="H2217" s="14">
        <v>161084.16402622688</v>
      </c>
      <c r="I2217" s="14">
        <v>9665.0498415736129</v>
      </c>
      <c r="J2217" s="14">
        <v>3866.0199366294455</v>
      </c>
      <c r="K2217" s="15">
        <v>4.8663490603240711E-3</v>
      </c>
      <c r="L2217" s="14">
        <v>510.19586549134158</v>
      </c>
      <c r="M2217" s="14">
        <v>107284.81484435359</v>
      </c>
      <c r="N2217" s="14">
        <v>2899.5149524720837</v>
      </c>
      <c r="O2217" s="15">
        <v>4.3119810268234179E-2</v>
      </c>
      <c r="P2217" s="14">
        <v>8660.4724336036397</v>
      </c>
      <c r="Q2217" s="14">
        <v>210956.94931165717</v>
      </c>
      <c r="R2217" s="14">
        <v>2899.5149524720837</v>
      </c>
      <c r="S2217" s="15">
        <v>0.33936612887968781</v>
      </c>
      <c r="T2217" s="38">
        <v>159298.15807264039</v>
      </c>
      <c r="U2217" s="38">
        <v>630147.02322798967</v>
      </c>
      <c r="V2217" s="38">
        <v>168468.82637173537</v>
      </c>
      <c r="W2217" s="38">
        <v>948388.78738400037</v>
      </c>
      <c r="AA2217" s="13">
        <v>2152</v>
      </c>
      <c r="AB2217" s="39">
        <v>2657745.14590252</v>
      </c>
    </row>
    <row r="2218" spans="3:28">
      <c r="C2218" s="13">
        <v>2153</v>
      </c>
      <c r="D2218" s="13">
        <v>65</v>
      </c>
      <c r="E2218" s="14">
        <v>230648.59874558792</v>
      </c>
      <c r="F2218" s="14">
        <v>69030.453510779291</v>
      </c>
      <c r="G2218" s="14">
        <v>2551.6097</v>
      </c>
      <c r="H2218" s="14">
        <v>159066.53553480862</v>
      </c>
      <c r="I2218" s="14">
        <v>9543.9921320885169</v>
      </c>
      <c r="J2218" s="14">
        <v>3817.5968528354069</v>
      </c>
      <c r="K2218" s="15">
        <v>-1.7237064700571243E-2</v>
      </c>
      <c r="L2218" s="14">
        <v>-3290.1052591006442</v>
      </c>
      <c r="M2218" s="14">
        <v>189492.56387870383</v>
      </c>
      <c r="N2218" s="14">
        <v>2863.197639626555</v>
      </c>
      <c r="O2218" s="15">
        <v>0.19226493908414999</v>
      </c>
      <c r="P2218" s="14">
        <v>56646.863829875845</v>
      </c>
      <c r="Q2218" s="14">
        <v>352707.65557332872</v>
      </c>
      <c r="R2218" s="14">
        <v>2863.197639626555</v>
      </c>
      <c r="S2218" s="15">
        <v>-0.13694791128020872</v>
      </c>
      <c r="T2218" s="38">
        <v>-83102.97669254776</v>
      </c>
      <c r="U2218" s="38">
        <v>525150.41236626368</v>
      </c>
      <c r="V2218" s="38">
        <v>-29746.218121772559</v>
      </c>
      <c r="W2218" s="38">
        <v>1067350.6318182964</v>
      </c>
      <c r="AA2218" s="13">
        <v>2153</v>
      </c>
      <c r="AB2218" s="39">
        <v>2546013.6860416285</v>
      </c>
    </row>
    <row r="2219" spans="3:28">
      <c r="C2219" s="13">
        <v>2154</v>
      </c>
      <c r="D2219" s="13">
        <v>65</v>
      </c>
      <c r="E2219" s="14">
        <v>233829.9780601642</v>
      </c>
      <c r="F2219" s="14">
        <v>70271.191443464035</v>
      </c>
      <c r="G2219" s="14">
        <v>2551.6097</v>
      </c>
      <c r="H2219" s="14">
        <v>161007.17691670018</v>
      </c>
      <c r="I2219" s="14">
        <v>9660.4306150020111</v>
      </c>
      <c r="J2219" s="14">
        <v>3864.1722460008045</v>
      </c>
      <c r="K2219" s="15">
        <v>0.12096344212876034</v>
      </c>
      <c r="L2219" s="14">
        <v>20072.635955138379</v>
      </c>
      <c r="M2219" s="14">
        <v>187944.41097829369</v>
      </c>
      <c r="N2219" s="14">
        <v>2898.1291845006031</v>
      </c>
      <c r="O2219" s="15">
        <v>0.11444965662619015</v>
      </c>
      <c r="P2219" s="14">
        <v>27638.852730545797</v>
      </c>
      <c r="Q2219" s="14">
        <v>270581.45732369326</v>
      </c>
      <c r="R2219" s="14">
        <v>2898.1291845006031</v>
      </c>
      <c r="S2219" s="15">
        <v>-0.28620598262365243</v>
      </c>
      <c r="T2219" s="38">
        <v>-139428.7107265032</v>
      </c>
      <c r="U2219" s="38">
        <v>349182.46504301578</v>
      </c>
      <c r="V2219" s="38">
        <v>-91717.222040819019</v>
      </c>
      <c r="W2219" s="38">
        <v>807708.33334500273</v>
      </c>
      <c r="AA2219" s="13">
        <v>2154</v>
      </c>
      <c r="AB2219" s="39">
        <v>3302453.0524097304</v>
      </c>
    </row>
    <row r="2220" spans="3:28">
      <c r="C2220" s="13">
        <v>2155</v>
      </c>
      <c r="D2220" s="13">
        <v>65</v>
      </c>
      <c r="E2220" s="14">
        <v>229971.76607323109</v>
      </c>
      <c r="F2220" s="14">
        <v>68766.488768560128</v>
      </c>
      <c r="G2220" s="14">
        <v>2551.6097</v>
      </c>
      <c r="H2220" s="14">
        <v>158653.66760467095</v>
      </c>
      <c r="I2220" s="14">
        <v>9519.2200562802573</v>
      </c>
      <c r="J2220" s="14">
        <v>3807.6880225121031</v>
      </c>
      <c r="K2220" s="15">
        <v>5.3858273121750781E-2</v>
      </c>
      <c r="L2220" s="14">
        <v>7277.4695813228554</v>
      </c>
      <c r="M2220" s="14">
        <v>144303.90775506856</v>
      </c>
      <c r="N2220" s="14">
        <v>2855.7660168840771</v>
      </c>
      <c r="O2220" s="15">
        <v>0.19673120439744998</v>
      </c>
      <c r="P2220" s="14">
        <v>38655.483859177628</v>
      </c>
      <c r="Q2220" s="14">
        <v>236572.1952544126</v>
      </c>
      <c r="R2220" s="14">
        <v>2855.7660168840771</v>
      </c>
      <c r="S2220" s="15">
        <v>0.43601294373744826</v>
      </c>
      <c r="T2220" s="38">
        <v>127776.84995788247</v>
      </c>
      <c r="U2220" s="38">
        <v>422262.2024593064</v>
      </c>
      <c r="V2220" s="38">
        <v>173709.80339838297</v>
      </c>
      <c r="W2220" s="38">
        <v>803138.30546878756</v>
      </c>
      <c r="AA2220" s="13">
        <v>2155</v>
      </c>
      <c r="AB2220" s="39">
        <v>2656607.0211231541</v>
      </c>
    </row>
    <row r="2221" spans="3:28">
      <c r="C2221" s="13">
        <v>2156</v>
      </c>
      <c r="D2221" s="13">
        <v>65</v>
      </c>
      <c r="E2221" s="14">
        <v>242576.19376374973</v>
      </c>
      <c r="F2221" s="14">
        <v>73682.215567862397</v>
      </c>
      <c r="G2221" s="14">
        <v>2551.6097</v>
      </c>
      <c r="H2221" s="14">
        <v>166342.36849588735</v>
      </c>
      <c r="I2221" s="14">
        <v>9980.5421097532399</v>
      </c>
      <c r="J2221" s="14">
        <v>3992.2168439012962</v>
      </c>
      <c r="K2221" s="15">
        <v>5.1235077766707507E-2</v>
      </c>
      <c r="L2221" s="14">
        <v>8942.6605775337703</v>
      </c>
      <c r="M2221" s="14">
        <v>185480.52764095759</v>
      </c>
      <c r="N2221" s="14">
        <v>2994.162632925972</v>
      </c>
      <c r="O2221" s="15">
        <v>0.22969282924537412</v>
      </c>
      <c r="P2221" s="14">
        <v>24756.123657527336</v>
      </c>
      <c r="Q2221" s="14">
        <v>134032.46712536161</v>
      </c>
      <c r="R2221" s="14">
        <v>2994.162632925972</v>
      </c>
      <c r="S2221" s="15">
        <v>0.18914105021633904</v>
      </c>
      <c r="T2221" s="38">
        <v>30715.562599962879</v>
      </c>
      <c r="U2221" s="38">
        <v>194607.65316920573</v>
      </c>
      <c r="V2221" s="38">
        <v>64414.346835023985</v>
      </c>
      <c r="W2221" s="38">
        <v>514120.64793552493</v>
      </c>
      <c r="AA2221" s="13">
        <v>2156</v>
      </c>
      <c r="AB2221" s="39">
        <v>2695825.8234283919</v>
      </c>
    </row>
    <row r="2222" spans="3:28">
      <c r="C2222" s="13">
        <v>2157</v>
      </c>
      <c r="D2222" s="13">
        <v>65</v>
      </c>
      <c r="E2222" s="14">
        <v>244607.15596338065</v>
      </c>
      <c r="F2222" s="14">
        <v>74474.290825718461</v>
      </c>
      <c r="G2222" s="14">
        <v>2551.6097</v>
      </c>
      <c r="H2222" s="14">
        <v>167581.25543766218</v>
      </c>
      <c r="I2222" s="14">
        <v>10054.875326259731</v>
      </c>
      <c r="J2222" s="14">
        <v>4021.9501305038925</v>
      </c>
      <c r="K2222" s="15">
        <v>3.8833440620745889E-2</v>
      </c>
      <c r="L2222" s="14">
        <v>7619.8567503978247</v>
      </c>
      <c r="M2222" s="14">
        <v>205849.77684333007</v>
      </c>
      <c r="N2222" s="14">
        <v>3016.4625978779191</v>
      </c>
      <c r="O2222" s="15">
        <v>5.4248915175258587E-2</v>
      </c>
      <c r="P2222" s="14">
        <v>22838.466784439126</v>
      </c>
      <c r="Q2222" s="14">
        <v>445340.67944975779</v>
      </c>
      <c r="R2222" s="14">
        <v>3016.4625978779191</v>
      </c>
      <c r="S2222" s="15">
        <v>0.18147560522113265</v>
      </c>
      <c r="T2222" s="38">
        <v>254598.68690669592</v>
      </c>
      <c r="U2222" s="38">
        <v>1659043.0681992436</v>
      </c>
      <c r="V2222" s="38">
        <v>285057.01044153288</v>
      </c>
      <c r="W2222" s="38">
        <v>2310233.5244923318</v>
      </c>
      <c r="AA2222" s="13">
        <v>2157</v>
      </c>
      <c r="AB2222" s="39">
        <v>2392353.0870457049</v>
      </c>
    </row>
    <row r="2223" spans="3:28">
      <c r="C2223" s="13">
        <v>2158</v>
      </c>
      <c r="D2223" s="13">
        <v>65</v>
      </c>
      <c r="E2223" s="14">
        <v>233729.21995705127</v>
      </c>
      <c r="F2223" s="14">
        <v>70231.895783250002</v>
      </c>
      <c r="G2223" s="14">
        <v>2551.6097</v>
      </c>
      <c r="H2223" s="14">
        <v>160945.71447380129</v>
      </c>
      <c r="I2223" s="14">
        <v>9656.7428684280767</v>
      </c>
      <c r="J2223" s="14">
        <v>3862.697147371231</v>
      </c>
      <c r="K2223" s="15">
        <v>8.6128133363330917E-2</v>
      </c>
      <c r="L2223" s="14">
        <v>11534.467718017369</v>
      </c>
      <c r="M2223" s="14">
        <v>147388.00022386017</v>
      </c>
      <c r="N2223" s="14">
        <v>2897.0228605284228</v>
      </c>
      <c r="O2223" s="15">
        <v>9.6475664471729755E-3</v>
      </c>
      <c r="P2223" s="14">
        <v>1826.8621258646303</v>
      </c>
      <c r="Q2223" s="14">
        <v>192635.26403917969</v>
      </c>
      <c r="R2223" s="14">
        <v>2897.0228605284228</v>
      </c>
      <c r="S2223" s="15">
        <v>-8.2886832634718619E-2</v>
      </c>
      <c r="T2223" s="38">
        <v>-107096.61879485278</v>
      </c>
      <c r="U2223" s="38">
        <v>1186434.306579571</v>
      </c>
      <c r="V2223" s="38">
        <v>-93735.288950970775</v>
      </c>
      <c r="W2223" s="38">
        <v>1526457.5708426109</v>
      </c>
      <c r="AA2223" s="13">
        <v>2158</v>
      </c>
      <c r="AB2223" s="39">
        <v>2517298.9001667127</v>
      </c>
    </row>
    <row r="2224" spans="3:28">
      <c r="C2224" s="13">
        <v>2159</v>
      </c>
      <c r="D2224" s="13">
        <v>65</v>
      </c>
      <c r="E2224" s="14">
        <v>226036.39829823215</v>
      </c>
      <c r="F2224" s="14">
        <v>67231.695336310542</v>
      </c>
      <c r="G2224" s="14">
        <v>2551.6097</v>
      </c>
      <c r="H2224" s="14">
        <v>156253.0932619216</v>
      </c>
      <c r="I2224" s="14">
        <v>9375.1855957152966</v>
      </c>
      <c r="J2224" s="14">
        <v>3750.074238286119</v>
      </c>
      <c r="K2224" s="15">
        <v>-2.9961974142167024E-2</v>
      </c>
      <c r="L2224" s="14">
        <v>-4733.1743769071991</v>
      </c>
      <c r="M2224" s="14">
        <v>155114.57690481702</v>
      </c>
      <c r="N2224" s="14">
        <v>2812.5556787145888</v>
      </c>
      <c r="O2224" s="15">
        <v>5.418355558332616E-2</v>
      </c>
      <c r="P2224" s="14">
        <v>15673.789441165758</v>
      </c>
      <c r="Q2224" s="14">
        <v>306352.14018946729</v>
      </c>
      <c r="R2224" s="14">
        <v>2812.5556787145888</v>
      </c>
      <c r="S2224" s="15">
        <v>0.11790477902300353</v>
      </c>
      <c r="T2224" s="38">
        <v>241222.42234036376</v>
      </c>
      <c r="U2224" s="38">
        <v>2288537.477917226</v>
      </c>
      <c r="V2224" s="38">
        <v>252163.03740462233</v>
      </c>
      <c r="W2224" s="38">
        <v>2750004.1950115105</v>
      </c>
      <c r="AA2224" s="13">
        <v>2159</v>
      </c>
      <c r="AB2224" s="39">
        <v>2580617.558893431</v>
      </c>
    </row>
    <row r="2225" spans="3:28">
      <c r="C2225" s="13">
        <v>2160</v>
      </c>
      <c r="D2225" s="13">
        <v>65</v>
      </c>
      <c r="E2225" s="14">
        <v>248319.94431378</v>
      </c>
      <c r="F2225" s="14">
        <v>75922.278282374202</v>
      </c>
      <c r="G2225" s="14">
        <v>2551.6097</v>
      </c>
      <c r="H2225" s="14">
        <v>169846.05633140579</v>
      </c>
      <c r="I2225" s="14">
        <v>10190.763379884347</v>
      </c>
      <c r="J2225" s="14">
        <v>4076.3053519537389</v>
      </c>
      <c r="K2225" s="15">
        <v>0.12053888342954033</v>
      </c>
      <c r="L2225" s="14">
        <v>16060.436323832284</v>
      </c>
      <c r="M2225" s="14">
        <v>151337.22425911314</v>
      </c>
      <c r="N2225" s="14">
        <v>3057.2290139653041</v>
      </c>
      <c r="O2225" s="15">
        <v>3.7378689068931104E-2</v>
      </c>
      <c r="P2225" s="14">
        <v>6135.7727423944898</v>
      </c>
      <c r="Q2225" s="14">
        <v>171816.01736886412</v>
      </c>
      <c r="R2225" s="14">
        <v>3057.2290139653041</v>
      </c>
      <c r="S2225" s="15">
        <v>-6.5519178853310975E-2</v>
      </c>
      <c r="T2225" s="38">
        <v>-31703.263845500976</v>
      </c>
      <c r="U2225" s="38">
        <v>453702.96329885174</v>
      </c>
      <c r="V2225" s="38">
        <v>-9507.0547792742036</v>
      </c>
      <c r="W2225" s="38">
        <v>776856.20492682897</v>
      </c>
      <c r="AA2225" s="13">
        <v>2160</v>
      </c>
      <c r="AB2225" s="39">
        <v>2841324.1936149704</v>
      </c>
    </row>
    <row r="2226" spans="3:28">
      <c r="C2226" s="13">
        <v>2161</v>
      </c>
      <c r="D2226" s="13">
        <v>65</v>
      </c>
      <c r="E2226" s="14">
        <v>237194.96696074484</v>
      </c>
      <c r="F2226" s="14">
        <v>71583.537114690494</v>
      </c>
      <c r="G2226" s="14">
        <v>2551.6097</v>
      </c>
      <c r="H2226" s="14">
        <v>163059.82014605435</v>
      </c>
      <c r="I2226" s="14">
        <v>9783.5892087632601</v>
      </c>
      <c r="J2226" s="14">
        <v>3913.435683505304</v>
      </c>
      <c r="K2226" s="15">
        <v>1.1034879017992501E-2</v>
      </c>
      <c r="L2226" s="14">
        <v>1556.9548236210703</v>
      </c>
      <c r="M2226" s="14">
        <v>144607.63672990375</v>
      </c>
      <c r="N2226" s="14">
        <v>2935.076762628978</v>
      </c>
      <c r="O2226" s="15">
        <v>0.12386642704236667</v>
      </c>
      <c r="P2226" s="14">
        <v>27996.499013722452</v>
      </c>
      <c r="Q2226" s="14">
        <v>255485.72609803529</v>
      </c>
      <c r="R2226" s="14">
        <v>2935.076762628978</v>
      </c>
      <c r="S2226" s="15">
        <v>-0.1185836649114901</v>
      </c>
      <c r="T2226" s="38">
        <v>-76922.869669495863</v>
      </c>
      <c r="U2226" s="38">
        <v>573224.8197841479</v>
      </c>
      <c r="V2226" s="38">
        <v>-47369.415832152343</v>
      </c>
      <c r="W2226" s="38">
        <v>973318.18261208688</v>
      </c>
      <c r="AA2226" s="13">
        <v>2161</v>
      </c>
      <c r="AB2226" s="39">
        <v>2640351.1337723387</v>
      </c>
    </row>
    <row r="2227" spans="3:28">
      <c r="C2227" s="13">
        <v>2162</v>
      </c>
      <c r="D2227" s="13">
        <v>65</v>
      </c>
      <c r="E2227" s="14">
        <v>259105.70711625603</v>
      </c>
      <c r="F2227" s="14">
        <v>80128.725775339844</v>
      </c>
      <c r="G2227" s="14">
        <v>2551.6097</v>
      </c>
      <c r="H2227" s="14">
        <v>176425.37164091619</v>
      </c>
      <c r="I2227" s="14">
        <v>10585.522298454971</v>
      </c>
      <c r="J2227" s="14">
        <v>4234.2089193819884</v>
      </c>
      <c r="K2227" s="15">
        <v>1.6889027292564161E-2</v>
      </c>
      <c r="L2227" s="14">
        <v>1984.6938204271546</v>
      </c>
      <c r="M2227" s="14">
        <v>121615.60094304405</v>
      </c>
      <c r="N2227" s="14">
        <v>3175.6566895364913</v>
      </c>
      <c r="O2227" s="15">
        <v>6.5758027080932924E-2</v>
      </c>
      <c r="P2227" s="14">
        <v>15361.859843718044</v>
      </c>
      <c r="Q2227" s="14">
        <v>250561.62160022242</v>
      </c>
      <c r="R2227" s="14">
        <v>3175.6566895364913</v>
      </c>
      <c r="S2227" s="15">
        <v>-5.7579896210236667E-2</v>
      </c>
      <c r="T2227" s="38">
        <v>-11417.587922670491</v>
      </c>
      <c r="U2227" s="38">
        <v>188461.46138891584</v>
      </c>
      <c r="V2227" s="38">
        <v>5928.9657414747071</v>
      </c>
      <c r="W2227" s="38">
        <v>560638.68393218238</v>
      </c>
      <c r="AA2227" s="13">
        <v>2162</v>
      </c>
      <c r="AB2227" s="39">
        <v>2629838.6405528095</v>
      </c>
    </row>
    <row r="2228" spans="3:28">
      <c r="C2228" s="13">
        <v>2163</v>
      </c>
      <c r="D2228" s="13">
        <v>65</v>
      </c>
      <c r="E2228" s="14">
        <v>236589.90709821469</v>
      </c>
      <c r="F2228" s="14">
        <v>71347.563768303735</v>
      </c>
      <c r="G2228" s="14">
        <v>2551.6097</v>
      </c>
      <c r="H2228" s="14">
        <v>162690.73362991094</v>
      </c>
      <c r="I2228" s="14">
        <v>9761.4440177946562</v>
      </c>
      <c r="J2228" s="14">
        <v>3904.5776071178625</v>
      </c>
      <c r="K2228" s="15">
        <v>3.446034625207612E-2</v>
      </c>
      <c r="L2228" s="14">
        <v>4750.0875003724741</v>
      </c>
      <c r="M2228" s="14">
        <v>144544.50550442652</v>
      </c>
      <c r="N2228" s="14">
        <v>2928.4332053383969</v>
      </c>
      <c r="O2228" s="15">
        <v>-1.0393250925684563E-2</v>
      </c>
      <c r="P2228" s="14">
        <v>-2033.5764056664966</v>
      </c>
      <c r="Q2228" s="14">
        <v>195093.80855570879</v>
      </c>
      <c r="R2228" s="14">
        <v>2928.4332053383969</v>
      </c>
      <c r="S2228" s="15">
        <v>-1.7149035651494796E-2</v>
      </c>
      <c r="T2228" s="38">
        <v>-7150.6745940754181</v>
      </c>
      <c r="U2228" s="38">
        <v>411285.94438692398</v>
      </c>
      <c r="V2228" s="38">
        <v>-4434.1634993694406</v>
      </c>
      <c r="W2228" s="38">
        <v>750924.2584470592</v>
      </c>
      <c r="AA2228" s="13">
        <v>2163</v>
      </c>
      <c r="AB2228" s="39">
        <v>2462761.5515018776</v>
      </c>
    </row>
    <row r="2229" spans="3:28">
      <c r="C2229" s="13">
        <v>2164</v>
      </c>
      <c r="D2229" s="13">
        <v>65</v>
      </c>
      <c r="E2229" s="14">
        <v>227407.08553324078</v>
      </c>
      <c r="F2229" s="14">
        <v>67766.263357963908</v>
      </c>
      <c r="G2229" s="14">
        <v>2551.6097</v>
      </c>
      <c r="H2229" s="14">
        <v>157089.21247527687</v>
      </c>
      <c r="I2229" s="14">
        <v>9425.3527485166123</v>
      </c>
      <c r="J2229" s="14">
        <v>3770.141099406645</v>
      </c>
      <c r="K2229" s="15">
        <v>2.4412562990548243E-2</v>
      </c>
      <c r="L2229" s="14">
        <v>2935.3432168957315</v>
      </c>
      <c r="M2229" s="14">
        <v>125059.45700151879</v>
      </c>
      <c r="N2229" s="14">
        <v>2827.6058245549834</v>
      </c>
      <c r="O2229" s="15">
        <v>7.3517439121406958E-2</v>
      </c>
      <c r="P2229" s="14">
        <v>9104.557722890373</v>
      </c>
      <c r="Q2229" s="14">
        <v>134360.51062974363</v>
      </c>
      <c r="R2229" s="14">
        <v>2827.6058245549834</v>
      </c>
      <c r="S2229" s="15">
        <v>-8.7107541599209207E-2</v>
      </c>
      <c r="T2229" s="38">
        <v>-21843.680315200669</v>
      </c>
      <c r="U2229" s="38">
        <v>230336.93238383095</v>
      </c>
      <c r="V2229" s="38">
        <v>-9803.7793754145641</v>
      </c>
      <c r="W2229" s="38">
        <v>489756.90001509339</v>
      </c>
      <c r="AA2229" s="13">
        <v>2164</v>
      </c>
      <c r="AB2229" s="39">
        <v>2768839.2621551156</v>
      </c>
    </row>
    <row r="2230" spans="3:28">
      <c r="C2230" s="13">
        <v>2165</v>
      </c>
      <c r="D2230" s="13">
        <v>65</v>
      </c>
      <c r="E2230" s="14">
        <v>223915.4481672759</v>
      </c>
      <c r="F2230" s="14">
        <v>66404.524785237605</v>
      </c>
      <c r="G2230" s="14">
        <v>2551.6097</v>
      </c>
      <c r="H2230" s="14">
        <v>154959.31368203831</v>
      </c>
      <c r="I2230" s="14">
        <v>9297.5588209222988</v>
      </c>
      <c r="J2230" s="14">
        <v>3719.0235283689199</v>
      </c>
      <c r="K2230" s="15">
        <v>-8.0742094289075528E-2</v>
      </c>
      <c r="L2230" s="14">
        <v>-10680.76721511802</v>
      </c>
      <c r="M2230" s="14">
        <v>123461.25851109449</v>
      </c>
      <c r="N2230" s="14">
        <v>2789.2676462766894</v>
      </c>
      <c r="O2230" s="15">
        <v>-4.7798740765895145E-2</v>
      </c>
      <c r="P2230" s="14">
        <v>-8036.1876263814311</v>
      </c>
      <c r="Q2230" s="14">
        <v>161483.95531299972</v>
      </c>
      <c r="R2230" s="14">
        <v>2789.2676462766894</v>
      </c>
      <c r="S2230" s="15">
        <v>0.15268083060034293</v>
      </c>
      <c r="T2230" s="38">
        <v>22040.062199439624</v>
      </c>
      <c r="U2230" s="38">
        <v>167788.52297503705</v>
      </c>
      <c r="V2230" s="38">
        <v>3323.1073579401746</v>
      </c>
      <c r="W2230" s="38">
        <v>452733.73679913126</v>
      </c>
      <c r="AA2230" s="13">
        <v>2165</v>
      </c>
      <c r="AB2230" s="39">
        <v>3079936.9400895666</v>
      </c>
    </row>
    <row r="2231" spans="3:28">
      <c r="C2231" s="13">
        <v>2166</v>
      </c>
      <c r="D2231" s="13">
        <v>65</v>
      </c>
      <c r="E2231" s="14">
        <v>236903.00921070622</v>
      </c>
      <c r="F2231" s="14">
        <v>71469.67359217543</v>
      </c>
      <c r="G2231" s="14">
        <v>2551.6097</v>
      </c>
      <c r="H2231" s="14">
        <v>162881.72591853081</v>
      </c>
      <c r="I2231" s="14">
        <v>9772.9035551118486</v>
      </c>
      <c r="J2231" s="14">
        <v>3909.1614220447395</v>
      </c>
      <c r="K2231" s="15">
        <v>3.3593672111827406E-2</v>
      </c>
      <c r="L2231" s="14">
        <v>5922.1039247884119</v>
      </c>
      <c r="M2231" s="14">
        <v>184162.97763393176</v>
      </c>
      <c r="N2231" s="14">
        <v>2931.8710665335543</v>
      </c>
      <c r="O2231" s="15">
        <v>8.3711618381498973E-2</v>
      </c>
      <c r="P2231" s="14">
        <v>16223.758927264094</v>
      </c>
      <c r="Q2231" s="14">
        <v>211495.03762481609</v>
      </c>
      <c r="R2231" s="14">
        <v>2931.8710665335543</v>
      </c>
      <c r="S2231" s="15">
        <v>-7.0405463164532264E-2</v>
      </c>
      <c r="T2231" s="38">
        <v>-17443.489486462622</v>
      </c>
      <c r="U2231" s="38">
        <v>231780.05891412529</v>
      </c>
      <c r="V2231" s="38">
        <v>4702.3733655898832</v>
      </c>
      <c r="W2231" s="38">
        <v>627438.07417287317</v>
      </c>
      <c r="AA2231" s="13">
        <v>2166</v>
      </c>
      <c r="AB2231" s="39">
        <v>2679121.4379351609</v>
      </c>
    </row>
    <row r="2232" spans="3:28">
      <c r="C2232" s="13">
        <v>2167</v>
      </c>
      <c r="D2232" s="13">
        <v>65</v>
      </c>
      <c r="E2232" s="14">
        <v>232546.49835195046</v>
      </c>
      <c r="F2232" s="14">
        <v>69770.634357260686</v>
      </c>
      <c r="G2232" s="14">
        <v>2551.6097</v>
      </c>
      <c r="H2232" s="14">
        <v>160224.25429468977</v>
      </c>
      <c r="I2232" s="14">
        <v>9613.4552576813858</v>
      </c>
      <c r="J2232" s="14">
        <v>3845.3821030725544</v>
      </c>
      <c r="K2232" s="15">
        <v>7.2452850323379892E-2</v>
      </c>
      <c r="L2232" s="14">
        <v>8003.2181874824264</v>
      </c>
      <c r="M2232" s="14">
        <v>120386.96290028315</v>
      </c>
      <c r="N2232" s="14">
        <v>2884.0365773044155</v>
      </c>
      <c r="O2232" s="15">
        <v>3.3297309439748339E-2</v>
      </c>
      <c r="P2232" s="14">
        <v>6425.9902409164624</v>
      </c>
      <c r="Q2232" s="14">
        <v>200856.28142724308</v>
      </c>
      <c r="R2232" s="14">
        <v>2884.0365773044155</v>
      </c>
      <c r="S2232" s="15">
        <v>8.9543448734517778E-2</v>
      </c>
      <c r="T2232" s="38">
        <v>44295.028890102985</v>
      </c>
      <c r="U2232" s="38">
        <v>540413.42513947864</v>
      </c>
      <c r="V2232" s="38">
        <v>58724.237318501873</v>
      </c>
      <c r="W2232" s="38">
        <v>861656.66946700495</v>
      </c>
      <c r="AA2232" s="13">
        <v>2167</v>
      </c>
      <c r="AB2232" s="39">
        <v>2692818.0709490431</v>
      </c>
    </row>
    <row r="2233" spans="3:28">
      <c r="C2233" s="13">
        <v>2168</v>
      </c>
      <c r="D2233" s="13">
        <v>65</v>
      </c>
      <c r="E2233" s="14">
        <v>233005.45957780402</v>
      </c>
      <c r="F2233" s="14">
        <v>69949.629235343571</v>
      </c>
      <c r="G2233" s="14">
        <v>2551.6097</v>
      </c>
      <c r="H2233" s="14">
        <v>160504.22064246045</v>
      </c>
      <c r="I2233" s="14">
        <v>9630.2532385476261</v>
      </c>
      <c r="J2233" s="14">
        <v>3852.1012954190505</v>
      </c>
      <c r="K2233" s="15">
        <v>8.2766665014400539E-2</v>
      </c>
      <c r="L2233" s="14">
        <v>14601.14768925412</v>
      </c>
      <c r="M2233" s="14">
        <v>192940.58513602905</v>
      </c>
      <c r="N2233" s="14">
        <v>2889.0759715642876</v>
      </c>
      <c r="O2233" s="15">
        <v>0.21078399096097822</v>
      </c>
      <c r="P2233" s="14">
        <v>34606.305972650785</v>
      </c>
      <c r="Q2233" s="14">
        <v>200229.84927510016</v>
      </c>
      <c r="R2233" s="14">
        <v>2889.0759715642876</v>
      </c>
      <c r="S2233" s="15">
        <v>0.31858285762598026</v>
      </c>
      <c r="T2233" s="38">
        <v>257397.99876649093</v>
      </c>
      <c r="U2233" s="38">
        <v>1066789.3317699728</v>
      </c>
      <c r="V2233" s="38">
        <v>306605.45242839586</v>
      </c>
      <c r="W2233" s="38">
        <v>1459959.766181102</v>
      </c>
      <c r="AA2233" s="13">
        <v>2168</v>
      </c>
      <c r="AB2233" s="39">
        <v>2236350.035362897</v>
      </c>
    </row>
    <row r="2234" spans="3:28">
      <c r="C2234" s="13">
        <v>2169</v>
      </c>
      <c r="D2234" s="13">
        <v>65</v>
      </c>
      <c r="E2234" s="14">
        <v>232061.92281431332</v>
      </c>
      <c r="F2234" s="14">
        <v>69581.649897582189</v>
      </c>
      <c r="G2234" s="14">
        <v>2551.6097</v>
      </c>
      <c r="H2234" s="14">
        <v>159928.66321673113</v>
      </c>
      <c r="I2234" s="14">
        <v>9595.7197930038674</v>
      </c>
      <c r="J2234" s="14">
        <v>3838.2879172015473</v>
      </c>
      <c r="K2234" s="15">
        <v>-7.4821341379509188E-2</v>
      </c>
      <c r="L2234" s="14">
        <v>-9657.5485513737549</v>
      </c>
      <c r="M2234" s="14">
        <v>121336.38039923468</v>
      </c>
      <c r="N2234" s="14">
        <v>2878.71593790116</v>
      </c>
      <c r="O2234" s="15">
        <v>-5.226936068380568E-2</v>
      </c>
      <c r="P2234" s="14">
        <v>-9771.5309527355257</v>
      </c>
      <c r="Q2234" s="14">
        <v>178613.50274098021</v>
      </c>
      <c r="R2234" s="14">
        <v>2878.71593790116</v>
      </c>
      <c r="S2234" s="15">
        <v>-0.20025606774284344</v>
      </c>
      <c r="T2234" s="38">
        <v>-94534.467834197116</v>
      </c>
      <c r="U2234" s="38">
        <v>378972.82245624741</v>
      </c>
      <c r="V2234" s="38">
        <v>-113963.54733830639</v>
      </c>
      <c r="W2234" s="38">
        <v>678922.70559646236</v>
      </c>
      <c r="AA2234" s="13">
        <v>2169</v>
      </c>
      <c r="AB2234" s="39">
        <v>2721993.8541628295</v>
      </c>
    </row>
    <row r="2235" spans="3:28">
      <c r="C2235" s="13">
        <v>2170</v>
      </c>
      <c r="D2235" s="13">
        <v>65</v>
      </c>
      <c r="E2235" s="14">
        <v>226611.31089572402</v>
      </c>
      <c r="F2235" s="14">
        <v>67455.911249332363</v>
      </c>
      <c r="G2235" s="14">
        <v>2551.6097</v>
      </c>
      <c r="H2235" s="14">
        <v>156603.78994639165</v>
      </c>
      <c r="I2235" s="14">
        <v>9396.227396783499</v>
      </c>
      <c r="J2235" s="14">
        <v>3758.4909587133998</v>
      </c>
      <c r="K2235" s="15">
        <v>2.291172958658301E-2</v>
      </c>
      <c r="L2235" s="14">
        <v>3306.4093686949836</v>
      </c>
      <c r="M2235" s="14">
        <v>149496.42615844632</v>
      </c>
      <c r="N2235" s="14">
        <v>2818.8682190350496</v>
      </c>
      <c r="O2235" s="15">
        <v>0.19563041970132491</v>
      </c>
      <c r="P2235" s="14">
        <v>37533.664569024069</v>
      </c>
      <c r="Q2235" s="14">
        <v>230803.16127171036</v>
      </c>
      <c r="R2235" s="14">
        <v>2818.8682190350496</v>
      </c>
      <c r="S2235" s="15">
        <v>0.35631697421873154</v>
      </c>
      <c r="T2235" s="38">
        <v>35313.79371444237</v>
      </c>
      <c r="U2235" s="38">
        <v>135831.03427037512</v>
      </c>
      <c r="V2235" s="38">
        <v>76153.867652161425</v>
      </c>
      <c r="W2235" s="38">
        <v>516130.6217005318</v>
      </c>
      <c r="AA2235" s="13">
        <v>2170</v>
      </c>
      <c r="AB2235" s="39">
        <v>2649873.4203414614</v>
      </c>
    </row>
    <row r="2236" spans="3:28">
      <c r="C2236" s="13">
        <v>2171</v>
      </c>
      <c r="D2236" s="13">
        <v>65</v>
      </c>
      <c r="E2236" s="14">
        <v>227133.01077233747</v>
      </c>
      <c r="F2236" s="14">
        <v>67659.374201211613</v>
      </c>
      <c r="G2236" s="14">
        <v>2551.6097</v>
      </c>
      <c r="H2236" s="14">
        <v>156922.02687112585</v>
      </c>
      <c r="I2236" s="14">
        <v>9415.3216122675512</v>
      </c>
      <c r="J2236" s="14">
        <v>3766.1286449070208</v>
      </c>
      <c r="K2236" s="15">
        <v>-7.2356766200289552E-2</v>
      </c>
      <c r="L2236" s="14">
        <v>-12678.564226345818</v>
      </c>
      <c r="M2236" s="14">
        <v>164427.4252231165</v>
      </c>
      <c r="N2236" s="14">
        <v>2824.5964836802655</v>
      </c>
      <c r="O2236" s="15">
        <v>2.5428402228779061E-2</v>
      </c>
      <c r="P2236" s="14">
        <v>2179.2076965647611</v>
      </c>
      <c r="Q2236" s="14">
        <v>89291.255256449062</v>
      </c>
      <c r="R2236" s="14">
        <v>2824.5964836802655</v>
      </c>
      <c r="S2236" s="15">
        <v>0.12418948710315868</v>
      </c>
      <c r="T2236" s="38">
        <v>37766.510655084341</v>
      </c>
      <c r="U2236" s="38">
        <v>343282.73537270888</v>
      </c>
      <c r="V2236" s="38">
        <v>27267.154125303285</v>
      </c>
      <c r="W2236" s="38">
        <v>597001.41585227451</v>
      </c>
      <c r="AA2236" s="13">
        <v>2171</v>
      </c>
      <c r="AB2236" s="39">
        <v>2494593.2730914424</v>
      </c>
    </row>
    <row r="2237" spans="3:28">
      <c r="C2237" s="13">
        <v>2172</v>
      </c>
      <c r="D2237" s="13">
        <v>65</v>
      </c>
      <c r="E2237" s="14">
        <v>237424.3493347555</v>
      </c>
      <c r="F2237" s="14">
        <v>71672.996240554639</v>
      </c>
      <c r="G2237" s="14">
        <v>2551.6097</v>
      </c>
      <c r="H2237" s="14">
        <v>163199.74339420086</v>
      </c>
      <c r="I2237" s="14">
        <v>9791.9846036520521</v>
      </c>
      <c r="J2237" s="14">
        <v>3916.7938414608211</v>
      </c>
      <c r="K2237" s="15">
        <v>5.6302455222871133E-2</v>
      </c>
      <c r="L2237" s="14">
        <v>11482.299860504119</v>
      </c>
      <c r="M2237" s="14">
        <v>217380.29080163507</v>
      </c>
      <c r="N2237" s="14">
        <v>2937.5953810956157</v>
      </c>
      <c r="O2237" s="15">
        <v>0.24371186583707233</v>
      </c>
      <c r="P2237" s="14">
        <v>34149.174618712626</v>
      </c>
      <c r="Q2237" s="14">
        <v>175739.07187665789</v>
      </c>
      <c r="R2237" s="14">
        <v>2937.5953810956157</v>
      </c>
      <c r="S2237" s="15">
        <v>0.33895704272733196</v>
      </c>
      <c r="T2237" s="38">
        <v>18090.812903809354</v>
      </c>
      <c r="U2237" s="38">
        <v>72931.603570948573</v>
      </c>
      <c r="V2237" s="38">
        <v>63722.287383026101</v>
      </c>
      <c r="W2237" s="38">
        <v>466050.96624924155</v>
      </c>
      <c r="AA2237" s="13">
        <v>2172</v>
      </c>
      <c r="AB2237" s="39">
        <v>2346535.6318891281</v>
      </c>
    </row>
    <row r="2238" spans="3:28">
      <c r="C2238" s="13">
        <v>2173</v>
      </c>
      <c r="D2238" s="13">
        <v>65</v>
      </c>
      <c r="E2238" s="14">
        <v>236361.5069388437</v>
      </c>
      <c r="F2238" s="14">
        <v>71258.487706149041</v>
      </c>
      <c r="G2238" s="14">
        <v>2551.6097</v>
      </c>
      <c r="H2238" s="14">
        <v>162551.40953269464</v>
      </c>
      <c r="I2238" s="14">
        <v>9753.0845719616773</v>
      </c>
      <c r="J2238" s="14">
        <v>3901.233828784671</v>
      </c>
      <c r="K2238" s="15">
        <v>6.4311049426431635E-2</v>
      </c>
      <c r="L2238" s="14">
        <v>8001.479717680746</v>
      </c>
      <c r="M2238" s="14">
        <v>134370.52533201221</v>
      </c>
      <c r="N2238" s="14">
        <v>2925.9253715885029</v>
      </c>
      <c r="O2238" s="15">
        <v>9.7993837532999853E-2</v>
      </c>
      <c r="P2238" s="14">
        <v>17155.383436535099</v>
      </c>
      <c r="Q2238" s="14">
        <v>193684.28770011428</v>
      </c>
      <c r="R2238" s="14">
        <v>2925.9253715885029</v>
      </c>
      <c r="S2238" s="15">
        <v>0.29770392782630339</v>
      </c>
      <c r="T2238" s="38">
        <v>87696.501088521778</v>
      </c>
      <c r="U2238" s="38">
        <v>383735.69502810272</v>
      </c>
      <c r="V2238" s="38">
        <v>112853.36424273762</v>
      </c>
      <c r="W2238" s="38">
        <v>711790.50806022924</v>
      </c>
      <c r="AA2238" s="13">
        <v>2173</v>
      </c>
      <c r="AB2238" s="39">
        <v>2872519.2083021337</v>
      </c>
    </row>
    <row r="2239" spans="3:28">
      <c r="C2239" s="13">
        <v>2174</v>
      </c>
      <c r="D2239" s="13">
        <v>65</v>
      </c>
      <c r="E2239" s="14">
        <v>225736.06499209724</v>
      </c>
      <c r="F2239" s="14">
        <v>67114.565346917923</v>
      </c>
      <c r="G2239" s="14">
        <v>2551.6097</v>
      </c>
      <c r="H2239" s="14">
        <v>156069.88994517931</v>
      </c>
      <c r="I2239" s="14">
        <v>9364.193396710758</v>
      </c>
      <c r="J2239" s="14">
        <v>3745.6773586843033</v>
      </c>
      <c r="K2239" s="15">
        <v>9.193394154019352E-2</v>
      </c>
      <c r="L2239" s="14">
        <v>13475.541538052548</v>
      </c>
      <c r="M2239" s="14">
        <v>161926.90510486558</v>
      </c>
      <c r="N2239" s="14">
        <v>2809.2580190132271</v>
      </c>
      <c r="O2239" s="15">
        <v>2.8743739651732284E-2</v>
      </c>
      <c r="P2239" s="14">
        <v>3289.2859455424204</v>
      </c>
      <c r="Q2239" s="14">
        <v>119128.779221021</v>
      </c>
      <c r="R2239" s="14">
        <v>2809.2580190132271</v>
      </c>
      <c r="S2239" s="15">
        <v>-8.6330507182195745E-2</v>
      </c>
      <c r="T2239" s="38">
        <v>-21155.447118865388</v>
      </c>
      <c r="U2239" s="38">
        <v>225300.99276692845</v>
      </c>
      <c r="V2239" s="38">
        <v>-4390.6196352704173</v>
      </c>
      <c r="W2239" s="38">
        <v>506356.67709281505</v>
      </c>
      <c r="AA2239" s="13">
        <v>2174</v>
      </c>
      <c r="AB2239" s="39">
        <v>2940962.9738241341</v>
      </c>
    </row>
    <row r="2240" spans="3:28">
      <c r="C2240" s="13">
        <v>2175</v>
      </c>
      <c r="D2240" s="13">
        <v>65</v>
      </c>
      <c r="E2240" s="14">
        <v>237085.89077811121</v>
      </c>
      <c r="F2240" s="14">
        <v>71540.997403463378</v>
      </c>
      <c r="G2240" s="14">
        <v>2551.6097</v>
      </c>
      <c r="H2240" s="14">
        <v>162993.28367464783</v>
      </c>
      <c r="I2240" s="14">
        <v>9779.59702047887</v>
      </c>
      <c r="J2240" s="14">
        <v>3911.8388081915482</v>
      </c>
      <c r="K2240" s="15">
        <v>3.7661209741231487E-2</v>
      </c>
      <c r="L2240" s="14">
        <v>5490.9173491846868</v>
      </c>
      <c r="M2240" s="14">
        <v>153244.5258586634</v>
      </c>
      <c r="N2240" s="14">
        <v>2933.8791061436609</v>
      </c>
      <c r="O2240" s="15">
        <v>-0.10253819035634079</v>
      </c>
      <c r="P2240" s="14">
        <v>-26126.71254550674</v>
      </c>
      <c r="Q2240" s="14">
        <v>230140.04797876783</v>
      </c>
      <c r="R2240" s="14">
        <v>2933.8791061436609</v>
      </c>
      <c r="S2240" s="15">
        <v>-5.5013143676133372E-2</v>
      </c>
      <c r="T2240" s="38">
        <v>-50272.676363095052</v>
      </c>
      <c r="U2240" s="38">
        <v>865024.54089695879</v>
      </c>
      <c r="V2240" s="38">
        <v>-70908.471559417114</v>
      </c>
      <c r="W2240" s="38">
        <v>1248409.1147343901</v>
      </c>
      <c r="AA2240" s="13">
        <v>2175</v>
      </c>
      <c r="AB2240" s="39">
        <v>2663428.277478524</v>
      </c>
    </row>
    <row r="2241" spans="3:28">
      <c r="C2241" s="13">
        <v>2176</v>
      </c>
      <c r="D2241" s="13">
        <v>65</v>
      </c>
      <c r="E2241" s="14">
        <v>222704.26266250349</v>
      </c>
      <c r="F2241" s="14">
        <v>65932.16243837637</v>
      </c>
      <c r="G2241" s="14">
        <v>2551.6097</v>
      </c>
      <c r="H2241" s="14">
        <v>154220.49052412712</v>
      </c>
      <c r="I2241" s="14">
        <v>9253.2294314476276</v>
      </c>
      <c r="J2241" s="14">
        <v>3701.2917725790512</v>
      </c>
      <c r="K2241" s="15">
        <v>0.12110784856724163</v>
      </c>
      <c r="L2241" s="14">
        <v>15887.20668737316</v>
      </c>
      <c r="M2241" s="14">
        <v>148920.15723290408</v>
      </c>
      <c r="N2241" s="14">
        <v>2775.9688294342882</v>
      </c>
      <c r="O2241" s="15">
        <v>0.10167981017163805</v>
      </c>
      <c r="P2241" s="14">
        <v>16271.927662108583</v>
      </c>
      <c r="Q2241" s="14">
        <v>177690.97069742272</v>
      </c>
      <c r="R2241" s="14">
        <v>2775.9688294342882</v>
      </c>
      <c r="S2241" s="15">
        <v>0.54369387695473048</v>
      </c>
      <c r="T2241" s="38">
        <v>156151.57170610176</v>
      </c>
      <c r="U2241" s="38">
        <v>444744.50420800026</v>
      </c>
      <c r="V2241" s="38">
        <v>188310.70605558349</v>
      </c>
      <c r="W2241" s="38">
        <v>771355.632138327</v>
      </c>
      <c r="AA2241" s="13">
        <v>2176</v>
      </c>
      <c r="AB2241" s="39">
        <v>2814675.1638243026</v>
      </c>
    </row>
    <row r="2242" spans="3:28">
      <c r="C2242" s="13">
        <v>2177</v>
      </c>
      <c r="D2242" s="13">
        <v>65</v>
      </c>
      <c r="E2242" s="14">
        <v>230849.72164581573</v>
      </c>
      <c r="F2242" s="14">
        <v>69108.891441868138</v>
      </c>
      <c r="G2242" s="14">
        <v>2551.6097</v>
      </c>
      <c r="H2242" s="14">
        <v>159189.22050394761</v>
      </c>
      <c r="I2242" s="14">
        <v>9551.3532302368567</v>
      </c>
      <c r="J2242" s="14">
        <v>3820.5412920947429</v>
      </c>
      <c r="K2242" s="15">
        <v>0.12789679545182545</v>
      </c>
      <c r="L2242" s="14">
        <v>21425.559553938412</v>
      </c>
      <c r="M2242" s="14">
        <v>190858.08498555404</v>
      </c>
      <c r="N2242" s="14">
        <v>2865.4059690710569</v>
      </c>
      <c r="O2242" s="15">
        <v>2.1315169742443241E-3</v>
      </c>
      <c r="P2242" s="14">
        <v>678.50138229810591</v>
      </c>
      <c r="Q2242" s="14">
        <v>320429.74956099124</v>
      </c>
      <c r="R2242" s="14">
        <v>2865.4059690710569</v>
      </c>
      <c r="S2242" s="15">
        <v>0.57297164498414788</v>
      </c>
      <c r="T2242" s="38">
        <v>137588.30703628951</v>
      </c>
      <c r="U2242" s="38">
        <v>379152.1024418053</v>
      </c>
      <c r="V2242" s="38">
        <v>159692.36797252603</v>
      </c>
      <c r="W2242" s="38">
        <v>890439.93698835059</v>
      </c>
      <c r="AA2242" s="13">
        <v>2177</v>
      </c>
      <c r="AB2242" s="39">
        <v>2630728.323765405</v>
      </c>
    </row>
    <row r="2243" spans="3:28">
      <c r="C2243" s="13">
        <v>2178</v>
      </c>
      <c r="D2243" s="13">
        <v>65</v>
      </c>
      <c r="E2243" s="14">
        <v>234993.19713842263</v>
      </c>
      <c r="F2243" s="14">
        <v>70724.846883984836</v>
      </c>
      <c r="G2243" s="14">
        <v>2551.6097</v>
      </c>
      <c r="H2243" s="14">
        <v>161716.7405544378</v>
      </c>
      <c r="I2243" s="14">
        <v>9703.0044332662674</v>
      </c>
      <c r="J2243" s="14">
        <v>3881.2017733065072</v>
      </c>
      <c r="K2243" s="15">
        <v>-1.0537287866979876E-2</v>
      </c>
      <c r="L2243" s="14">
        <v>-1164.0370650365187</v>
      </c>
      <c r="M2243" s="14">
        <v>111244.93858095097</v>
      </c>
      <c r="N2243" s="14">
        <v>2910.9013299798803</v>
      </c>
      <c r="O2243" s="15">
        <v>0.22784229714085619</v>
      </c>
      <c r="P2243" s="14">
        <v>37496.244875103963</v>
      </c>
      <c r="Q2243" s="14">
        <v>203522.74027426419</v>
      </c>
      <c r="R2243" s="14">
        <v>2910.9013299798803</v>
      </c>
      <c r="S2243" s="15">
        <v>-0.18485499621982976</v>
      </c>
      <c r="T2243" s="38">
        <v>-48785.365225237823</v>
      </c>
      <c r="U2243" s="38">
        <v>216581.6173045561</v>
      </c>
      <c r="V2243" s="38">
        <v>-12453.157415170383</v>
      </c>
      <c r="W2243" s="38">
        <v>531349.29615977127</v>
      </c>
      <c r="AA2243" s="13">
        <v>2178</v>
      </c>
      <c r="AB2243" s="39">
        <v>2518635.6124693784</v>
      </c>
    </row>
    <row r="2244" spans="3:28">
      <c r="C2244" s="13">
        <v>2179</v>
      </c>
      <c r="D2244" s="13">
        <v>65</v>
      </c>
      <c r="E2244" s="14">
        <v>229975.45917395741</v>
      </c>
      <c r="F2244" s="14">
        <v>68767.929077843393</v>
      </c>
      <c r="G2244" s="14">
        <v>2551.6097</v>
      </c>
      <c r="H2244" s="14">
        <v>158655.92039611403</v>
      </c>
      <c r="I2244" s="14">
        <v>9519.3552237668409</v>
      </c>
      <c r="J2244" s="14">
        <v>3807.7420895067366</v>
      </c>
      <c r="K2244" s="15">
        <v>0.17176300854704205</v>
      </c>
      <c r="L2244" s="14">
        <v>22505.238174599403</v>
      </c>
      <c r="M2244" s="14">
        <v>155434.05088154846</v>
      </c>
      <c r="N2244" s="14">
        <v>2855.8065671300524</v>
      </c>
      <c r="O2244" s="15">
        <v>0.10076912987395079</v>
      </c>
      <c r="P2244" s="14">
        <v>11199.003054925361</v>
      </c>
      <c r="Q2244" s="14">
        <v>123762.16243263223</v>
      </c>
      <c r="R2244" s="14">
        <v>2855.8065671300524</v>
      </c>
      <c r="S2244" s="15">
        <v>0.22278293598580678</v>
      </c>
      <c r="T2244" s="38">
        <v>138067.30435606994</v>
      </c>
      <c r="U2244" s="38">
        <v>759234.34405565762</v>
      </c>
      <c r="V2244" s="38">
        <v>171771.54558559472</v>
      </c>
      <c r="W2244" s="38">
        <v>1038430.5573698384</v>
      </c>
      <c r="AA2244" s="13">
        <v>2179</v>
      </c>
      <c r="AB2244" s="39">
        <v>2631388.7001216677</v>
      </c>
    </row>
    <row r="2245" spans="3:28">
      <c r="C2245" s="13">
        <v>2180</v>
      </c>
      <c r="D2245" s="13">
        <v>65</v>
      </c>
      <c r="E2245" s="14">
        <v>231493.44274317226</v>
      </c>
      <c r="F2245" s="14">
        <v>69359.942669837183</v>
      </c>
      <c r="G2245" s="14">
        <v>2551.6097</v>
      </c>
      <c r="H2245" s="14">
        <v>159581.89037333507</v>
      </c>
      <c r="I2245" s="14">
        <v>9574.9134224001045</v>
      </c>
      <c r="J2245" s="14">
        <v>3829.9653689600418</v>
      </c>
      <c r="K2245" s="15">
        <v>2.9987106908317178E-2</v>
      </c>
      <c r="L2245" s="14">
        <v>4042.8479291607218</v>
      </c>
      <c r="M2245" s="14">
        <v>140777.36960822792</v>
      </c>
      <c r="N2245" s="14">
        <v>2872.4740267200314</v>
      </c>
      <c r="O2245" s="15">
        <v>0.18015209778621571</v>
      </c>
      <c r="P2245" s="14">
        <v>32019.400796779853</v>
      </c>
      <c r="Q2245" s="14">
        <v>211191.01358565196</v>
      </c>
      <c r="R2245" s="14">
        <v>2872.4740267200314</v>
      </c>
      <c r="S2245" s="15">
        <v>-0.24846579535439528</v>
      </c>
      <c r="T2245" s="38">
        <v>-140500.74053856518</v>
      </c>
      <c r="U2245" s="38">
        <v>426408.66487676406</v>
      </c>
      <c r="V2245" s="38">
        <v>-104438.4918126246</v>
      </c>
      <c r="W2245" s="38">
        <v>778377.04807064391</v>
      </c>
      <c r="AA2245" s="13">
        <v>2180</v>
      </c>
      <c r="AB2245" s="39">
        <v>2420336.6068981248</v>
      </c>
    </row>
    <row r="2246" spans="3:28">
      <c r="C2246" s="13">
        <v>2181</v>
      </c>
      <c r="D2246" s="13">
        <v>65</v>
      </c>
      <c r="E2246" s="14">
        <v>247221.89883061257</v>
      </c>
      <c r="F2246" s="14">
        <v>75494.0405439389</v>
      </c>
      <c r="G2246" s="14">
        <v>2551.6097</v>
      </c>
      <c r="H2246" s="14">
        <v>169176.24858667367</v>
      </c>
      <c r="I2246" s="14">
        <v>10150.574915200419</v>
      </c>
      <c r="J2246" s="14">
        <v>4060.2299660801677</v>
      </c>
      <c r="K2246" s="15">
        <v>0.20553541355081575</v>
      </c>
      <c r="L2246" s="14">
        <v>29999.923588446665</v>
      </c>
      <c r="M2246" s="14">
        <v>177989.91512108</v>
      </c>
      <c r="N2246" s="14">
        <v>3045.1724745601255</v>
      </c>
      <c r="O2246" s="15">
        <v>-5.3005988641580723E-2</v>
      </c>
      <c r="P2246" s="14">
        <v>-10948.916285469304</v>
      </c>
      <c r="Q2246" s="14">
        <v>197133.65621118201</v>
      </c>
      <c r="R2246" s="14">
        <v>3045.1724745601255</v>
      </c>
      <c r="S2246" s="15">
        <v>1.2411641595395873E-2</v>
      </c>
      <c r="T2246" s="38">
        <v>9403.9555803976109</v>
      </c>
      <c r="U2246" s="38">
        <v>768598.72467268619</v>
      </c>
      <c r="V2246" s="38">
        <v>28454.962883374974</v>
      </c>
      <c r="W2246" s="38">
        <v>1143722.2960049482</v>
      </c>
      <c r="AA2246" s="13">
        <v>2181</v>
      </c>
      <c r="AB2246" s="39">
        <v>2571282.4686458809</v>
      </c>
    </row>
    <row r="2247" spans="3:28">
      <c r="C2247" s="13">
        <v>2182</v>
      </c>
      <c r="D2247" s="13">
        <v>65</v>
      </c>
      <c r="E2247" s="14">
        <v>251227.76828679655</v>
      </c>
      <c r="F2247" s="14">
        <v>77056.329631850647</v>
      </c>
      <c r="G2247" s="14">
        <v>2551.6097</v>
      </c>
      <c r="H2247" s="14">
        <v>171619.8289549459</v>
      </c>
      <c r="I2247" s="14">
        <v>10297.189737296754</v>
      </c>
      <c r="J2247" s="14">
        <v>4118.8758949187022</v>
      </c>
      <c r="K2247" s="15">
        <v>0.14269177446471284</v>
      </c>
      <c r="L2247" s="14">
        <v>25624.344622244433</v>
      </c>
      <c r="M2247" s="14">
        <v>207262.07093545143</v>
      </c>
      <c r="N2247" s="14">
        <v>3089.156921189026</v>
      </c>
      <c r="O2247" s="15">
        <v>-4.4818178731994326E-2</v>
      </c>
      <c r="P2247" s="14">
        <v>-7047.5971561572333</v>
      </c>
      <c r="Q2247" s="14">
        <v>151745.61022130511</v>
      </c>
      <c r="R2247" s="14">
        <v>3089.156921189026</v>
      </c>
      <c r="S2247" s="15">
        <v>-0.20949618579340828</v>
      </c>
      <c r="T2247" s="38">
        <v>-35240.524325642858</v>
      </c>
      <c r="U2247" s="38">
        <v>134519.64332183453</v>
      </c>
      <c r="V2247" s="38">
        <v>-16663.776859555659</v>
      </c>
      <c r="W2247" s="38">
        <v>493527.32447859109</v>
      </c>
      <c r="AA2247" s="13">
        <v>2182</v>
      </c>
      <c r="AB2247" s="39">
        <v>2423129.0115146325</v>
      </c>
    </row>
    <row r="2248" spans="3:28">
      <c r="C2248" s="13">
        <v>2183</v>
      </c>
      <c r="D2248" s="13">
        <v>65</v>
      </c>
      <c r="E2248" s="14">
        <v>234675.13850352282</v>
      </c>
      <c r="F2248" s="14">
        <v>70600.804016373906</v>
      </c>
      <c r="G2248" s="14">
        <v>2551.6097</v>
      </c>
      <c r="H2248" s="14">
        <v>161522.72478714891</v>
      </c>
      <c r="I2248" s="14">
        <v>9691.3634872289349</v>
      </c>
      <c r="J2248" s="14">
        <v>3876.5453948915742</v>
      </c>
      <c r="K2248" s="15">
        <v>2.852777008356594E-3</v>
      </c>
      <c r="L2248" s="14">
        <v>500.09060977677814</v>
      </c>
      <c r="M2248" s="14">
        <v>177737.94273872764</v>
      </c>
      <c r="N2248" s="14">
        <v>2907.4090461686806</v>
      </c>
      <c r="O2248" s="15">
        <v>-4.838516094843906E-2</v>
      </c>
      <c r="P2248" s="14">
        <v>-9280.0310366174963</v>
      </c>
      <c r="Q2248" s="14">
        <v>183968.65473095677</v>
      </c>
      <c r="R2248" s="14">
        <v>2907.4090461686806</v>
      </c>
      <c r="S2248" s="15">
        <v>0.17994599786785609</v>
      </c>
      <c r="T2248" s="38">
        <v>59973.967733113896</v>
      </c>
      <c r="U2248" s="38">
        <v>394716.37244255061</v>
      </c>
      <c r="V2248" s="38">
        <v>51194.027306273179</v>
      </c>
      <c r="W2248" s="38">
        <v>756422.96991223504</v>
      </c>
      <c r="AA2248" s="13">
        <v>2183</v>
      </c>
      <c r="AB2248" s="39">
        <v>2933456.6829312467</v>
      </c>
    </row>
    <row r="2249" spans="3:28">
      <c r="C2249" s="13">
        <v>2184</v>
      </c>
      <c r="D2249" s="13">
        <v>65</v>
      </c>
      <c r="E2249" s="14">
        <v>249127.64329302098</v>
      </c>
      <c r="F2249" s="14">
        <v>76237.280884278181</v>
      </c>
      <c r="G2249" s="14">
        <v>2551.6097</v>
      </c>
      <c r="H2249" s="14">
        <v>170338.7527087428</v>
      </c>
      <c r="I2249" s="14">
        <v>10220.325162524568</v>
      </c>
      <c r="J2249" s="14">
        <v>4088.1300650098274</v>
      </c>
      <c r="K2249" s="15">
        <v>9.8772659939063756E-2</v>
      </c>
      <c r="L2249" s="14">
        <v>12043.094324560863</v>
      </c>
      <c r="M2249" s="14">
        <v>136014.56651599682</v>
      </c>
      <c r="N2249" s="14">
        <v>3066.0975487573705</v>
      </c>
      <c r="O2249" s="15">
        <v>-7.6634327261292018E-2</v>
      </c>
      <c r="P2249" s="14">
        <v>-11494.389076809357</v>
      </c>
      <c r="Q2249" s="14">
        <v>140028.74230921862</v>
      </c>
      <c r="R2249" s="14">
        <v>3066.0975487573705</v>
      </c>
      <c r="S2249" s="15">
        <v>5.8587715164573596E-2</v>
      </c>
      <c r="T2249" s="38">
        <v>48161.951327617986</v>
      </c>
      <c r="U2249" s="38">
        <v>871743.63593513134</v>
      </c>
      <c r="V2249" s="38">
        <v>48710.656575369489</v>
      </c>
      <c r="W2249" s="38">
        <v>1147786.9447603468</v>
      </c>
      <c r="AA2249" s="13">
        <v>2184</v>
      </c>
      <c r="AB2249" s="39">
        <v>2111796.7308140332</v>
      </c>
    </row>
    <row r="2250" spans="3:28">
      <c r="C2250" s="13">
        <v>2185</v>
      </c>
      <c r="D2250" s="13">
        <v>65</v>
      </c>
      <c r="E2250" s="14">
        <v>237041.62204605096</v>
      </c>
      <c r="F2250" s="14">
        <v>71523.732597959868</v>
      </c>
      <c r="G2250" s="14">
        <v>2551.6097</v>
      </c>
      <c r="H2250" s="14">
        <v>162966.2797480911</v>
      </c>
      <c r="I2250" s="14">
        <v>9777.9767848854663</v>
      </c>
      <c r="J2250" s="14">
        <v>3911.1907139541868</v>
      </c>
      <c r="K2250" s="15">
        <v>-3.6497759516338678E-2</v>
      </c>
      <c r="L2250" s="14">
        <v>-5667.6647658023776</v>
      </c>
      <c r="M2250" s="14">
        <v>151575.9493876484</v>
      </c>
      <c r="N2250" s="14">
        <v>2933.39303546564</v>
      </c>
      <c r="O2250" s="15">
        <v>0.12221394596997158</v>
      </c>
      <c r="P2250" s="14">
        <v>24396.262037779739</v>
      </c>
      <c r="Q2250" s="14">
        <v>225482.25604365679</v>
      </c>
      <c r="R2250" s="14">
        <v>2933.39303546564</v>
      </c>
      <c r="S2250" s="15">
        <v>0.51133154568354855</v>
      </c>
      <c r="T2250" s="38">
        <v>195558.45963165097</v>
      </c>
      <c r="U2250" s="38">
        <v>579474.58897330286</v>
      </c>
      <c r="V2250" s="38">
        <v>214287.05690362834</v>
      </c>
      <c r="W2250" s="38">
        <v>956532.79440460808</v>
      </c>
      <c r="AA2250" s="13">
        <v>2185</v>
      </c>
      <c r="AB2250" s="39">
        <v>2577226.1153277657</v>
      </c>
    </row>
    <row r="2251" spans="3:28">
      <c r="C2251" s="13">
        <v>2186</v>
      </c>
      <c r="D2251" s="13">
        <v>65</v>
      </c>
      <c r="E2251" s="14">
        <v>230340.59077193899</v>
      </c>
      <c r="F2251" s="14">
        <v>68910.330401056213</v>
      </c>
      <c r="G2251" s="14">
        <v>2551.6097</v>
      </c>
      <c r="H2251" s="14">
        <v>158878.65067088278</v>
      </c>
      <c r="I2251" s="14">
        <v>9532.7190402529668</v>
      </c>
      <c r="J2251" s="14">
        <v>3813.087616101187</v>
      </c>
      <c r="K2251" s="15">
        <v>1.5703232639509776E-3</v>
      </c>
      <c r="L2251" s="14">
        <v>218.820532328387</v>
      </c>
      <c r="M2251" s="14">
        <v>141472.80785836419</v>
      </c>
      <c r="N2251" s="14">
        <v>2859.8157120758901</v>
      </c>
      <c r="O2251" s="15">
        <v>0.1497457750653797</v>
      </c>
      <c r="P2251" s="14">
        <v>18570.731453589386</v>
      </c>
      <c r="Q2251" s="14">
        <v>144015.70047233003</v>
      </c>
      <c r="R2251" s="14">
        <v>2859.8157120758901</v>
      </c>
      <c r="S2251" s="15">
        <v>0.25732662092743713</v>
      </c>
      <c r="T2251" s="38">
        <v>58707.850484149836</v>
      </c>
      <c r="U2251" s="38">
        <v>288283.0247434827</v>
      </c>
      <c r="V2251" s="38">
        <v>77497.402470067609</v>
      </c>
      <c r="W2251" s="38">
        <v>573771.53307417687</v>
      </c>
      <c r="AA2251" s="13">
        <v>2186</v>
      </c>
      <c r="AB2251" s="39">
        <v>2678229.6952727903</v>
      </c>
    </row>
    <row r="2252" spans="3:28">
      <c r="C2252" s="13">
        <v>2187</v>
      </c>
      <c r="D2252" s="13">
        <v>65</v>
      </c>
      <c r="E2252" s="14">
        <v>235921.14921238591</v>
      </c>
      <c r="F2252" s="14">
        <v>71086.748192830506</v>
      </c>
      <c r="G2252" s="14">
        <v>2551.6097</v>
      </c>
      <c r="H2252" s="14">
        <v>162282.7913195554</v>
      </c>
      <c r="I2252" s="14">
        <v>9736.9674791733232</v>
      </c>
      <c r="J2252" s="14">
        <v>3894.7869916693294</v>
      </c>
      <c r="K2252" s="15">
        <v>4.1026582071840727E-2</v>
      </c>
      <c r="L2252" s="14">
        <v>4665.8350907487466</v>
      </c>
      <c r="M2252" s="14">
        <v>120340.35025074026</v>
      </c>
      <c r="N2252" s="14">
        <v>2921.0902437519967</v>
      </c>
      <c r="O2252" s="15">
        <v>1.0310138891962937E-2</v>
      </c>
      <c r="P2252" s="14">
        <v>1884.8202309752116</v>
      </c>
      <c r="Q2252" s="14">
        <v>186157.66795378763</v>
      </c>
      <c r="R2252" s="14">
        <v>2921.0902437519967</v>
      </c>
      <c r="S2252" s="15">
        <v>-0.13933291077336285</v>
      </c>
      <c r="T2252" s="38">
        <v>-50389.085230520199</v>
      </c>
      <c r="U2252" s="38">
        <v>312716.70903484384</v>
      </c>
      <c r="V2252" s="38">
        <v>-43838.429908796243</v>
      </c>
      <c r="W2252" s="38">
        <v>619214.72723937174</v>
      </c>
      <c r="AA2252" s="13">
        <v>2187</v>
      </c>
      <c r="AB2252" s="39">
        <v>3176400.8852004949</v>
      </c>
    </row>
    <row r="2253" spans="3:28">
      <c r="C2253" s="13">
        <v>2188</v>
      </c>
      <c r="D2253" s="13">
        <v>65</v>
      </c>
      <c r="E2253" s="14">
        <v>239859.81086670136</v>
      </c>
      <c r="F2253" s="14">
        <v>72622.826238013527</v>
      </c>
      <c r="G2253" s="14">
        <v>2551.6097</v>
      </c>
      <c r="H2253" s="14">
        <v>164685.37492868784</v>
      </c>
      <c r="I2253" s="14">
        <v>9881.1224957212708</v>
      </c>
      <c r="J2253" s="14">
        <v>3952.4489982885084</v>
      </c>
      <c r="K2253" s="15">
        <v>4.6425715211222525E-2</v>
      </c>
      <c r="L2253" s="14">
        <v>8442.0875386644693</v>
      </c>
      <c r="M2253" s="14">
        <v>192259.07636972269</v>
      </c>
      <c r="N2253" s="14">
        <v>2964.336748716381</v>
      </c>
      <c r="O2253" s="15">
        <v>-4.7034669834997864E-2</v>
      </c>
      <c r="P2253" s="14">
        <v>-12102.750737353143</v>
      </c>
      <c r="Q2253" s="14">
        <v>246694.94211736717</v>
      </c>
      <c r="R2253" s="14">
        <v>2964.336748716381</v>
      </c>
      <c r="S2253" s="15">
        <v>-5.5933132915454972E-2</v>
      </c>
      <c r="T2253" s="38">
        <v>-4282.9336788398268</v>
      </c>
      <c r="U2253" s="38">
        <v>73771.624897827292</v>
      </c>
      <c r="V2253" s="38">
        <v>-7943.5968775285</v>
      </c>
      <c r="W2253" s="38">
        <v>512725.64338491717</v>
      </c>
      <c r="AA2253" s="13">
        <v>2188</v>
      </c>
      <c r="AB2253" s="39">
        <v>2593124.5823418549</v>
      </c>
    </row>
    <row r="2254" spans="3:28">
      <c r="C2254" s="13">
        <v>2189</v>
      </c>
      <c r="D2254" s="13">
        <v>65</v>
      </c>
      <c r="E2254" s="14">
        <v>251236.40235232876</v>
      </c>
      <c r="F2254" s="14">
        <v>77059.696917408219</v>
      </c>
      <c r="G2254" s="14">
        <v>2551.6097</v>
      </c>
      <c r="H2254" s="14">
        <v>171625.09573492056</v>
      </c>
      <c r="I2254" s="14">
        <v>10297.505744095233</v>
      </c>
      <c r="J2254" s="14">
        <v>4119.0022976380933</v>
      </c>
      <c r="K2254" s="15">
        <v>8.4704974868278132E-2</v>
      </c>
      <c r="L2254" s="14">
        <v>12150.651627685993</v>
      </c>
      <c r="M2254" s="14">
        <v>157656.88239989569</v>
      </c>
      <c r="N2254" s="14">
        <v>3089.25172322857</v>
      </c>
      <c r="O2254" s="15">
        <v>-9.9534613961391877E-3</v>
      </c>
      <c r="P2254" s="14">
        <v>-1619.1208222128189</v>
      </c>
      <c r="Q2254" s="14">
        <v>162594.62664174713</v>
      </c>
      <c r="R2254" s="14">
        <v>3089.25172322857</v>
      </c>
      <c r="S2254" s="15">
        <v>0.10772021057691993</v>
      </c>
      <c r="T2254" s="38">
        <v>68117.306107332814</v>
      </c>
      <c r="U2254" s="38">
        <v>702015.93260183849</v>
      </c>
      <c r="V2254" s="38">
        <v>78648.836912805986</v>
      </c>
      <c r="W2254" s="38">
        <v>1022267.4416434814</v>
      </c>
      <c r="AA2254" s="13">
        <v>2189</v>
      </c>
      <c r="AB2254" s="39">
        <v>2616769.3199945488</v>
      </c>
    </row>
    <row r="2255" spans="3:28">
      <c r="C2255" s="13">
        <v>2190</v>
      </c>
      <c r="D2255" s="13">
        <v>65</v>
      </c>
      <c r="E2255" s="14">
        <v>224873.24957487491</v>
      </c>
      <c r="F2255" s="14">
        <v>66778.067334201216</v>
      </c>
      <c r="G2255" s="14">
        <v>2551.6097</v>
      </c>
      <c r="H2255" s="14">
        <v>155543.57254067369</v>
      </c>
      <c r="I2255" s="14">
        <v>9332.6143524404215</v>
      </c>
      <c r="J2255" s="14">
        <v>3733.0457409761689</v>
      </c>
      <c r="K2255" s="15">
        <v>-2.5546224989031127E-3</v>
      </c>
      <c r="L2255" s="14">
        <v>-299.95025680240781</v>
      </c>
      <c r="M2255" s="14">
        <v>118981.28141359585</v>
      </c>
      <c r="N2255" s="14">
        <v>2799.7843057321265</v>
      </c>
      <c r="O2255" s="15">
        <v>8.2666054890337543E-2</v>
      </c>
      <c r="P2255" s="14">
        <v>17978.19109775691</v>
      </c>
      <c r="Q2255" s="14">
        <v>236857.81083174766</v>
      </c>
      <c r="R2255" s="14">
        <v>2799.7843057321265</v>
      </c>
      <c r="S2255" s="15">
        <v>-0.10292917264132033</v>
      </c>
      <c r="T2255" s="38">
        <v>-34014.551979441785</v>
      </c>
      <c r="U2255" s="38">
        <v>297850.95168643119</v>
      </c>
      <c r="V2255" s="38">
        <v>-16336.311138487283</v>
      </c>
      <c r="W2255" s="38">
        <v>653690.04393177468</v>
      </c>
      <c r="AA2255" s="13">
        <v>2190</v>
      </c>
      <c r="AB2255" s="39">
        <v>2926510.2081351979</v>
      </c>
    </row>
    <row r="2256" spans="3:28">
      <c r="C2256" s="13">
        <v>2191</v>
      </c>
      <c r="D2256" s="13">
        <v>65</v>
      </c>
      <c r="E2256" s="14">
        <v>225346.30448570632</v>
      </c>
      <c r="F2256" s="14">
        <v>66962.558749425458</v>
      </c>
      <c r="G2256" s="14">
        <v>2551.6097</v>
      </c>
      <c r="H2256" s="14">
        <v>155832.13603628086</v>
      </c>
      <c r="I2256" s="14">
        <v>9349.9281621768514</v>
      </c>
      <c r="J2256" s="14">
        <v>3739.9712648707409</v>
      </c>
      <c r="K2256" s="15">
        <v>-2.4974593126114546E-2</v>
      </c>
      <c r="L2256" s="14">
        <v>-3264.1369379643684</v>
      </c>
      <c r="M2256" s="14">
        <v>129304.15162502973</v>
      </c>
      <c r="N2256" s="14">
        <v>2804.9784486530552</v>
      </c>
      <c r="O2256" s="15">
        <v>-0.1619357512232345</v>
      </c>
      <c r="P2256" s="14">
        <v>-27699.414978383757</v>
      </c>
      <c r="Q2256" s="14">
        <v>144754.95605182686</v>
      </c>
      <c r="R2256" s="14">
        <v>2804.9784486530552</v>
      </c>
      <c r="S2256" s="15">
        <v>-0.19014476675904929</v>
      </c>
      <c r="T2256" s="38">
        <v>-102718.8214330748</v>
      </c>
      <c r="U2256" s="38">
        <v>438897.43850858987</v>
      </c>
      <c r="V2256" s="38">
        <v>-133682.37334942294</v>
      </c>
      <c r="W2256" s="38">
        <v>712956.54618544644</v>
      </c>
      <c r="AA2256" s="13">
        <v>2191</v>
      </c>
      <c r="AB2256" s="39">
        <v>3154660.6141287102</v>
      </c>
    </row>
    <row r="2257" spans="3:28">
      <c r="C2257" s="13">
        <v>2192</v>
      </c>
      <c r="D2257" s="13">
        <v>65</v>
      </c>
      <c r="E2257" s="14">
        <v>225970.6398222798</v>
      </c>
      <c r="F2257" s="14">
        <v>67206.049530689124</v>
      </c>
      <c r="G2257" s="14">
        <v>2551.6097</v>
      </c>
      <c r="H2257" s="14">
        <v>156212.98059159066</v>
      </c>
      <c r="I2257" s="14">
        <v>9372.7788354954391</v>
      </c>
      <c r="J2257" s="14">
        <v>3749.1115341981758</v>
      </c>
      <c r="K2257" s="15">
        <v>4.3818415854342478E-2</v>
      </c>
      <c r="L2257" s="14">
        <v>7312.5082813588115</v>
      </c>
      <c r="M2257" s="14">
        <v>176069.14179555039</v>
      </c>
      <c r="N2257" s="14">
        <v>2811.8336506486316</v>
      </c>
      <c r="O2257" s="15">
        <v>7.2867976880109292E-2</v>
      </c>
      <c r="P2257" s="14">
        <v>16480.07444320204</v>
      </c>
      <c r="Q2257" s="14">
        <v>244049.46044672161</v>
      </c>
      <c r="R2257" s="14">
        <v>2811.8336506486316</v>
      </c>
      <c r="S2257" s="15">
        <v>-0.15656860587759158</v>
      </c>
      <c r="T2257" s="38">
        <v>-55805.440773772643</v>
      </c>
      <c r="U2257" s="38">
        <v>302028.51257250301</v>
      </c>
      <c r="V2257" s="38">
        <v>-32012.858049211791</v>
      </c>
      <c r="W2257" s="38">
        <v>722147.11481477506</v>
      </c>
      <c r="AA2257" s="13">
        <v>2192</v>
      </c>
      <c r="AB2257" s="39">
        <v>2577691.3200581889</v>
      </c>
    </row>
    <row r="2258" spans="3:28">
      <c r="C2258" s="13">
        <v>2193</v>
      </c>
      <c r="D2258" s="13">
        <v>65</v>
      </c>
      <c r="E2258" s="14">
        <v>236090.60603101042</v>
      </c>
      <c r="F2258" s="14">
        <v>71152.836352094062</v>
      </c>
      <c r="G2258" s="14">
        <v>2551.6097</v>
      </c>
      <c r="H2258" s="14">
        <v>162386.15997891637</v>
      </c>
      <c r="I2258" s="14">
        <v>9743.1695987349813</v>
      </c>
      <c r="J2258" s="14">
        <v>3897.2678394939926</v>
      </c>
      <c r="K2258" s="15">
        <v>1.0436733846781256E-2</v>
      </c>
      <c r="L2258" s="14">
        <v>1250.5369509417546</v>
      </c>
      <c r="M2258" s="14">
        <v>123019.88962241074</v>
      </c>
      <c r="N2258" s="14">
        <v>2922.9508796204941</v>
      </c>
      <c r="O2258" s="15">
        <v>-0.11343459770961539</v>
      </c>
      <c r="P2258" s="14">
        <v>-22552.782538455838</v>
      </c>
      <c r="Q2258" s="14">
        <v>177726.18768534772</v>
      </c>
      <c r="R2258" s="14">
        <v>2922.9508796204941</v>
      </c>
      <c r="S2258" s="15">
        <v>0.16988938386661329</v>
      </c>
      <c r="T2258" s="38">
        <v>57344.47390267127</v>
      </c>
      <c r="U2258" s="38">
        <v>396346.0156935057</v>
      </c>
      <c r="V2258" s="38">
        <v>36042.22831515719</v>
      </c>
      <c r="W2258" s="38">
        <v>697092.09300126415</v>
      </c>
      <c r="AA2258" s="13">
        <v>2193</v>
      </c>
      <c r="AB2258" s="39">
        <v>2645622.3594879764</v>
      </c>
    </row>
    <row r="2259" spans="3:28">
      <c r="C2259" s="13">
        <v>2194</v>
      </c>
      <c r="D2259" s="13">
        <v>65</v>
      </c>
      <c r="E2259" s="14">
        <v>225772.67263365255</v>
      </c>
      <c r="F2259" s="14">
        <v>67128.842327124497</v>
      </c>
      <c r="G2259" s="14">
        <v>2551.6097</v>
      </c>
      <c r="H2259" s="14">
        <v>156092.22060652805</v>
      </c>
      <c r="I2259" s="14">
        <v>9365.5332363916823</v>
      </c>
      <c r="J2259" s="14">
        <v>3746.2132945566732</v>
      </c>
      <c r="K2259" s="15">
        <v>-4.6697532518284214E-2</v>
      </c>
      <c r="L2259" s="14">
        <v>-8694.8108617109447</v>
      </c>
      <c r="M2259" s="14">
        <v>179372.52046556585</v>
      </c>
      <c r="N2259" s="14">
        <v>2809.6599709175048</v>
      </c>
      <c r="O2259" s="15">
        <v>0.25433588085356085</v>
      </c>
      <c r="P2259" s="14">
        <v>48067.233890702621</v>
      </c>
      <c r="Q2259" s="14">
        <v>238463.22678006298</v>
      </c>
      <c r="R2259" s="14">
        <v>2809.6599709175048</v>
      </c>
      <c r="S2259" s="15">
        <v>0.30592503112347985</v>
      </c>
      <c r="T2259" s="38">
        <v>110071.83173641021</v>
      </c>
      <c r="U2259" s="38">
        <v>471276.67982493871</v>
      </c>
      <c r="V2259" s="38">
        <v>149444.25476540189</v>
      </c>
      <c r="W2259" s="38">
        <v>889112.42707056762</v>
      </c>
      <c r="AA2259" s="13">
        <v>2194</v>
      </c>
      <c r="AB2259" s="39">
        <v>2415712.2462461037</v>
      </c>
    </row>
    <row r="2260" spans="3:28">
      <c r="C2260" s="13">
        <v>2195</v>
      </c>
      <c r="D2260" s="13">
        <v>65</v>
      </c>
      <c r="E2260" s="14">
        <v>225087.06164069066</v>
      </c>
      <c r="F2260" s="14">
        <v>66861.454039869364</v>
      </c>
      <c r="G2260" s="14">
        <v>2551.6097</v>
      </c>
      <c r="H2260" s="14">
        <v>155673.9979008213</v>
      </c>
      <c r="I2260" s="14">
        <v>9340.4398740492779</v>
      </c>
      <c r="J2260" s="14">
        <v>3736.1759496197114</v>
      </c>
      <c r="K2260" s="15">
        <v>5.1449949403871875E-2</v>
      </c>
      <c r="L2260" s="14">
        <v>6450.2128134618615</v>
      </c>
      <c r="M2260" s="14">
        <v>133686.99187927693</v>
      </c>
      <c r="N2260" s="14">
        <v>2802.1319622147835</v>
      </c>
      <c r="O2260" s="15">
        <v>-5.6232483174291678E-2</v>
      </c>
      <c r="P2260" s="14">
        <v>-9323.0008873356055</v>
      </c>
      <c r="Q2260" s="14">
        <v>157871.93299818414</v>
      </c>
      <c r="R2260" s="14">
        <v>2802.1319622147835</v>
      </c>
      <c r="S2260" s="15">
        <v>9.8386580728894113E-2</v>
      </c>
      <c r="T2260" s="38">
        <v>15642.046467725226</v>
      </c>
      <c r="U2260" s="38">
        <v>176028.68092617558</v>
      </c>
      <c r="V2260" s="38">
        <v>12769.258393851482</v>
      </c>
      <c r="W2260" s="38">
        <v>467587.6058036366</v>
      </c>
      <c r="AA2260" s="13">
        <v>2195</v>
      </c>
      <c r="AB2260" s="39">
        <v>2671266.6522369971</v>
      </c>
    </row>
    <row r="2261" spans="3:28">
      <c r="C2261" s="13">
        <v>2196</v>
      </c>
      <c r="D2261" s="13">
        <v>65</v>
      </c>
      <c r="E2261" s="14">
        <v>255129.38496422459</v>
      </c>
      <c r="F2261" s="14">
        <v>78577.960136047594</v>
      </c>
      <c r="G2261" s="14">
        <v>2551.6097</v>
      </c>
      <c r="H2261" s="14">
        <v>173999.815128177</v>
      </c>
      <c r="I2261" s="14">
        <v>10439.98890769062</v>
      </c>
      <c r="J2261" s="14">
        <v>4175.9955630762479</v>
      </c>
      <c r="K2261" s="15">
        <v>4.0031284137108769E-2</v>
      </c>
      <c r="L2261" s="14">
        <v>5520.9528119901042</v>
      </c>
      <c r="M2261" s="14">
        <v>145524.90635154533</v>
      </c>
      <c r="N2261" s="14">
        <v>3131.9966723071861</v>
      </c>
      <c r="O2261" s="15">
        <v>8.8898628665056878E-2</v>
      </c>
      <c r="P2261" s="14">
        <v>17227.570052825155</v>
      </c>
      <c r="Q2261" s="14">
        <v>212582.49754933087</v>
      </c>
      <c r="R2261" s="14">
        <v>3131.9966723071861</v>
      </c>
      <c r="S2261" s="15">
        <v>0.12909108273891978</v>
      </c>
      <c r="T2261" s="38">
        <v>53370.05499232492</v>
      </c>
      <c r="U2261" s="38">
        <v>468365.50066112791</v>
      </c>
      <c r="V2261" s="38">
        <v>76118.577857140175</v>
      </c>
      <c r="W2261" s="38">
        <v>826472.90456200414</v>
      </c>
      <c r="AA2261" s="13">
        <v>2196</v>
      </c>
      <c r="AB2261" s="39">
        <v>2746557.2923457152</v>
      </c>
    </row>
    <row r="2262" spans="3:28">
      <c r="C2262" s="13">
        <v>2197</v>
      </c>
      <c r="D2262" s="13">
        <v>65</v>
      </c>
      <c r="E2262" s="14">
        <v>223879.92361026519</v>
      </c>
      <c r="F2262" s="14">
        <v>66390.67020800343</v>
      </c>
      <c r="G2262" s="14">
        <v>2551.6097</v>
      </c>
      <c r="H2262" s="14">
        <v>154937.64370226176</v>
      </c>
      <c r="I2262" s="14">
        <v>9296.2586221357051</v>
      </c>
      <c r="J2262" s="14">
        <v>3718.5034488542824</v>
      </c>
      <c r="K2262" s="15">
        <v>0.11164109001341613</v>
      </c>
      <c r="L2262" s="14">
        <v>13710.004246548697</v>
      </c>
      <c r="M2262" s="14">
        <v>138373.54106798751</v>
      </c>
      <c r="N2262" s="14">
        <v>2788.8775866407113</v>
      </c>
      <c r="O2262" s="15">
        <v>-3.3595806253511024E-2</v>
      </c>
      <c r="P2262" s="14">
        <v>-3812.1334575075889</v>
      </c>
      <c r="Q2262" s="14">
        <v>111052.82093355025</v>
      </c>
      <c r="R2262" s="14">
        <v>2788.8775866407113</v>
      </c>
      <c r="S2262" s="15">
        <v>-3.6629515730682946E-2</v>
      </c>
      <c r="T2262" s="38">
        <v>-14061.460965815755</v>
      </c>
      <c r="U2262" s="38">
        <v>371216.32122745796</v>
      </c>
      <c r="V2262" s="38">
        <v>-4163.5901767746473</v>
      </c>
      <c r="W2262" s="38">
        <v>620642.68322899565</v>
      </c>
      <c r="AA2262" s="13">
        <v>2197</v>
      </c>
      <c r="AB2262" s="39">
        <v>3066111.1047415342</v>
      </c>
    </row>
    <row r="2263" spans="3:28">
      <c r="C2263" s="13">
        <v>2198</v>
      </c>
      <c r="D2263" s="13">
        <v>65</v>
      </c>
      <c r="E2263" s="14">
        <v>229457.36327042402</v>
      </c>
      <c r="F2263" s="14">
        <v>68565.871675465372</v>
      </c>
      <c r="G2263" s="14">
        <v>2551.6097</v>
      </c>
      <c r="H2263" s="14">
        <v>158339.88189495864</v>
      </c>
      <c r="I2263" s="14">
        <v>9500.3929136975185</v>
      </c>
      <c r="J2263" s="14">
        <v>3800.1571654790077</v>
      </c>
      <c r="K2263" s="15">
        <v>0.1102255582910113</v>
      </c>
      <c r="L2263" s="14">
        <v>19259.869423235094</v>
      </c>
      <c r="M2263" s="14">
        <v>195891.37801049562</v>
      </c>
      <c r="N2263" s="14">
        <v>2850.1178741092554</v>
      </c>
      <c r="O2263" s="15">
        <v>0.18130867377878673</v>
      </c>
      <c r="P2263" s="14">
        <v>49225.447541377871</v>
      </c>
      <c r="Q2263" s="14">
        <v>322151.29304001445</v>
      </c>
      <c r="R2263" s="14">
        <v>2850.1178741092554</v>
      </c>
      <c r="S2263" s="15">
        <v>7.0836976744803187E-2</v>
      </c>
      <c r="T2263" s="38">
        <v>32929.706362770863</v>
      </c>
      <c r="U2263" s="38">
        <v>499220.82644474419</v>
      </c>
      <c r="V2263" s="38">
        <v>101415.02332738382</v>
      </c>
      <c r="W2263" s="38">
        <v>1017263.4974952543</v>
      </c>
      <c r="AA2263" s="13">
        <v>2198</v>
      </c>
      <c r="AB2263" s="39">
        <v>2950231.5233593937</v>
      </c>
    </row>
    <row r="2264" spans="3:28">
      <c r="C2264" s="13">
        <v>2199</v>
      </c>
      <c r="D2264" s="13">
        <v>65</v>
      </c>
      <c r="E2264" s="14">
        <v>246446.63018446925</v>
      </c>
      <c r="F2264" s="14">
        <v>75191.685771943012</v>
      </c>
      <c r="G2264" s="14">
        <v>2551.6097</v>
      </c>
      <c r="H2264" s="14">
        <v>168703.33471252624</v>
      </c>
      <c r="I2264" s="14">
        <v>10122.200082751573</v>
      </c>
      <c r="J2264" s="14">
        <v>4048.8800331006296</v>
      </c>
      <c r="K2264" s="15">
        <v>5.8601618417866132E-2</v>
      </c>
      <c r="L2264" s="14">
        <v>12076.495249781505</v>
      </c>
      <c r="M2264" s="14">
        <v>220178.78048331122</v>
      </c>
      <c r="N2264" s="14">
        <v>3036.6600248254717</v>
      </c>
      <c r="O2264" s="15">
        <v>4.9386487271957713E-2</v>
      </c>
      <c r="P2264" s="14">
        <v>9478.6495618841764</v>
      </c>
      <c r="Q2264" s="14">
        <v>202924.97618778105</v>
      </c>
      <c r="R2264" s="14">
        <v>3036.6600248254717</v>
      </c>
      <c r="S2264" s="15">
        <v>0.24820721781518312</v>
      </c>
      <c r="T2264" s="38">
        <v>34160.613680672432</v>
      </c>
      <c r="U2264" s="38">
        <v>173308.35665443051</v>
      </c>
      <c r="V2264" s="38">
        <v>55715.758492338115</v>
      </c>
      <c r="W2264" s="38">
        <v>596412.11332552275</v>
      </c>
      <c r="AA2264" s="13">
        <v>2199</v>
      </c>
      <c r="AB2264" s="39">
        <v>2790658.3701864309</v>
      </c>
    </row>
    <row r="2265" spans="3:28">
      <c r="C2265" s="13">
        <v>2200</v>
      </c>
      <c r="D2265" s="13">
        <v>65</v>
      </c>
      <c r="E2265" s="14">
        <v>245595.39332084556</v>
      </c>
      <c r="F2265" s="14">
        <v>74859.703395129764</v>
      </c>
      <c r="G2265" s="14">
        <v>2551.6097</v>
      </c>
      <c r="H2265" s="14">
        <v>168184.08022571579</v>
      </c>
      <c r="I2265" s="14">
        <v>10091.044813542947</v>
      </c>
      <c r="J2265" s="14">
        <v>4036.417925417179</v>
      </c>
      <c r="K2265" s="15">
        <v>-1.5160336405258081E-2</v>
      </c>
      <c r="L2265" s="14">
        <v>-2418.2699632726594</v>
      </c>
      <c r="M2265" s="14">
        <v>159112.88769851145</v>
      </c>
      <c r="N2265" s="14">
        <v>3027.3134440628842</v>
      </c>
      <c r="O2265" s="15">
        <v>9.2287252502484401E-2</v>
      </c>
      <c r="P2265" s="14">
        <v>34120.47896369105</v>
      </c>
      <c r="Q2265" s="14">
        <v>405354.52543047635</v>
      </c>
      <c r="R2265" s="14">
        <v>3027.3134440628842</v>
      </c>
      <c r="S2265" s="15">
        <v>-7.6679697806363648E-2</v>
      </c>
      <c r="T2265" s="38">
        <v>-11167.976120125442</v>
      </c>
      <c r="U2265" s="38">
        <v>135990.17894522907</v>
      </c>
      <c r="V2265" s="38">
        <v>20534.232880292948</v>
      </c>
      <c r="W2265" s="38">
        <v>700457.59207421681</v>
      </c>
      <c r="AA2265" s="13">
        <v>2200</v>
      </c>
      <c r="AB2265" s="39">
        <v>2128592.7285197219</v>
      </c>
    </row>
    <row r="2266" spans="3:28">
      <c r="C2266" s="13">
        <v>2201</v>
      </c>
      <c r="D2266" s="13">
        <v>65</v>
      </c>
      <c r="E2266" s="14">
        <v>224264.21107608444</v>
      </c>
      <c r="F2266" s="14">
        <v>66540.542319672939</v>
      </c>
      <c r="G2266" s="14">
        <v>2551.6097</v>
      </c>
      <c r="H2266" s="14">
        <v>155172.0590564115</v>
      </c>
      <c r="I2266" s="14">
        <v>9310.3235433846894</v>
      </c>
      <c r="J2266" s="14">
        <v>3724.1294173538759</v>
      </c>
      <c r="K2266" s="15">
        <v>6.4732750713806742E-2</v>
      </c>
      <c r="L2266" s="14">
        <v>9753.9137528296669</v>
      </c>
      <c r="M2266" s="14">
        <v>162295.71391648811</v>
      </c>
      <c r="N2266" s="14">
        <v>2793.0970630154065</v>
      </c>
      <c r="O2266" s="15">
        <v>5.6404179616429406E-3</v>
      </c>
      <c r="P2266" s="14">
        <v>1013.7836518384215</v>
      </c>
      <c r="Q2266" s="14">
        <v>182145.88701856381</v>
      </c>
      <c r="R2266" s="14">
        <v>2793.0970630154065</v>
      </c>
      <c r="S2266" s="15">
        <v>-6.7362488816870639E-2</v>
      </c>
      <c r="T2266" s="38">
        <v>-6398.1406669701109</v>
      </c>
      <c r="U2266" s="38">
        <v>89979.172075371273</v>
      </c>
      <c r="V2266" s="38">
        <v>4369.556737697977</v>
      </c>
      <c r="W2266" s="38">
        <v>434420.77301042317</v>
      </c>
      <c r="AA2266" s="13">
        <v>2201</v>
      </c>
      <c r="AB2266" s="39">
        <v>2580666.6445034347</v>
      </c>
    </row>
    <row r="2267" spans="3:28">
      <c r="C2267" s="13">
        <v>2202</v>
      </c>
      <c r="D2267" s="13">
        <v>65</v>
      </c>
      <c r="E2267" s="14">
        <v>247111.1039436197</v>
      </c>
      <c r="F2267" s="14">
        <v>75450.83053801168</v>
      </c>
      <c r="G2267" s="14">
        <v>2551.6097</v>
      </c>
      <c r="H2267" s="14">
        <v>169108.66370560802</v>
      </c>
      <c r="I2267" s="14">
        <v>10146.519822336481</v>
      </c>
      <c r="J2267" s="14">
        <v>4058.6079289345926</v>
      </c>
      <c r="K2267" s="15">
        <v>1.223134276288362E-2</v>
      </c>
      <c r="L2267" s="14">
        <v>1622.8069711512412</v>
      </c>
      <c r="M2267" s="14">
        <v>136328.22038745222</v>
      </c>
      <c r="N2267" s="14">
        <v>3043.955946700944</v>
      </c>
      <c r="O2267" s="15">
        <v>0.16247661602102681</v>
      </c>
      <c r="P2267" s="14">
        <v>64442.377353900963</v>
      </c>
      <c r="Q2267" s="14">
        <v>462589.90632691776</v>
      </c>
      <c r="R2267" s="14">
        <v>3043.955946700944</v>
      </c>
      <c r="S2267" s="15">
        <v>0.20595503781950794</v>
      </c>
      <c r="T2267" s="38">
        <v>44783.734006923944</v>
      </c>
      <c r="U2267" s="38">
        <v>263749.93903613748</v>
      </c>
      <c r="V2267" s="38">
        <v>110848.91833197615</v>
      </c>
      <c r="W2267" s="38">
        <v>862668.06575050741</v>
      </c>
      <c r="AA2267" s="13">
        <v>2202</v>
      </c>
      <c r="AB2267" s="39">
        <v>2154012.2257791674</v>
      </c>
    </row>
    <row r="2268" spans="3:28">
      <c r="C2268" s="13">
        <v>2203</v>
      </c>
      <c r="D2268" s="13">
        <v>65</v>
      </c>
      <c r="E2268" s="14">
        <v>235231.00615622479</v>
      </c>
      <c r="F2268" s="14">
        <v>70817.592400927664</v>
      </c>
      <c r="G2268" s="14">
        <v>2551.6097</v>
      </c>
      <c r="H2268" s="14">
        <v>161861.80405529714</v>
      </c>
      <c r="I2268" s="14">
        <v>9711.7082433178275</v>
      </c>
      <c r="J2268" s="14">
        <v>3884.6832973271312</v>
      </c>
      <c r="K2268" s="15">
        <v>8.2230406609168971E-2</v>
      </c>
      <c r="L2268" s="14">
        <v>11975.242840330266</v>
      </c>
      <c r="M2268" s="14">
        <v>159547.93382250893</v>
      </c>
      <c r="N2268" s="14">
        <v>2913.5124729953482</v>
      </c>
      <c r="O2268" s="15">
        <v>0.2352850946804822</v>
      </c>
      <c r="P2268" s="14">
        <v>45039.891078032189</v>
      </c>
      <c r="Q2268" s="14">
        <v>237923.52515902944</v>
      </c>
      <c r="R2268" s="14">
        <v>2913.5124729953482</v>
      </c>
      <c r="S2268" s="15">
        <v>0.12178355081025255</v>
      </c>
      <c r="T2268" s="38">
        <v>45082.653409984116</v>
      </c>
      <c r="U2268" s="38">
        <v>416726.13117036066</v>
      </c>
      <c r="V2268" s="38">
        <v>102097.78732834657</v>
      </c>
      <c r="W2268" s="38">
        <v>814197.59015189903</v>
      </c>
      <c r="AA2268" s="13">
        <v>2203</v>
      </c>
      <c r="AB2268" s="39">
        <v>2790748.8376642885</v>
      </c>
    </row>
    <row r="2269" spans="3:28">
      <c r="C2269" s="13">
        <v>2204</v>
      </c>
      <c r="D2269" s="13">
        <v>65</v>
      </c>
      <c r="E2269" s="14">
        <v>244185.69407996134</v>
      </c>
      <c r="F2269" s="14">
        <v>74309.920691184918</v>
      </c>
      <c r="G2269" s="14">
        <v>2551.6097</v>
      </c>
      <c r="H2269" s="14">
        <v>167324.1636887764</v>
      </c>
      <c r="I2269" s="14">
        <v>10039.449821326583</v>
      </c>
      <c r="J2269" s="14">
        <v>4015.7799285306337</v>
      </c>
      <c r="K2269" s="15">
        <v>3.1477409029139911E-2</v>
      </c>
      <c r="L2269" s="14">
        <v>3656.0233335221919</v>
      </c>
      <c r="M2269" s="14">
        <v>121811.44405985446</v>
      </c>
      <c r="N2269" s="14">
        <v>3011.8349463979748</v>
      </c>
      <c r="O2269" s="15">
        <v>-5.7585397193218868E-4</v>
      </c>
      <c r="P2269" s="14">
        <v>-80.773674679151242</v>
      </c>
      <c r="Q2269" s="14">
        <v>141692.77867846639</v>
      </c>
      <c r="R2269" s="14">
        <v>3011.8349463979748</v>
      </c>
      <c r="S2269" s="15">
        <v>-4.386261534135634E-2</v>
      </c>
      <c r="T2269" s="38">
        <v>-10977.621441395469</v>
      </c>
      <c r="U2269" s="38">
        <v>240801.13899757856</v>
      </c>
      <c r="V2269" s="38">
        <v>-7402.3717825524291</v>
      </c>
      <c r="W2269" s="38">
        <v>504305.36173589935</v>
      </c>
      <c r="AA2269" s="13">
        <v>2204</v>
      </c>
      <c r="AB2269" s="39">
        <v>2439485.8910665754</v>
      </c>
    </row>
    <row r="2270" spans="3:28">
      <c r="C2270" s="13">
        <v>2205</v>
      </c>
      <c r="D2270" s="13">
        <v>65</v>
      </c>
      <c r="E2270" s="14">
        <v>252968.05015542696</v>
      </c>
      <c r="F2270" s="14">
        <v>77735.039560616511</v>
      </c>
      <c r="G2270" s="14">
        <v>2551.6097</v>
      </c>
      <c r="H2270" s="14">
        <v>172681.40089481045</v>
      </c>
      <c r="I2270" s="14">
        <v>10360.884053688625</v>
      </c>
      <c r="J2270" s="14">
        <v>4144.3536214754504</v>
      </c>
      <c r="K2270" s="15">
        <v>5.1023036297843105E-3</v>
      </c>
      <c r="L2270" s="14">
        <v>865.49956214255417</v>
      </c>
      <c r="M2270" s="14">
        <v>172566.8527100677</v>
      </c>
      <c r="N2270" s="14">
        <v>3108.2652161065876</v>
      </c>
      <c r="O2270" s="15">
        <v>-1.1157721529888573E-2</v>
      </c>
      <c r="P2270" s="14">
        <v>-2178.0121130260741</v>
      </c>
      <c r="Q2270" s="14">
        <v>194578.34947983906</v>
      </c>
      <c r="R2270" s="14">
        <v>3108.2652161065876</v>
      </c>
      <c r="S2270" s="15">
        <v>0.12841484219752353</v>
      </c>
      <c r="T2270" s="38">
        <v>287294.90593145363</v>
      </c>
      <c r="U2270" s="38">
        <v>2526089.6955777793</v>
      </c>
      <c r="V2270" s="38">
        <v>285982.39338057011</v>
      </c>
      <c r="W2270" s="38">
        <v>2893234.8977676863</v>
      </c>
      <c r="AA2270" s="13">
        <v>2205</v>
      </c>
      <c r="AB2270" s="39">
        <v>3167427.0420386828</v>
      </c>
    </row>
    <row r="2271" spans="3:28">
      <c r="C2271" s="13">
        <v>2206</v>
      </c>
      <c r="D2271" s="13">
        <v>65</v>
      </c>
      <c r="E2271" s="14">
        <v>240078.97892798769</v>
      </c>
      <c r="F2271" s="14">
        <v>72708.301781915201</v>
      </c>
      <c r="G2271" s="14">
        <v>2551.6097</v>
      </c>
      <c r="H2271" s="14">
        <v>164819.0674460725</v>
      </c>
      <c r="I2271" s="14">
        <v>9889.1440467643497</v>
      </c>
      <c r="J2271" s="14">
        <v>3955.6576187057399</v>
      </c>
      <c r="K2271" s="15">
        <v>9.8997297435332504E-2</v>
      </c>
      <c r="L2271" s="14">
        <v>16443.354888928585</v>
      </c>
      <c r="M2271" s="14">
        <v>184520.21180225362</v>
      </c>
      <c r="N2271" s="14">
        <v>2966.7432140293049</v>
      </c>
      <c r="O2271" s="15">
        <v>0.36207797244326823</v>
      </c>
      <c r="P2271" s="14">
        <v>108018.48454431446</v>
      </c>
      <c r="Q2271" s="14">
        <v>407831.20166609727</v>
      </c>
      <c r="R2271" s="14">
        <v>2966.7432140293049</v>
      </c>
      <c r="S2271" s="15">
        <v>8.9920643660668001E-2</v>
      </c>
      <c r="T2271" s="38">
        <v>9882.9538412234851</v>
      </c>
      <c r="U2271" s="38">
        <v>121273.83321162358</v>
      </c>
      <c r="V2271" s="38">
        <v>134344.79327446653</v>
      </c>
      <c r="W2271" s="38">
        <v>713625.24667997449</v>
      </c>
      <c r="AA2271" s="13">
        <v>2206</v>
      </c>
      <c r="AB2271" s="39">
        <v>3068461.6799823456</v>
      </c>
    </row>
    <row r="2272" spans="3:28">
      <c r="C2272" s="13">
        <v>2207</v>
      </c>
      <c r="D2272" s="13">
        <v>65</v>
      </c>
      <c r="E2272" s="14">
        <v>234744.01932292167</v>
      </c>
      <c r="F2272" s="14">
        <v>70627.667535939458</v>
      </c>
      <c r="G2272" s="14">
        <v>2551.6097</v>
      </c>
      <c r="H2272" s="14">
        <v>161564.74208698221</v>
      </c>
      <c r="I2272" s="14">
        <v>9693.884525218933</v>
      </c>
      <c r="J2272" s="14">
        <v>3877.5538100875733</v>
      </c>
      <c r="K2272" s="15">
        <v>3.2909760652766074E-2</v>
      </c>
      <c r="L2272" s="14">
        <v>4560.608780386664</v>
      </c>
      <c r="M2272" s="14">
        <v>145078.60017763136</v>
      </c>
      <c r="N2272" s="14">
        <v>2908.1653575656796</v>
      </c>
      <c r="O2272" s="15">
        <v>1.6731364318333247E-2</v>
      </c>
      <c r="P2272" s="14">
        <v>3225.360459283992</v>
      </c>
      <c r="Q2272" s="14">
        <v>197452.75187236001</v>
      </c>
      <c r="R2272" s="14">
        <v>2908.1653575656796</v>
      </c>
      <c r="S2272" s="15">
        <v>-0.40117953217630092</v>
      </c>
      <c r="T2272" s="38">
        <v>-75748.984159584434</v>
      </c>
      <c r="U2272" s="38">
        <v>114520.77350806115</v>
      </c>
      <c r="V2272" s="38">
        <v>-67963.014919913781</v>
      </c>
      <c r="W2272" s="38">
        <v>457052.1255580525</v>
      </c>
      <c r="AA2272" s="13">
        <v>2207</v>
      </c>
      <c r="AB2272" s="39">
        <v>2528878.7250114381</v>
      </c>
    </row>
    <row r="2273" spans="3:28">
      <c r="C2273" s="13">
        <v>2208</v>
      </c>
      <c r="D2273" s="13">
        <v>65</v>
      </c>
      <c r="E2273" s="14">
        <v>241809.93317787346</v>
      </c>
      <c r="F2273" s="14">
        <v>73383.373939370649</v>
      </c>
      <c r="G2273" s="14">
        <v>2551.6097</v>
      </c>
      <c r="H2273" s="14">
        <v>165874.94953850281</v>
      </c>
      <c r="I2273" s="14">
        <v>9952.4969723101676</v>
      </c>
      <c r="J2273" s="14">
        <v>3980.9987889240674</v>
      </c>
      <c r="K2273" s="15">
        <v>9.0279272321700313E-3</v>
      </c>
      <c r="L2273" s="14">
        <v>1601.6921337456249</v>
      </c>
      <c r="M2273" s="14">
        <v>181007.46001178274</v>
      </c>
      <c r="N2273" s="14">
        <v>2985.7490916930501</v>
      </c>
      <c r="O2273" s="15">
        <v>0.19540079699288954</v>
      </c>
      <c r="P2273" s="14">
        <v>47017.220985456399</v>
      </c>
      <c r="Q2273" s="14">
        <v>289129.48761682917</v>
      </c>
      <c r="R2273" s="14">
        <v>2985.7490916930501</v>
      </c>
      <c r="S2273" s="15">
        <v>0.4143045321442313</v>
      </c>
      <c r="T2273" s="38">
        <v>84589.733103627528</v>
      </c>
      <c r="U2273" s="38">
        <v>290255.44801362295</v>
      </c>
      <c r="V2273" s="38">
        <v>133208.64622282956</v>
      </c>
      <c r="W2273" s="38">
        <v>760392.39564223494</v>
      </c>
      <c r="AA2273" s="13">
        <v>2208</v>
      </c>
      <c r="AB2273" s="39">
        <v>3025589.4333162201</v>
      </c>
    </row>
    <row r="2274" spans="3:28">
      <c r="C2274" s="13">
        <v>2209</v>
      </c>
      <c r="D2274" s="13">
        <v>65</v>
      </c>
      <c r="E2274" s="14">
        <v>239312.38653350246</v>
      </c>
      <c r="F2274" s="14">
        <v>72409.330748065957</v>
      </c>
      <c r="G2274" s="14">
        <v>2551.6097</v>
      </c>
      <c r="H2274" s="14">
        <v>164351.4460854365</v>
      </c>
      <c r="I2274" s="14">
        <v>9861.0867651261906</v>
      </c>
      <c r="J2274" s="14">
        <v>3944.4347060504765</v>
      </c>
      <c r="K2274" s="15">
        <v>4.6956014678582209E-2</v>
      </c>
      <c r="L2274" s="14">
        <v>7707.7577536679846</v>
      </c>
      <c r="M2274" s="14">
        <v>173828.44056800252</v>
      </c>
      <c r="N2274" s="14">
        <v>2958.3260295378573</v>
      </c>
      <c r="O2274" s="15">
        <v>0.12332545117184694</v>
      </c>
      <c r="P2274" s="14">
        <v>24011.444754794607</v>
      </c>
      <c r="Q2274" s="14">
        <v>220190.44082621328</v>
      </c>
      <c r="R2274" s="14">
        <v>2958.3260295378573</v>
      </c>
      <c r="S2274" s="15">
        <v>0.20572001019399302</v>
      </c>
      <c r="T2274" s="38">
        <v>16257.78438064824</v>
      </c>
      <c r="U2274" s="38">
        <v>96765.644532449311</v>
      </c>
      <c r="V2274" s="38">
        <v>47976.986889110834</v>
      </c>
      <c r="W2274" s="38">
        <v>490784.52592666511</v>
      </c>
      <c r="AA2274" s="13">
        <v>2209</v>
      </c>
      <c r="AB2274" s="39">
        <v>2656471.1108427788</v>
      </c>
    </row>
    <row r="2275" spans="3:28">
      <c r="C2275" s="13">
        <v>2210</v>
      </c>
      <c r="D2275" s="13">
        <v>65</v>
      </c>
      <c r="E2275" s="14">
        <v>243451.20400128188</v>
      </c>
      <c r="F2275" s="14">
        <v>74023.469560499929</v>
      </c>
      <c r="G2275" s="14">
        <v>2551.6097</v>
      </c>
      <c r="H2275" s="14">
        <v>166876.12474078193</v>
      </c>
      <c r="I2275" s="14">
        <v>10012.567484446916</v>
      </c>
      <c r="J2275" s="14">
        <v>4005.0269937787666</v>
      </c>
      <c r="K2275" s="15">
        <v>2.7529295915566913E-2</v>
      </c>
      <c r="L2275" s="14">
        <v>4850.5396528794154</v>
      </c>
      <c r="M2275" s="14">
        <v>183048.6110658212</v>
      </c>
      <c r="N2275" s="14">
        <v>3003.7702453340748</v>
      </c>
      <c r="O2275" s="15">
        <v>-0.1544125201374861</v>
      </c>
      <c r="P2275" s="14">
        <v>-25943.818755705575</v>
      </c>
      <c r="Q2275" s="14">
        <v>143574.35631939324</v>
      </c>
      <c r="R2275" s="14">
        <v>3003.7702453340748</v>
      </c>
      <c r="S2275" s="15">
        <v>-9.6829697998112932E-2</v>
      </c>
      <c r="T2275" s="38">
        <v>-35369.620322423361</v>
      </c>
      <c r="U2275" s="38">
        <v>331408.83855463739</v>
      </c>
      <c r="V2275" s="38">
        <v>-56462.899425249518</v>
      </c>
      <c r="W2275" s="38">
        <v>658031.80593985179</v>
      </c>
      <c r="AA2275" s="13">
        <v>2210</v>
      </c>
      <c r="AB2275" s="39">
        <v>2806886.7428335012</v>
      </c>
    </row>
    <row r="2276" spans="3:28">
      <c r="C2276" s="13">
        <v>2211</v>
      </c>
      <c r="D2276" s="13">
        <v>65</v>
      </c>
      <c r="E2276" s="14">
        <v>240091.05118963466</v>
      </c>
      <c r="F2276" s="14">
        <v>72713.00996395752</v>
      </c>
      <c r="G2276" s="14">
        <v>2551.6097</v>
      </c>
      <c r="H2276" s="14">
        <v>164826.43152567712</v>
      </c>
      <c r="I2276" s="14">
        <v>9889.5858915406261</v>
      </c>
      <c r="J2276" s="14">
        <v>3955.8343566162507</v>
      </c>
      <c r="K2276" s="15">
        <v>8.5353339034973497E-2</v>
      </c>
      <c r="L2276" s="14">
        <v>11497.248929748799</v>
      </c>
      <c r="M2276" s="14">
        <v>148176.9722674833</v>
      </c>
      <c r="N2276" s="14">
        <v>2966.8757674621879</v>
      </c>
      <c r="O2276" s="15">
        <v>-4.0957780582464715E-3</v>
      </c>
      <c r="P2276" s="14">
        <v>-765.53207502325392</v>
      </c>
      <c r="Q2276" s="14">
        <v>187625.51265081338</v>
      </c>
      <c r="R2276" s="14">
        <v>2966.8757674621879</v>
      </c>
      <c r="S2276" s="15">
        <v>0.11875365748123048</v>
      </c>
      <c r="T2276" s="38">
        <v>30655.345799531206</v>
      </c>
      <c r="U2276" s="38">
        <v>290281.11335741496</v>
      </c>
      <c r="V2276" s="38">
        <v>41387.062654256748</v>
      </c>
      <c r="W2276" s="38">
        <v>626083.59827571164</v>
      </c>
      <c r="AA2276" s="13">
        <v>2211</v>
      </c>
      <c r="AB2276" s="39">
        <v>2605176.8781904946</v>
      </c>
    </row>
    <row r="2277" spans="3:28">
      <c r="C2277" s="13">
        <v>2212</v>
      </c>
      <c r="D2277" s="13">
        <v>65</v>
      </c>
      <c r="E2277" s="14">
        <v>228309.43673377269</v>
      </c>
      <c r="F2277" s="14">
        <v>68118.18032617135</v>
      </c>
      <c r="G2277" s="14">
        <v>2551.6097</v>
      </c>
      <c r="H2277" s="14">
        <v>157639.64670760135</v>
      </c>
      <c r="I2277" s="14">
        <v>9458.3788024560799</v>
      </c>
      <c r="J2277" s="14">
        <v>3783.3515209824322</v>
      </c>
      <c r="K2277" s="15">
        <v>9.9655571317567693E-2</v>
      </c>
      <c r="L2277" s="14">
        <v>15397.01231057131</v>
      </c>
      <c r="M2277" s="14">
        <v>171790.96132085784</v>
      </c>
      <c r="N2277" s="14">
        <v>2837.5136407368241</v>
      </c>
      <c r="O2277" s="15">
        <v>-6.1563529117509092E-2</v>
      </c>
      <c r="P2277" s="14">
        <v>-10982.565647406987</v>
      </c>
      <c r="Q2277" s="14">
        <v>168830.21446626657</v>
      </c>
      <c r="R2277" s="14">
        <v>2837.5136407368241</v>
      </c>
      <c r="S2277" s="15">
        <v>5.4639358144781269E-3</v>
      </c>
      <c r="T2277" s="38">
        <v>1050.2289886803328</v>
      </c>
      <c r="U2277" s="38">
        <v>194680.06301414262</v>
      </c>
      <c r="V2277" s="38">
        <v>5464.6756518446555</v>
      </c>
      <c r="W2277" s="38">
        <v>535301.238801267</v>
      </c>
      <c r="AA2277" s="13">
        <v>2212</v>
      </c>
      <c r="AB2277" s="39">
        <v>2566542.1653103824</v>
      </c>
    </row>
    <row r="2278" spans="3:28">
      <c r="C2278" s="13">
        <v>2213</v>
      </c>
      <c r="D2278" s="13">
        <v>65</v>
      </c>
      <c r="E2278" s="14">
        <v>226463.93742198034</v>
      </c>
      <c r="F2278" s="14">
        <v>67398.435594572336</v>
      </c>
      <c r="G2278" s="14">
        <v>2551.6097</v>
      </c>
      <c r="H2278" s="14">
        <v>156513.89212740801</v>
      </c>
      <c r="I2278" s="14">
        <v>9390.8335276444795</v>
      </c>
      <c r="J2278" s="14">
        <v>3756.3334110577921</v>
      </c>
      <c r="K2278" s="15">
        <v>-5.8518986073995971E-3</v>
      </c>
      <c r="L2278" s="14">
        <v>-980.31815087595692</v>
      </c>
      <c r="M2278" s="14">
        <v>168419.23206535942</v>
      </c>
      <c r="N2278" s="14">
        <v>2817.250058293344</v>
      </c>
      <c r="O2278" s="15">
        <v>0.18423408834752336</v>
      </c>
      <c r="P2278" s="14">
        <v>15348.959313528989</v>
      </c>
      <c r="Q2278" s="14">
        <v>100069.8500107752</v>
      </c>
      <c r="R2278" s="14">
        <v>2817.250058293344</v>
      </c>
      <c r="S2278" s="15">
        <v>0.59769755002402647</v>
      </c>
      <c r="T2278" s="38">
        <v>211825.87726644069</v>
      </c>
      <c r="U2278" s="38">
        <v>567637.6235028361</v>
      </c>
      <c r="V2278" s="38">
        <v>226194.5184290937</v>
      </c>
      <c r="W2278" s="38">
        <v>836126.70557897072</v>
      </c>
      <c r="AA2278" s="13">
        <v>2213</v>
      </c>
      <c r="AB2278" s="39">
        <v>2688876.1399762896</v>
      </c>
    </row>
    <row r="2279" spans="3:28">
      <c r="C2279" s="13">
        <v>2214</v>
      </c>
      <c r="D2279" s="13">
        <v>65</v>
      </c>
      <c r="E2279" s="14">
        <v>244797.40162856763</v>
      </c>
      <c r="F2279" s="14">
        <v>74548.48663514138</v>
      </c>
      <c r="G2279" s="14">
        <v>2551.6097</v>
      </c>
      <c r="H2279" s="14">
        <v>167697.30529342624</v>
      </c>
      <c r="I2279" s="14">
        <v>10061.838317605574</v>
      </c>
      <c r="J2279" s="14">
        <v>4024.73532704223</v>
      </c>
      <c r="K2279" s="15">
        <v>1.5233171680459061E-2</v>
      </c>
      <c r="L2279" s="14">
        <v>2015.2443093454074</v>
      </c>
      <c r="M2279" s="14">
        <v>136320.7648118475</v>
      </c>
      <c r="N2279" s="14">
        <v>3018.551495281672</v>
      </c>
      <c r="O2279" s="15">
        <v>-0.14621155058687066</v>
      </c>
      <c r="P2279" s="14">
        <v>-21639.564556699821</v>
      </c>
      <c r="Q2279" s="14">
        <v>127871.45571688266</v>
      </c>
      <c r="R2279" s="14">
        <v>3018.551495281672</v>
      </c>
      <c r="S2279" s="15">
        <v>0.33941294581810816</v>
      </c>
      <c r="T2279" s="38">
        <v>77431.820826015028</v>
      </c>
      <c r="U2279" s="38">
        <v>307075.6500137914</v>
      </c>
      <c r="V2279" s="38">
        <v>57807.500578660613</v>
      </c>
      <c r="W2279" s="38">
        <v>571267.87054252159</v>
      </c>
      <c r="AA2279" s="13">
        <v>2214</v>
      </c>
      <c r="AB2279" s="39">
        <v>2246121.346706342</v>
      </c>
    </row>
    <row r="2280" spans="3:28">
      <c r="C2280" s="13">
        <v>2215</v>
      </c>
      <c r="D2280" s="13">
        <v>65</v>
      </c>
      <c r="E2280" s="14">
        <v>234571.96687145109</v>
      </c>
      <c r="F2280" s="14">
        <v>70560.567079865927</v>
      </c>
      <c r="G2280" s="14">
        <v>2551.6097</v>
      </c>
      <c r="H2280" s="14">
        <v>161459.79009158516</v>
      </c>
      <c r="I2280" s="14">
        <v>9687.5874054951091</v>
      </c>
      <c r="J2280" s="14">
        <v>3875.034962198044</v>
      </c>
      <c r="K2280" s="15">
        <v>0.12039790367094666</v>
      </c>
      <c r="L2280" s="14">
        <v>19094.887203681734</v>
      </c>
      <c r="M2280" s="14">
        <v>179630.57476479304</v>
      </c>
      <c r="N2280" s="14">
        <v>2906.2762216485326</v>
      </c>
      <c r="O2280" s="15">
        <v>7.0665095669722663E-3</v>
      </c>
      <c r="P2280" s="14">
        <v>2682.2903943654601</v>
      </c>
      <c r="Q2280" s="14">
        <v>383713.26236280671</v>
      </c>
      <c r="R2280" s="14">
        <v>2906.2762216485326</v>
      </c>
      <c r="S2280" s="15">
        <v>-8.1030333270152619E-2</v>
      </c>
      <c r="T2280" s="38">
        <v>-22477.181776706595</v>
      </c>
      <c r="U2280" s="38">
        <v>256368.14848725082</v>
      </c>
      <c r="V2280" s="38">
        <v>-700.00417865940108</v>
      </c>
      <c r="W2280" s="38">
        <v>819711.98561485054</v>
      </c>
      <c r="AA2280" s="13">
        <v>2215</v>
      </c>
      <c r="AB2280" s="39">
        <v>3208304.1240948681</v>
      </c>
    </row>
    <row r="2281" spans="3:28">
      <c r="C2281" s="13">
        <v>2216</v>
      </c>
      <c r="D2281" s="13">
        <v>65</v>
      </c>
      <c r="E2281" s="14">
        <v>246164.1534453198</v>
      </c>
      <c r="F2281" s="14">
        <v>75081.519843674731</v>
      </c>
      <c r="G2281" s="14">
        <v>2551.6097</v>
      </c>
      <c r="H2281" s="14">
        <v>168531.02390164507</v>
      </c>
      <c r="I2281" s="14">
        <v>10111.861434098704</v>
      </c>
      <c r="J2281" s="14">
        <v>4044.744573639482</v>
      </c>
      <c r="K2281" s="15">
        <v>-3.7697784832900587E-2</v>
      </c>
      <c r="L2281" s="14">
        <v>-4949.3016945585205</v>
      </c>
      <c r="M2281" s="14">
        <v>128361.99689116239</v>
      </c>
      <c r="N2281" s="14">
        <v>3033.5584302296111</v>
      </c>
      <c r="O2281" s="15">
        <v>7.3078173937668647E-2</v>
      </c>
      <c r="P2281" s="14">
        <v>11535.202601648891</v>
      </c>
      <c r="Q2281" s="14">
        <v>170899.42080022456</v>
      </c>
      <c r="R2281" s="14">
        <v>3033.5584302296111</v>
      </c>
      <c r="S2281" s="15">
        <v>-0.43483157362794961</v>
      </c>
      <c r="T2281" s="38">
        <v>-142100.4011748434</v>
      </c>
      <c r="U2281" s="38">
        <v>186210.49740297269</v>
      </c>
      <c r="V2281" s="38">
        <v>-135514.50026775303</v>
      </c>
      <c r="W2281" s="38">
        <v>485471.91509435966</v>
      </c>
      <c r="AA2281" s="13">
        <v>2216</v>
      </c>
      <c r="AB2281" s="39">
        <v>2602392.0256653214</v>
      </c>
    </row>
    <row r="2282" spans="3:28">
      <c r="C2282" s="13">
        <v>2217</v>
      </c>
      <c r="D2282" s="13">
        <v>65</v>
      </c>
      <c r="E2282" s="14">
        <v>228693.38132246691</v>
      </c>
      <c r="F2282" s="14">
        <v>68267.918715762091</v>
      </c>
      <c r="G2282" s="14">
        <v>2551.6097</v>
      </c>
      <c r="H2282" s="14">
        <v>157873.85290670482</v>
      </c>
      <c r="I2282" s="14">
        <v>9472.4311744022889</v>
      </c>
      <c r="J2282" s="14">
        <v>3788.9724697609158</v>
      </c>
      <c r="K2282" s="15">
        <v>5.6145961231107794E-2</v>
      </c>
      <c r="L2282" s="14">
        <v>7543.0543178802454</v>
      </c>
      <c r="M2282" s="14">
        <v>143784.76967635792</v>
      </c>
      <c r="N2282" s="14">
        <v>2841.7293523206868</v>
      </c>
      <c r="O2282" s="15">
        <v>0.15699334166017082</v>
      </c>
      <c r="P2282" s="14">
        <v>21757.167339912419</v>
      </c>
      <c r="Q2282" s="14">
        <v>161764.59313920737</v>
      </c>
      <c r="R2282" s="14">
        <v>2841.7293523206868</v>
      </c>
      <c r="S2282" s="15">
        <v>-4.8890216316851837E-3</v>
      </c>
      <c r="T2282" s="38">
        <v>-1987.9121858236338</v>
      </c>
      <c r="U2282" s="38">
        <v>406040.31395918457</v>
      </c>
      <c r="V2282" s="38">
        <v>27312.309471969034</v>
      </c>
      <c r="W2282" s="38">
        <v>711589.67677474988</v>
      </c>
      <c r="AA2282" s="13">
        <v>2217</v>
      </c>
      <c r="AB2282" s="39">
        <v>2509682.278279413</v>
      </c>
    </row>
    <row r="2283" spans="3:28">
      <c r="C2283" s="13">
        <v>2218</v>
      </c>
      <c r="D2283" s="13">
        <v>65</v>
      </c>
      <c r="E2283" s="14">
        <v>241325.80415086413</v>
      </c>
      <c r="F2283" s="14">
        <v>73194.563618837012</v>
      </c>
      <c r="G2283" s="14">
        <v>2551.6097</v>
      </c>
      <c r="H2283" s="14">
        <v>165579.63083202712</v>
      </c>
      <c r="I2283" s="14">
        <v>9934.7778499216274</v>
      </c>
      <c r="J2283" s="14">
        <v>3973.9111399686512</v>
      </c>
      <c r="K2283" s="15">
        <v>8.6439875960525367E-2</v>
      </c>
      <c r="L2283" s="14">
        <v>11468.466468956813</v>
      </c>
      <c r="M2283" s="14">
        <v>146131.06903077781</v>
      </c>
      <c r="N2283" s="14">
        <v>2980.4333549764883</v>
      </c>
      <c r="O2283" s="15">
        <v>-0.10496754583716003</v>
      </c>
      <c r="P2283" s="14">
        <v>-19036.194202481838</v>
      </c>
      <c r="Q2283" s="14">
        <v>163807.1640642494</v>
      </c>
      <c r="R2283" s="14">
        <v>2980.4333549764883</v>
      </c>
      <c r="S2283" s="15">
        <v>-0.37920967390616706</v>
      </c>
      <c r="T2283" s="38">
        <v>-324120.5930600877</v>
      </c>
      <c r="U2283" s="38">
        <v>532096.21780309966</v>
      </c>
      <c r="V2283" s="38">
        <v>-331688.32079361274</v>
      </c>
      <c r="W2283" s="38">
        <v>842034.45089812693</v>
      </c>
      <c r="AA2283" s="13">
        <v>2218</v>
      </c>
      <c r="AB2283" s="39">
        <v>2568804.81868173</v>
      </c>
    </row>
    <row r="2284" spans="3:28">
      <c r="C2284" s="13">
        <v>2219</v>
      </c>
      <c r="D2284" s="13">
        <v>65</v>
      </c>
      <c r="E2284" s="14">
        <v>240564.68460791599</v>
      </c>
      <c r="F2284" s="14">
        <v>72897.726997087244</v>
      </c>
      <c r="G2284" s="14">
        <v>2551.6097</v>
      </c>
      <c r="H2284" s="14">
        <v>165115.34791082874</v>
      </c>
      <c r="I2284" s="14">
        <v>9906.9208746497243</v>
      </c>
      <c r="J2284" s="14">
        <v>3962.7683498598899</v>
      </c>
      <c r="K2284" s="15">
        <v>3.1110597057822393E-2</v>
      </c>
      <c r="L2284" s="14">
        <v>7349.9688970736606</v>
      </c>
      <c r="M2284" s="14">
        <v>245584.25697522837</v>
      </c>
      <c r="N2284" s="14">
        <v>2972.0762623949172</v>
      </c>
      <c r="O2284" s="15">
        <v>0.150134797222818</v>
      </c>
      <c r="P2284" s="14">
        <v>24898.961236932664</v>
      </c>
      <c r="Q2284" s="14">
        <v>192229.03884140178</v>
      </c>
      <c r="R2284" s="14">
        <v>2972.0762623949172</v>
      </c>
      <c r="S2284" s="15">
        <v>0.42959516447189783</v>
      </c>
      <c r="T2284" s="38">
        <v>203368.10272718611</v>
      </c>
      <c r="U2284" s="38">
        <v>678248.90771332919</v>
      </c>
      <c r="V2284" s="38">
        <v>235617.03286119242</v>
      </c>
      <c r="W2284" s="38">
        <v>1116062.2035299593</v>
      </c>
      <c r="AA2284" s="13">
        <v>2219</v>
      </c>
      <c r="AB2284" s="39">
        <v>2445184.4644647129</v>
      </c>
    </row>
    <row r="2285" spans="3:28">
      <c r="C2285" s="13">
        <v>2220</v>
      </c>
      <c r="D2285" s="13">
        <v>65</v>
      </c>
      <c r="E2285" s="14">
        <v>230250.61889665207</v>
      </c>
      <c r="F2285" s="14">
        <v>68875.241369694311</v>
      </c>
      <c r="G2285" s="14">
        <v>2551.6097</v>
      </c>
      <c r="H2285" s="14">
        <v>158823.76782695777</v>
      </c>
      <c r="I2285" s="14">
        <v>9529.4260696174661</v>
      </c>
      <c r="J2285" s="14">
        <v>3811.7704278469864</v>
      </c>
      <c r="K2285" s="15">
        <v>6.3525298457051266E-2</v>
      </c>
      <c r="L2285" s="14">
        <v>8636.6660764012358</v>
      </c>
      <c r="M2285" s="14">
        <v>146498.87556073157</v>
      </c>
      <c r="N2285" s="14">
        <v>2858.8278208852398</v>
      </c>
      <c r="O2285" s="15">
        <v>3.4199327809951885E-2</v>
      </c>
      <c r="P2285" s="14">
        <v>9426.0803151063428</v>
      </c>
      <c r="Q2285" s="14">
        <v>286477.29496642161</v>
      </c>
      <c r="R2285" s="14">
        <v>2858.8278208852398</v>
      </c>
      <c r="S2285" s="15">
        <v>9.0142017799110283E-2</v>
      </c>
      <c r="T2285" s="38">
        <v>8630.4254136292548</v>
      </c>
      <c r="U2285" s="38">
        <v>105802.37565006077</v>
      </c>
      <c r="V2285" s="38">
        <v>26693.171805136833</v>
      </c>
      <c r="W2285" s="38">
        <v>538778.54617721401</v>
      </c>
      <c r="AA2285" s="13">
        <v>2220</v>
      </c>
      <c r="AB2285" s="39">
        <v>2932692.2646833737</v>
      </c>
    </row>
    <row r="2286" spans="3:28">
      <c r="C2286" s="13">
        <v>2221</v>
      </c>
      <c r="D2286" s="13">
        <v>65</v>
      </c>
      <c r="E2286" s="14">
        <v>223833.3620789616</v>
      </c>
      <c r="F2286" s="14">
        <v>66372.511210795026</v>
      </c>
      <c r="G2286" s="14">
        <v>2551.6097</v>
      </c>
      <c r="H2286" s="14">
        <v>154909.24116816657</v>
      </c>
      <c r="I2286" s="14">
        <v>9294.5544700899936</v>
      </c>
      <c r="J2286" s="14">
        <v>3717.8217880359975</v>
      </c>
      <c r="K2286" s="15">
        <v>-6.6170544225103226E-3</v>
      </c>
      <c r="L2286" s="14">
        <v>-950.89152378257097</v>
      </c>
      <c r="M2286" s="14">
        <v>144611.1632567005</v>
      </c>
      <c r="N2286" s="14">
        <v>2788.3663410269978</v>
      </c>
      <c r="O2286" s="15">
        <v>0.17885787026149683</v>
      </c>
      <c r="P2286" s="14">
        <v>27559.286519595436</v>
      </c>
      <c r="Q2286" s="14">
        <v>183038.31079496353</v>
      </c>
      <c r="R2286" s="14">
        <v>2788.3663410269978</v>
      </c>
      <c r="S2286" s="15">
        <v>9.3714704232289406E-2</v>
      </c>
      <c r="T2286" s="38">
        <v>22910.745465199685</v>
      </c>
      <c r="U2286" s="38">
        <v>268778.25491769257</v>
      </c>
      <c r="V2286" s="38">
        <v>49519.140461012546</v>
      </c>
      <c r="W2286" s="38">
        <v>596427.72896935651</v>
      </c>
      <c r="AA2286" s="13">
        <v>2221</v>
      </c>
      <c r="AB2286" s="39">
        <v>2476737.8415373475</v>
      </c>
    </row>
    <row r="2287" spans="3:28">
      <c r="C2287" s="13">
        <v>2222</v>
      </c>
      <c r="D2287" s="13">
        <v>65</v>
      </c>
      <c r="E2287" s="14">
        <v>226012.82746635508</v>
      </c>
      <c r="F2287" s="14">
        <v>67222.502711878478</v>
      </c>
      <c r="G2287" s="14">
        <v>2551.6097</v>
      </c>
      <c r="H2287" s="14">
        <v>156238.7150544766</v>
      </c>
      <c r="I2287" s="14">
        <v>9374.3229032685958</v>
      </c>
      <c r="J2287" s="14">
        <v>3749.7291613074385</v>
      </c>
      <c r="K2287" s="15">
        <v>5.1020661039710619E-2</v>
      </c>
      <c r="L2287" s="14">
        <v>7119.1240909501048</v>
      </c>
      <c r="M2287" s="14">
        <v>148528.12927023537</v>
      </c>
      <c r="N2287" s="14">
        <v>2812.2968709805787</v>
      </c>
      <c r="O2287" s="15">
        <v>0.12700333081274509</v>
      </c>
      <c r="P2287" s="14">
        <v>39591.672882761392</v>
      </c>
      <c r="Q2287" s="14">
        <v>352735.10119428684</v>
      </c>
      <c r="R2287" s="14">
        <v>2812.2968709805787</v>
      </c>
      <c r="S2287" s="15">
        <v>0.5530103960035706</v>
      </c>
      <c r="T2287" s="38">
        <v>226598.35880541478</v>
      </c>
      <c r="U2287" s="38">
        <v>637758.75497832324</v>
      </c>
      <c r="V2287" s="38">
        <v>273309.15577912627</v>
      </c>
      <c r="W2287" s="38">
        <v>1139021.9854428454</v>
      </c>
      <c r="AA2287" s="13">
        <v>2222</v>
      </c>
      <c r="AB2287" s="39">
        <v>2745731.333120612</v>
      </c>
    </row>
    <row r="2288" spans="3:28">
      <c r="C2288" s="13">
        <v>2223</v>
      </c>
      <c r="D2288" s="13">
        <v>65</v>
      </c>
      <c r="E2288" s="14">
        <v>224036.12743845565</v>
      </c>
      <c r="F2288" s="14">
        <v>66451.589700997705</v>
      </c>
      <c r="G2288" s="14">
        <v>2551.6097</v>
      </c>
      <c r="H2288" s="14">
        <v>155032.92803745795</v>
      </c>
      <c r="I2288" s="14">
        <v>9301.9756822474774</v>
      </c>
      <c r="J2288" s="14">
        <v>3720.7902728989911</v>
      </c>
      <c r="K2288" s="15">
        <v>3.2557122706322425E-2</v>
      </c>
      <c r="L2288" s="14">
        <v>5543.0668506322509</v>
      </c>
      <c r="M2288" s="14">
        <v>177660.11828416344</v>
      </c>
      <c r="N2288" s="14">
        <v>2790.5927046742431</v>
      </c>
      <c r="O2288" s="15">
        <v>0.1084951052542419</v>
      </c>
      <c r="P2288" s="14">
        <v>20476.605525324077</v>
      </c>
      <c r="Q2288" s="14">
        <v>210604.89105113814</v>
      </c>
      <c r="R2288" s="14">
        <v>2790.5927046742431</v>
      </c>
      <c r="S2288" s="15">
        <v>0.14619562473637426</v>
      </c>
      <c r="T2288" s="38">
        <v>32742.672581542382</v>
      </c>
      <c r="U2288" s="38">
        <v>258102.76022353175</v>
      </c>
      <c r="V2288" s="38">
        <v>58762.34495749871</v>
      </c>
      <c r="W2288" s="38">
        <v>646367.76955883333</v>
      </c>
      <c r="AA2288" s="13">
        <v>2223</v>
      </c>
      <c r="AB2288" s="39">
        <v>2827247.7410068056</v>
      </c>
    </row>
    <row r="2289" spans="3:28">
      <c r="C2289" s="13">
        <v>2224</v>
      </c>
      <c r="D2289" s="13">
        <v>65</v>
      </c>
      <c r="E2289" s="14">
        <v>227304.63564266532</v>
      </c>
      <c r="F2289" s="14">
        <v>67726.307900639484</v>
      </c>
      <c r="G2289" s="14">
        <v>2551.6097</v>
      </c>
      <c r="H2289" s="14">
        <v>157026.71804202584</v>
      </c>
      <c r="I2289" s="14">
        <v>9421.6030825215494</v>
      </c>
      <c r="J2289" s="14">
        <v>3768.64123300862</v>
      </c>
      <c r="K2289" s="15">
        <v>5.7945192222337814E-2</v>
      </c>
      <c r="L2289" s="14">
        <v>7782.9271047024376</v>
      </c>
      <c r="M2289" s="14">
        <v>143982.56891022035</v>
      </c>
      <c r="N2289" s="14">
        <v>2826.4809247564649</v>
      </c>
      <c r="O2289" s="15">
        <v>7.6730473416534661E-2</v>
      </c>
      <c r="P2289" s="14">
        <v>10776.911456657952</v>
      </c>
      <c r="Q2289" s="14">
        <v>152641.66976847034</v>
      </c>
      <c r="R2289" s="14">
        <v>2826.4809247564649</v>
      </c>
      <c r="S2289" s="15">
        <v>0.39784982054199103</v>
      </c>
      <c r="T2289" s="38">
        <v>211088.64769353732</v>
      </c>
      <c r="U2289" s="38">
        <v>743075.57901738468</v>
      </c>
      <c r="V2289" s="38">
        <v>229648.48625489773</v>
      </c>
      <c r="W2289" s="38">
        <v>1039699.8176960754</v>
      </c>
      <c r="AA2289" s="13">
        <v>2224</v>
      </c>
      <c r="AB2289" s="39">
        <v>2664203.3772209729</v>
      </c>
    </row>
    <row r="2290" spans="3:28">
      <c r="C2290" s="13">
        <v>2225</v>
      </c>
      <c r="D2290" s="13">
        <v>65</v>
      </c>
      <c r="E2290" s="14">
        <v>232424.13164370714</v>
      </c>
      <c r="F2290" s="14">
        <v>69722.911341045779</v>
      </c>
      <c r="G2290" s="14">
        <v>2551.6097</v>
      </c>
      <c r="H2290" s="14">
        <v>160149.61060266136</v>
      </c>
      <c r="I2290" s="14">
        <v>9608.9766361596812</v>
      </c>
      <c r="J2290" s="14">
        <v>3843.5906544638729</v>
      </c>
      <c r="K2290" s="15">
        <v>9.7560744248579717E-2</v>
      </c>
      <c r="L2290" s="14">
        <v>11433.103415382562</v>
      </c>
      <c r="M2290" s="14">
        <v>130544.4866597752</v>
      </c>
      <c r="N2290" s="14">
        <v>2882.6929908479042</v>
      </c>
      <c r="O2290" s="15">
        <v>0.14851767903207547</v>
      </c>
      <c r="P2290" s="14">
        <v>25944.574110570149</v>
      </c>
      <c r="Q2290" s="14">
        <v>202076.06039040911</v>
      </c>
      <c r="R2290" s="14">
        <v>2882.6929908479042</v>
      </c>
      <c r="S2290" s="15">
        <v>7.6133342671272156E-2</v>
      </c>
      <c r="T2290" s="38">
        <v>49913.948374704451</v>
      </c>
      <c r="U2290" s="38">
        <v>706967.49608691246</v>
      </c>
      <c r="V2290" s="38">
        <v>87291.625900657164</v>
      </c>
      <c r="W2290" s="38">
        <v>1039588.0431370968</v>
      </c>
      <c r="AA2290" s="13">
        <v>2225</v>
      </c>
      <c r="AB2290" s="39">
        <v>3228271.7849543737</v>
      </c>
    </row>
    <row r="2291" spans="3:28">
      <c r="C2291" s="13">
        <v>2226</v>
      </c>
      <c r="D2291" s="13">
        <v>65</v>
      </c>
      <c r="E2291" s="14">
        <v>229251.85332832529</v>
      </c>
      <c r="F2291" s="14">
        <v>68485.72279804686</v>
      </c>
      <c r="G2291" s="14">
        <v>2551.6097</v>
      </c>
      <c r="H2291" s="14">
        <v>158214.52083027843</v>
      </c>
      <c r="I2291" s="14">
        <v>9492.871249816706</v>
      </c>
      <c r="J2291" s="14">
        <v>3797.1484999266827</v>
      </c>
      <c r="K2291" s="15">
        <v>2.8525026727001229E-2</v>
      </c>
      <c r="L2291" s="14">
        <v>5049.6487139147039</v>
      </c>
      <c r="M2291" s="14">
        <v>183973.42831223292</v>
      </c>
      <c r="N2291" s="14">
        <v>2847.8613749450119</v>
      </c>
      <c r="O2291" s="15">
        <v>0.2025078094179556</v>
      </c>
      <c r="P2291" s="14">
        <v>24026.172165372416</v>
      </c>
      <c r="Q2291" s="14">
        <v>144093.29115470854</v>
      </c>
      <c r="R2291" s="14">
        <v>2847.8613749450119</v>
      </c>
      <c r="S2291" s="15">
        <v>0.19966233275463754</v>
      </c>
      <c r="T2291" s="38">
        <v>254702.65214848021</v>
      </c>
      <c r="U2291" s="38">
        <v>1531793.5984141037</v>
      </c>
      <c r="V2291" s="38">
        <v>283778.47302776732</v>
      </c>
      <c r="W2291" s="38">
        <v>1859860.3178810452</v>
      </c>
      <c r="AA2291" s="13">
        <v>2226</v>
      </c>
      <c r="AB2291" s="39">
        <v>2601052.2203990896</v>
      </c>
    </row>
    <row r="2292" spans="3:28">
      <c r="C2292" s="13">
        <v>2227</v>
      </c>
      <c r="D2292" s="13">
        <v>65</v>
      </c>
      <c r="E2292" s="14">
        <v>250752.83177891406</v>
      </c>
      <c r="F2292" s="14">
        <v>76871.104393776477</v>
      </c>
      <c r="G2292" s="14">
        <v>2551.6097</v>
      </c>
      <c r="H2292" s="14">
        <v>171330.11768513758</v>
      </c>
      <c r="I2292" s="14">
        <v>10279.807061108255</v>
      </c>
      <c r="J2292" s="14">
        <v>4111.9228244433025</v>
      </c>
      <c r="K2292" s="15">
        <v>3.9907131454031207E-2</v>
      </c>
      <c r="L2292" s="14">
        <v>6072.0555429414408</v>
      </c>
      <c r="M2292" s="14">
        <v>160282.6650519777</v>
      </c>
      <c r="N2292" s="14">
        <v>3083.9421183324762</v>
      </c>
      <c r="O2292" s="15">
        <v>0.32564031132071242</v>
      </c>
      <c r="P2292" s="14">
        <v>69451.171605692565</v>
      </c>
      <c r="Q2292" s="14">
        <v>284268.86189021106</v>
      </c>
      <c r="R2292" s="14">
        <v>3083.9421183324762</v>
      </c>
      <c r="S2292" s="15">
        <v>-3.384303807698967E-2</v>
      </c>
      <c r="T2292" s="38">
        <v>-23873.968477722068</v>
      </c>
      <c r="U2292" s="38">
        <v>683100.19290109223</v>
      </c>
      <c r="V2292" s="38">
        <v>51649.258670911935</v>
      </c>
      <c r="W2292" s="38">
        <v>1127651.719843281</v>
      </c>
      <c r="AA2292" s="13">
        <v>2227</v>
      </c>
      <c r="AB2292" s="39">
        <v>3025568.3295890694</v>
      </c>
    </row>
    <row r="2293" spans="3:28">
      <c r="C2293" s="13">
        <v>2228</v>
      </c>
      <c r="D2293" s="13">
        <v>65</v>
      </c>
      <c r="E2293" s="14">
        <v>239321.59412320697</v>
      </c>
      <c r="F2293" s="14">
        <v>72412.921708050722</v>
      </c>
      <c r="G2293" s="14">
        <v>2551.6097</v>
      </c>
      <c r="H2293" s="14">
        <v>164357.06271515627</v>
      </c>
      <c r="I2293" s="14">
        <v>9861.423762909375</v>
      </c>
      <c r="J2293" s="14">
        <v>3944.5695051637504</v>
      </c>
      <c r="K2293" s="15">
        <v>-1.3532995178366716E-2</v>
      </c>
      <c r="L2293" s="14">
        <v>-1528.4065420233912</v>
      </c>
      <c r="M2293" s="14">
        <v>113383.14419556661</v>
      </c>
      <c r="N2293" s="14">
        <v>2958.4271288728123</v>
      </c>
      <c r="O2293" s="15">
        <v>0.1952834897616737</v>
      </c>
      <c r="P2293" s="14">
        <v>21238.095931169668</v>
      </c>
      <c r="Q2293" s="14">
        <v>131472.51433698254</v>
      </c>
      <c r="R2293" s="14">
        <v>2958.4271288728123</v>
      </c>
      <c r="S2293" s="15">
        <v>-0.41059348775680765</v>
      </c>
      <c r="T2293" s="38">
        <v>-48714.31639706088</v>
      </c>
      <c r="U2293" s="38">
        <v>71408.562616629089</v>
      </c>
      <c r="V2293" s="38">
        <v>-29004.627007914605</v>
      </c>
      <c r="W2293" s="38">
        <v>316264.22114917822</v>
      </c>
      <c r="AA2293" s="13">
        <v>2228</v>
      </c>
      <c r="AB2293" s="39">
        <v>2873315.4427962624</v>
      </c>
    </row>
    <row r="2294" spans="3:28">
      <c r="C2294" s="13">
        <v>2229</v>
      </c>
      <c r="D2294" s="13">
        <v>65</v>
      </c>
      <c r="E2294" s="14">
        <v>241980.99266617556</v>
      </c>
      <c r="F2294" s="14">
        <v>73450.087139808471</v>
      </c>
      <c r="G2294" s="14">
        <v>2551.6097</v>
      </c>
      <c r="H2294" s="14">
        <v>165979.29582636707</v>
      </c>
      <c r="I2294" s="14">
        <v>9958.7577495820242</v>
      </c>
      <c r="J2294" s="14">
        <v>3983.5030998328098</v>
      </c>
      <c r="K2294" s="15">
        <v>-1.4060922177056914E-3</v>
      </c>
      <c r="L2294" s="14">
        <v>-185.15143058291915</v>
      </c>
      <c r="M2294" s="14">
        <v>133484.61401591072</v>
      </c>
      <c r="N2294" s="14">
        <v>2987.627324874607</v>
      </c>
      <c r="O2294" s="15">
        <v>0.1156786012177107</v>
      </c>
      <c r="P2294" s="14">
        <v>22576.182534057876</v>
      </c>
      <c r="Q2294" s="14">
        <v>219232.99347002551</v>
      </c>
      <c r="R2294" s="14">
        <v>2987.627324874607</v>
      </c>
      <c r="S2294" s="15">
        <v>6.252811335466063E-2</v>
      </c>
      <c r="T2294" s="38">
        <v>5631.385112068162</v>
      </c>
      <c r="U2294" s="38">
        <v>97186.849605497919</v>
      </c>
      <c r="V2294" s="38">
        <v>28022.416215543119</v>
      </c>
      <c r="W2294" s="38">
        <v>449904.45709143416</v>
      </c>
      <c r="AA2294" s="13">
        <v>2229</v>
      </c>
      <c r="AB2294" s="39">
        <v>2661373.9832253056</v>
      </c>
    </row>
    <row r="2295" spans="3:28">
      <c r="C2295" s="13">
        <v>2230</v>
      </c>
      <c r="D2295" s="13">
        <v>65</v>
      </c>
      <c r="E2295" s="14">
        <v>217429.80500975746</v>
      </c>
      <c r="F2295" s="14">
        <v>63875.123953805407</v>
      </c>
      <c r="G2295" s="14">
        <v>2551.6097</v>
      </c>
      <c r="H2295" s="14">
        <v>151003.07135595204</v>
      </c>
      <c r="I2295" s="14">
        <v>9060.184281357122</v>
      </c>
      <c r="J2295" s="14">
        <v>3624.0737125428491</v>
      </c>
      <c r="K2295" s="15">
        <v>2.1102693889047119E-3</v>
      </c>
      <c r="L2295" s="14">
        <v>347.21456615570253</v>
      </c>
      <c r="M2295" s="14">
        <v>166694.91117339215</v>
      </c>
      <c r="N2295" s="14">
        <v>2718.0552844071367</v>
      </c>
      <c r="O2295" s="15">
        <v>-4.3323098908425173E-4</v>
      </c>
      <c r="P2295" s="14">
        <v>-99.506889082396398</v>
      </c>
      <c r="Q2295" s="14">
        <v>230945.05015795559</v>
      </c>
      <c r="R2295" s="14">
        <v>2718.0552844071367</v>
      </c>
      <c r="S2295" s="15">
        <v>0.19963962190961418</v>
      </c>
      <c r="T2295" s="38">
        <v>65466.653714773514</v>
      </c>
      <c r="U2295" s="38">
        <v>394749.83332924044</v>
      </c>
      <c r="V2295" s="38">
        <v>65714.361391846818</v>
      </c>
      <c r="W2295" s="38">
        <v>792389.79466058814</v>
      </c>
      <c r="AA2295" s="13">
        <v>2230</v>
      </c>
      <c r="AB2295" s="39">
        <v>2735830.3754836246</v>
      </c>
    </row>
    <row r="2296" spans="3:28">
      <c r="C2296" s="13">
        <v>2231</v>
      </c>
      <c r="D2296" s="13">
        <v>65</v>
      </c>
      <c r="E2296" s="14">
        <v>233178.97830057589</v>
      </c>
      <c r="F2296" s="14">
        <v>70017.301537224601</v>
      </c>
      <c r="G2296" s="14">
        <v>2551.6097</v>
      </c>
      <c r="H2296" s="14">
        <v>160610.06706335131</v>
      </c>
      <c r="I2296" s="14">
        <v>9636.6040238010773</v>
      </c>
      <c r="J2296" s="14">
        <v>3854.6416095204313</v>
      </c>
      <c r="K2296" s="15">
        <v>2.7375313057985892E-2</v>
      </c>
      <c r="L2296" s="14">
        <v>4328.0595084717879</v>
      </c>
      <c r="M2296" s="14">
        <v>164356.2027332047</v>
      </c>
      <c r="N2296" s="14">
        <v>2890.981207140323</v>
      </c>
      <c r="O2296" s="15">
        <v>-5.5022733085373463E-2</v>
      </c>
      <c r="P2296" s="14">
        <v>-8250.6214619105267</v>
      </c>
      <c r="Q2296" s="14">
        <v>143144.19007249805</v>
      </c>
      <c r="R2296" s="14">
        <v>2890.981207140323</v>
      </c>
      <c r="S2296" s="15">
        <v>-0.19135612235038629</v>
      </c>
      <c r="T2296" s="38">
        <v>-33415.635103163542</v>
      </c>
      <c r="U2296" s="38">
        <v>142655.23300454105</v>
      </c>
      <c r="V2296" s="38">
        <v>-37338.197056602279</v>
      </c>
      <c r="W2296" s="38">
        <v>450155.62581024377</v>
      </c>
      <c r="AA2296" s="13">
        <v>2231</v>
      </c>
      <c r="AB2296" s="39">
        <v>3061508.7502343971</v>
      </c>
    </row>
    <row r="2297" spans="3:28">
      <c r="C2297" s="13">
        <v>2232</v>
      </c>
      <c r="D2297" s="13">
        <v>65</v>
      </c>
      <c r="E2297" s="14">
        <v>255640.13607069192</v>
      </c>
      <c r="F2297" s="14">
        <v>78777.15306756986</v>
      </c>
      <c r="G2297" s="14">
        <v>2551.6097</v>
      </c>
      <c r="H2297" s="14">
        <v>174311.37330312206</v>
      </c>
      <c r="I2297" s="14">
        <v>10458.682398187324</v>
      </c>
      <c r="J2297" s="14">
        <v>4183.47295927493</v>
      </c>
      <c r="K2297" s="15">
        <v>1.9703874879399119E-2</v>
      </c>
      <c r="L2297" s="14">
        <v>2780.9292447451685</v>
      </c>
      <c r="M2297" s="14">
        <v>146008.82608706833</v>
      </c>
      <c r="N2297" s="14">
        <v>3137.604719456197</v>
      </c>
      <c r="O2297" s="15">
        <v>0.13384333367908668</v>
      </c>
      <c r="P2297" s="14">
        <v>21926.328431803759</v>
      </c>
      <c r="Q2297" s="14">
        <v>187315.97886138081</v>
      </c>
      <c r="R2297" s="14">
        <v>3137.604719456197</v>
      </c>
      <c r="S2297" s="15">
        <v>0.11729407018889423</v>
      </c>
      <c r="T2297" s="38">
        <v>75418.493516348448</v>
      </c>
      <c r="U2297" s="38">
        <v>719973.70938267605</v>
      </c>
      <c r="V2297" s="38">
        <v>100125.75119289738</v>
      </c>
      <c r="W2297" s="38">
        <v>1053298.5143311252</v>
      </c>
      <c r="AA2297" s="13">
        <v>2232</v>
      </c>
      <c r="AB2297" s="39">
        <v>2687885.9524983275</v>
      </c>
    </row>
    <row r="2298" spans="3:28">
      <c r="C2298" s="13">
        <v>2233</v>
      </c>
      <c r="D2298" s="13">
        <v>65</v>
      </c>
      <c r="E2298" s="14">
        <v>238132.37014034172</v>
      </c>
      <c r="F2298" s="14">
        <v>71949.124354733271</v>
      </c>
      <c r="G2298" s="14">
        <v>2551.6097</v>
      </c>
      <c r="H2298" s="14">
        <v>163631.63608560845</v>
      </c>
      <c r="I2298" s="14">
        <v>9817.8981651365066</v>
      </c>
      <c r="J2298" s="14">
        <v>3927.159266054603</v>
      </c>
      <c r="K2298" s="15">
        <v>2.7493499754600248E-2</v>
      </c>
      <c r="L2298" s="14">
        <v>4061.8771816424719</v>
      </c>
      <c r="M2298" s="14">
        <v>153765.00317645419</v>
      </c>
      <c r="N2298" s="14">
        <v>2945.3694495409518</v>
      </c>
      <c r="O2298" s="15">
        <v>0.31728833656035926</v>
      </c>
      <c r="P2298" s="14">
        <v>77096.045202674621</v>
      </c>
      <c r="Q2298" s="14">
        <v>321552.90652357496</v>
      </c>
      <c r="R2298" s="14">
        <v>2945.3694495409518</v>
      </c>
      <c r="S2298" s="15">
        <v>7.35252590437461E-2</v>
      </c>
      <c r="T2298" s="38">
        <v>14243.550270470098</v>
      </c>
      <c r="U2298" s="38">
        <v>209439.45958116773</v>
      </c>
      <c r="V2298" s="38">
        <v>95401.472654787183</v>
      </c>
      <c r="W2298" s="38">
        <v>684757.36928119697</v>
      </c>
      <c r="AA2298" s="13">
        <v>2233</v>
      </c>
      <c r="AB2298" s="39">
        <v>2621294.8847370725</v>
      </c>
    </row>
    <row r="2299" spans="3:28">
      <c r="C2299" s="13">
        <v>2234</v>
      </c>
      <c r="D2299" s="13">
        <v>65</v>
      </c>
      <c r="E2299" s="14">
        <v>239220.92825142611</v>
      </c>
      <c r="F2299" s="14">
        <v>72373.662018056188</v>
      </c>
      <c r="G2299" s="14">
        <v>2551.6097</v>
      </c>
      <c r="H2299" s="14">
        <v>164295.65653336994</v>
      </c>
      <c r="I2299" s="14">
        <v>9857.7393920021968</v>
      </c>
      <c r="J2299" s="14">
        <v>3943.0957568008789</v>
      </c>
      <c r="K2299" s="15">
        <v>-3.5511623217256288E-3</v>
      </c>
      <c r="L2299" s="14">
        <v>-515.73038085115707</v>
      </c>
      <c r="M2299" s="14">
        <v>146684.4311534146</v>
      </c>
      <c r="N2299" s="14">
        <v>2957.321817600659</v>
      </c>
      <c r="O2299" s="15">
        <v>0.11796060183855442</v>
      </c>
      <c r="P2299" s="14">
        <v>19745.790847720629</v>
      </c>
      <c r="Q2299" s="14">
        <v>188617.55199473022</v>
      </c>
      <c r="R2299" s="14">
        <v>2957.321817600659</v>
      </c>
      <c r="S2299" s="15">
        <v>9.453723375780787E-2</v>
      </c>
      <c r="T2299" s="38">
        <v>47116.620250963831</v>
      </c>
      <c r="U2299" s="38">
        <v>546987.48471916281</v>
      </c>
      <c r="V2299" s="38">
        <v>66346.680717833311</v>
      </c>
      <c r="W2299" s="38">
        <v>882289.4678673076</v>
      </c>
      <c r="AA2299" s="13">
        <v>2234</v>
      </c>
      <c r="AB2299" s="39">
        <v>2346648.7444174397</v>
      </c>
    </row>
    <row r="2300" spans="3:28">
      <c r="C2300" s="13">
        <v>2235</v>
      </c>
      <c r="D2300" s="13">
        <v>65</v>
      </c>
      <c r="E2300" s="14">
        <v>234497.40629540605</v>
      </c>
      <c r="F2300" s="14">
        <v>70531.488455208368</v>
      </c>
      <c r="G2300" s="14">
        <v>2551.6097</v>
      </c>
      <c r="H2300" s="14">
        <v>161414.30814019768</v>
      </c>
      <c r="I2300" s="14">
        <v>9684.8584884118609</v>
      </c>
      <c r="J2300" s="14">
        <v>3873.9433953647444</v>
      </c>
      <c r="K2300" s="15">
        <v>-1.2319813645210807E-2</v>
      </c>
      <c r="L2300" s="14">
        <v>-1959.0365936682497</v>
      </c>
      <c r="M2300" s="14">
        <v>158993.05092354631</v>
      </c>
      <c r="N2300" s="14">
        <v>2905.457546523558</v>
      </c>
      <c r="O2300" s="15">
        <v>0.19769286861879906</v>
      </c>
      <c r="P2300" s="14">
        <v>20507.411937153989</v>
      </c>
      <c r="Q2300" s="14">
        <v>125693.83672297842</v>
      </c>
      <c r="R2300" s="14">
        <v>2905.457546523558</v>
      </c>
      <c r="S2300" s="15">
        <v>0.44911805194043247</v>
      </c>
      <c r="T2300" s="38">
        <v>73096.454464394003</v>
      </c>
      <c r="U2300" s="38">
        <v>237304.73080154872</v>
      </c>
      <c r="V2300" s="38">
        <v>91644.829807879738</v>
      </c>
      <c r="W2300" s="38">
        <v>521991.61844807339</v>
      </c>
      <c r="AA2300" s="13">
        <v>2235</v>
      </c>
      <c r="AB2300" s="39">
        <v>2664919.1159171737</v>
      </c>
    </row>
    <row r="2301" spans="3:28">
      <c r="C2301" s="13">
        <v>2236</v>
      </c>
      <c r="D2301" s="13">
        <v>65</v>
      </c>
      <c r="E2301" s="14">
        <v>223001.21737885175</v>
      </c>
      <c r="F2301" s="14">
        <v>66047.974777752184</v>
      </c>
      <c r="G2301" s="14">
        <v>2551.6097</v>
      </c>
      <c r="H2301" s="14">
        <v>154401.63290109957</v>
      </c>
      <c r="I2301" s="14">
        <v>9264.0979740659732</v>
      </c>
      <c r="J2301" s="14">
        <v>3705.6391896263895</v>
      </c>
      <c r="K2301" s="15">
        <v>0.13159880367000079</v>
      </c>
      <c r="L2301" s="14">
        <v>16827.163323970144</v>
      </c>
      <c r="M2301" s="14">
        <v>146547.12801963245</v>
      </c>
      <c r="N2301" s="14">
        <v>2779.2293922197919</v>
      </c>
      <c r="O2301" s="15">
        <v>4.5764057143708764E-2</v>
      </c>
      <c r="P2301" s="14">
        <v>4827.8666048850819</v>
      </c>
      <c r="Q2301" s="14">
        <v>111712.20589948424</v>
      </c>
      <c r="R2301" s="14">
        <v>2779.2293922197919</v>
      </c>
      <c r="S2301" s="15">
        <v>9.3606527578114926E-2</v>
      </c>
      <c r="T2301" s="38">
        <v>35240.739178579453</v>
      </c>
      <c r="U2301" s="38">
        <v>413107.72239122738</v>
      </c>
      <c r="V2301" s="38">
        <v>56895.76910743468</v>
      </c>
      <c r="W2301" s="38">
        <v>671367.05631034402</v>
      </c>
      <c r="AA2301" s="13">
        <v>2236</v>
      </c>
      <c r="AB2301" s="39">
        <v>2948156.4969787532</v>
      </c>
    </row>
    <row r="2302" spans="3:28">
      <c r="C2302" s="13">
        <v>2237</v>
      </c>
      <c r="D2302" s="13">
        <v>65</v>
      </c>
      <c r="E2302" s="14">
        <v>240120.09063313683</v>
      </c>
      <c r="F2302" s="14">
        <v>72724.33534692337</v>
      </c>
      <c r="G2302" s="14">
        <v>2551.6097</v>
      </c>
      <c r="H2302" s="14">
        <v>164844.14558621348</v>
      </c>
      <c r="I2302" s="14">
        <v>9890.6487351728083</v>
      </c>
      <c r="J2302" s="14">
        <v>3956.2594940691233</v>
      </c>
      <c r="K2302" s="15">
        <v>-8.0856193829099671E-2</v>
      </c>
      <c r="L2302" s="14">
        <v>-14052.575759602034</v>
      </c>
      <c r="M2302" s="14">
        <v>161722.70042873081</v>
      </c>
      <c r="N2302" s="14">
        <v>2967.1946205518425</v>
      </c>
      <c r="O2302" s="15">
        <v>0.18531428030678646</v>
      </c>
      <c r="P2302" s="14">
        <v>26222.464842374</v>
      </c>
      <c r="Q2302" s="14">
        <v>169208.72886005582</v>
      </c>
      <c r="R2302" s="14">
        <v>2967.1946205518425</v>
      </c>
      <c r="S2302" s="15">
        <v>0.27060360923239246</v>
      </c>
      <c r="T2302" s="38">
        <v>217192.92261520764</v>
      </c>
      <c r="U2302" s="38">
        <v>1021300.4140830958</v>
      </c>
      <c r="V2302" s="38">
        <v>229362.8116979796</v>
      </c>
      <c r="W2302" s="38">
        <v>1352231.8433718826</v>
      </c>
      <c r="AA2302" s="13">
        <v>2237</v>
      </c>
      <c r="AB2302" s="39">
        <v>2273864.1665379028</v>
      </c>
    </row>
    <row r="2303" spans="3:28">
      <c r="C2303" s="13">
        <v>2238</v>
      </c>
      <c r="D2303" s="13">
        <v>65</v>
      </c>
      <c r="E2303" s="14">
        <v>232883.55211565288</v>
      </c>
      <c r="F2303" s="14">
        <v>69902.085325104621</v>
      </c>
      <c r="G2303" s="14">
        <v>2551.6097</v>
      </c>
      <c r="H2303" s="14">
        <v>160429.85709054826</v>
      </c>
      <c r="I2303" s="14">
        <v>9625.7914254328953</v>
      </c>
      <c r="J2303" s="14">
        <v>3850.3165701731582</v>
      </c>
      <c r="K2303" s="15">
        <v>2.5136049383497693E-2</v>
      </c>
      <c r="L2303" s="14">
        <v>3810.9486906885058</v>
      </c>
      <c r="M2303" s="14">
        <v>157348.98108122096</v>
      </c>
      <c r="N2303" s="14">
        <v>2887.7374276298683</v>
      </c>
      <c r="O2303" s="15">
        <v>0.22771647478855975</v>
      </c>
      <c r="P2303" s="14">
        <v>32824.007919348071</v>
      </c>
      <c r="Q2303" s="14">
        <v>178412.0715133356</v>
      </c>
      <c r="R2303" s="14">
        <v>2887.7374276298683</v>
      </c>
      <c r="S2303" s="15">
        <v>-0.13527299007488602</v>
      </c>
      <c r="T2303" s="38">
        <v>-27121.548645756015</v>
      </c>
      <c r="U2303" s="38">
        <v>174817.24984481439</v>
      </c>
      <c r="V2303" s="38">
        <v>9513.4079642805627</v>
      </c>
      <c r="W2303" s="38">
        <v>510578.30243937101</v>
      </c>
      <c r="AA2303" s="13">
        <v>2238</v>
      </c>
      <c r="AB2303" s="39">
        <v>2773193.7620697604</v>
      </c>
    </row>
    <row r="2304" spans="3:28">
      <c r="C2304" s="13">
        <v>2239</v>
      </c>
      <c r="D2304" s="13">
        <v>65</v>
      </c>
      <c r="E2304" s="14">
        <v>228442.28624143644</v>
      </c>
      <c r="F2304" s="14">
        <v>68169.991634160207</v>
      </c>
      <c r="G2304" s="14">
        <v>2551.6097</v>
      </c>
      <c r="H2304" s="14">
        <v>157720.68490727621</v>
      </c>
      <c r="I2304" s="14">
        <v>9463.2410944365729</v>
      </c>
      <c r="J2304" s="14">
        <v>3785.2964377746293</v>
      </c>
      <c r="K2304" s="15">
        <v>5.7611251058226023E-2</v>
      </c>
      <c r="L2304" s="14">
        <v>7283.1028256240661</v>
      </c>
      <c r="M2304" s="14">
        <v>135593.81508313544</v>
      </c>
      <c r="N2304" s="14">
        <v>2838.9723283309718</v>
      </c>
      <c r="O2304" s="15">
        <v>0.15080711321075202</v>
      </c>
      <c r="P2304" s="14">
        <v>31414.642658837929</v>
      </c>
      <c r="Q2304" s="14">
        <v>241144.21440189888</v>
      </c>
      <c r="R2304" s="14">
        <v>2838.9723283309718</v>
      </c>
      <c r="S2304" s="15">
        <v>0.58857797356591612</v>
      </c>
      <c r="T2304" s="38">
        <v>71168.238980478985</v>
      </c>
      <c r="U2304" s="38">
        <v>193503.29143623405</v>
      </c>
      <c r="V2304" s="38">
        <v>109865.98446494098</v>
      </c>
      <c r="W2304" s="38">
        <v>570241.32092126831</v>
      </c>
      <c r="AA2304" s="13">
        <v>2239</v>
      </c>
      <c r="AB2304" s="39">
        <v>2451341.7461009515</v>
      </c>
    </row>
    <row r="2305" spans="3:28">
      <c r="C2305" s="13">
        <v>2240</v>
      </c>
      <c r="D2305" s="13">
        <v>65</v>
      </c>
      <c r="E2305" s="14">
        <v>236334.44940725842</v>
      </c>
      <c r="F2305" s="14">
        <v>71247.935268830784</v>
      </c>
      <c r="G2305" s="14">
        <v>2551.6097</v>
      </c>
      <c r="H2305" s="14">
        <v>162534.90443842762</v>
      </c>
      <c r="I2305" s="14">
        <v>9752.0942663056576</v>
      </c>
      <c r="J2305" s="14">
        <v>3900.837706522263</v>
      </c>
      <c r="K2305" s="15">
        <v>5.5437742471844485E-2</v>
      </c>
      <c r="L2305" s="14">
        <v>6694.922932151746</v>
      </c>
      <c r="M2305" s="14">
        <v>129410.05249764901</v>
      </c>
      <c r="N2305" s="14">
        <v>2925.6282798916973</v>
      </c>
      <c r="O2305" s="15">
        <v>0.11615501688067956</v>
      </c>
      <c r="P2305" s="14">
        <v>25894.803437777955</v>
      </c>
      <c r="Q2305" s="14">
        <v>250290.76444626102</v>
      </c>
      <c r="R2305" s="14">
        <v>2925.6282798916973</v>
      </c>
      <c r="S2305" s="15">
        <v>1.1935361253280971E-2</v>
      </c>
      <c r="T2305" s="38">
        <v>1121.7742016681648</v>
      </c>
      <c r="U2305" s="38">
        <v>96572.041076636582</v>
      </c>
      <c r="V2305" s="38">
        <v>33711.500571597862</v>
      </c>
      <c r="W2305" s="38">
        <v>476272.85802054661</v>
      </c>
      <c r="AA2305" s="13">
        <v>2240</v>
      </c>
      <c r="AB2305" s="39">
        <v>2964321.8071496738</v>
      </c>
    </row>
    <row r="2306" spans="3:28">
      <c r="C2306" s="13">
        <v>2241</v>
      </c>
      <c r="D2306" s="13">
        <v>65</v>
      </c>
      <c r="E2306" s="14">
        <v>238513.76749805652</v>
      </c>
      <c r="F2306" s="14">
        <v>72097.869324242041</v>
      </c>
      <c r="G2306" s="14">
        <v>2551.6097</v>
      </c>
      <c r="H2306" s="14">
        <v>163864.28847381446</v>
      </c>
      <c r="I2306" s="14">
        <v>9831.8573084288673</v>
      </c>
      <c r="J2306" s="14">
        <v>3932.742923371547</v>
      </c>
      <c r="K2306" s="15">
        <v>3.9647067551931016E-2</v>
      </c>
      <c r="L2306" s="14">
        <v>5926.592070665236</v>
      </c>
      <c r="M2306" s="14">
        <v>157376.70688619159</v>
      </c>
      <c r="N2306" s="14">
        <v>2949.5571925286599</v>
      </c>
      <c r="O2306" s="15">
        <v>1.9163530276400352E-2</v>
      </c>
      <c r="P2306" s="14">
        <v>2594.132611093657</v>
      </c>
      <c r="Q2306" s="14">
        <v>139437.11182999058</v>
      </c>
      <c r="R2306" s="14">
        <v>2949.5571925286599</v>
      </c>
      <c r="S2306" s="15">
        <v>0.17101443063373964</v>
      </c>
      <c r="T2306" s="38">
        <v>48320.206625404462</v>
      </c>
      <c r="U2306" s="38">
        <v>332345.44863192621</v>
      </c>
      <c r="V2306" s="38">
        <v>56840.931307163351</v>
      </c>
      <c r="W2306" s="38">
        <v>629159.26734810835</v>
      </c>
      <c r="AA2306" s="13">
        <v>2241</v>
      </c>
      <c r="AB2306" s="39">
        <v>2520932.6798324296</v>
      </c>
    </row>
    <row r="2307" spans="3:28">
      <c r="C2307" s="13">
        <v>2242</v>
      </c>
      <c r="D2307" s="13">
        <v>65</v>
      </c>
      <c r="E2307" s="14">
        <v>250463.43966075027</v>
      </c>
      <c r="F2307" s="14">
        <v>76758.241467692598</v>
      </c>
      <c r="G2307" s="14">
        <v>2551.6097</v>
      </c>
      <c r="H2307" s="14">
        <v>171153.58849305767</v>
      </c>
      <c r="I2307" s="14">
        <v>10269.21530958346</v>
      </c>
      <c r="J2307" s="14">
        <v>4107.686123833384</v>
      </c>
      <c r="K2307" s="15">
        <v>4.4125507962751775E-2</v>
      </c>
      <c r="L2307" s="14">
        <v>6289.6366421451376</v>
      </c>
      <c r="M2307" s="14">
        <v>150883.17913266644</v>
      </c>
      <c r="N2307" s="14">
        <v>3080.764592875038</v>
      </c>
      <c r="O2307" s="15">
        <v>0.12743596895366324</v>
      </c>
      <c r="P2307" s="14">
        <v>28126.707631273563</v>
      </c>
      <c r="Q2307" s="14">
        <v>250379.56115709108</v>
      </c>
      <c r="R2307" s="14">
        <v>3080.764592875038</v>
      </c>
      <c r="S2307" s="15">
        <v>0.2923939331116378</v>
      </c>
      <c r="T2307" s="38">
        <v>117991.42686193289</v>
      </c>
      <c r="U2307" s="38">
        <v>523067.63360683131</v>
      </c>
      <c r="V2307" s="38">
        <v>152407.77113535159</v>
      </c>
      <c r="W2307" s="38">
        <v>924330.3738965888</v>
      </c>
      <c r="AA2307" s="13">
        <v>2242</v>
      </c>
      <c r="AB2307" s="39">
        <v>2784899.3914997764</v>
      </c>
    </row>
    <row r="2308" spans="3:28">
      <c r="C2308" s="13">
        <v>2243</v>
      </c>
      <c r="D2308" s="13">
        <v>65</v>
      </c>
      <c r="E2308" s="14">
        <v>223677.27296213695</v>
      </c>
      <c r="F2308" s="14">
        <v>66311.636455233413</v>
      </c>
      <c r="G2308" s="14">
        <v>2551.6097</v>
      </c>
      <c r="H2308" s="14">
        <v>154814.02680690354</v>
      </c>
      <c r="I2308" s="14">
        <v>9288.8416084142118</v>
      </c>
      <c r="J2308" s="14">
        <v>3715.536643365685</v>
      </c>
      <c r="K2308" s="15">
        <v>-2.0994742297892006E-2</v>
      </c>
      <c r="L2308" s="14">
        <v>-3119.7123942942994</v>
      </c>
      <c r="M2308" s="14">
        <v>147332.99222282175</v>
      </c>
      <c r="N2308" s="14">
        <v>2786.6524825242636</v>
      </c>
      <c r="O2308" s="15">
        <v>0.31795778312071615</v>
      </c>
      <c r="P2308" s="14">
        <v>54868.110448672785</v>
      </c>
      <c r="Q2308" s="14">
        <v>228825.57369626669</v>
      </c>
      <c r="R2308" s="14">
        <v>2786.6524825242636</v>
      </c>
      <c r="S2308" s="15">
        <v>-0.23113487013218648</v>
      </c>
      <c r="T2308" s="38">
        <v>-143431.32543730552</v>
      </c>
      <c r="U2308" s="38">
        <v>478514.51784855867</v>
      </c>
      <c r="V2308" s="38">
        <v>-91682.927382927039</v>
      </c>
      <c r="W2308" s="38">
        <v>854673.08376764716</v>
      </c>
      <c r="AA2308" s="13">
        <v>2243</v>
      </c>
      <c r="AB2308" s="39">
        <v>2577278.4348402517</v>
      </c>
    </row>
    <row r="2309" spans="3:28">
      <c r="C2309" s="13">
        <v>2244</v>
      </c>
      <c r="D2309" s="13">
        <v>65</v>
      </c>
      <c r="E2309" s="14">
        <v>231570.20007991072</v>
      </c>
      <c r="F2309" s="14">
        <v>69389.878031165179</v>
      </c>
      <c r="G2309" s="14">
        <v>2551.6097</v>
      </c>
      <c r="H2309" s="14">
        <v>159628.71234874552</v>
      </c>
      <c r="I2309" s="14">
        <v>9577.7227409247316</v>
      </c>
      <c r="J2309" s="14">
        <v>3831.089096369893</v>
      </c>
      <c r="K2309" s="15">
        <v>-2.5321757035604499E-2</v>
      </c>
      <c r="L2309" s="14">
        <v>-4564.6189746259533</v>
      </c>
      <c r="M2309" s="14">
        <v>177615.62711886328</v>
      </c>
      <c r="N2309" s="14">
        <v>2873.3168222774193</v>
      </c>
      <c r="O2309" s="15">
        <v>5.1915684414550529E-2</v>
      </c>
      <c r="P2309" s="14">
        <v>8996.1386505401169</v>
      </c>
      <c r="Q2309" s="14">
        <v>183716.43479060277</v>
      </c>
      <c r="R2309" s="14">
        <v>2873.3168222774193</v>
      </c>
      <c r="S2309" s="15">
        <v>0.18615937617290507</v>
      </c>
      <c r="T2309" s="38">
        <v>90842.906134888093</v>
      </c>
      <c r="U2309" s="38">
        <v>580264.1506703007</v>
      </c>
      <c r="V2309" s="38">
        <v>95274.425810802262</v>
      </c>
      <c r="W2309" s="38">
        <v>941596.21257976675</v>
      </c>
      <c r="AA2309" s="13">
        <v>2244</v>
      </c>
      <c r="AB2309" s="39">
        <v>2777502.8674273835</v>
      </c>
    </row>
    <row r="2310" spans="3:28">
      <c r="C2310" s="13">
        <v>2245</v>
      </c>
      <c r="D2310" s="13">
        <v>65</v>
      </c>
      <c r="E2310" s="14">
        <v>219219.5272590323</v>
      </c>
      <c r="F2310" s="14">
        <v>64573.1156310226</v>
      </c>
      <c r="G2310" s="14">
        <v>2551.6097</v>
      </c>
      <c r="H2310" s="14">
        <v>152094.80192800969</v>
      </c>
      <c r="I2310" s="14">
        <v>9125.6881156805812</v>
      </c>
      <c r="J2310" s="14">
        <v>3650.2752462722328</v>
      </c>
      <c r="K2310" s="15">
        <v>-6.991126520329255E-2</v>
      </c>
      <c r="L2310" s="14">
        <v>-12231.246221681253</v>
      </c>
      <c r="M2310" s="14">
        <v>164547.75879484898</v>
      </c>
      <c r="N2310" s="14">
        <v>2737.7064347041742</v>
      </c>
      <c r="O2310" s="15">
        <v>8.4317943400884568E-2</v>
      </c>
      <c r="P2310" s="14">
        <v>17076.000192479609</v>
      </c>
      <c r="Q2310" s="14">
        <v>220964.0267166663</v>
      </c>
      <c r="R2310" s="14">
        <v>2737.7064347041742</v>
      </c>
      <c r="S2310" s="15">
        <v>0.50674683314824798</v>
      </c>
      <c r="T2310" s="38">
        <v>151423.45221785951</v>
      </c>
      <c r="U2310" s="38">
        <v>451607.10271202226</v>
      </c>
      <c r="V2310" s="38">
        <v>156268.20618865787</v>
      </c>
      <c r="W2310" s="38">
        <v>837118.88822353748</v>
      </c>
      <c r="AA2310" s="13">
        <v>2245</v>
      </c>
      <c r="AB2310" s="39">
        <v>2590435.9895174508</v>
      </c>
    </row>
    <row r="2311" spans="3:28">
      <c r="C2311" s="13">
        <v>2246</v>
      </c>
      <c r="D2311" s="13">
        <v>65</v>
      </c>
      <c r="E2311" s="14">
        <v>224258.91787800091</v>
      </c>
      <c r="F2311" s="14">
        <v>66538.477972420354</v>
      </c>
      <c r="G2311" s="14">
        <v>2551.6097</v>
      </c>
      <c r="H2311" s="14">
        <v>155168.83020558054</v>
      </c>
      <c r="I2311" s="14">
        <v>9310.1298123348315</v>
      </c>
      <c r="J2311" s="14">
        <v>3724.0519249339327</v>
      </c>
      <c r="K2311" s="15">
        <v>-2.8778670446374992E-2</v>
      </c>
      <c r="L2311" s="14">
        <v>-5252.4431319574087</v>
      </c>
      <c r="M2311" s="14">
        <v>179121.25034289859</v>
      </c>
      <c r="N2311" s="14">
        <v>2793.0389437004492</v>
      </c>
      <c r="O2311" s="15">
        <v>6.2238993080387772E-2</v>
      </c>
      <c r="P2311" s="14">
        <v>16746.056029477029</v>
      </c>
      <c r="Q2311" s="14">
        <v>287203.0985057379</v>
      </c>
      <c r="R2311" s="14">
        <v>2793.0389437004492</v>
      </c>
      <c r="S2311" s="15">
        <v>0.38357858581262771</v>
      </c>
      <c r="T2311" s="38">
        <v>250808.46429658198</v>
      </c>
      <c r="U2311" s="38">
        <v>906069.59866927052</v>
      </c>
      <c r="V2311" s="38">
        <v>262302.07719410158</v>
      </c>
      <c r="W2311" s="38">
        <v>1372393.947517907</v>
      </c>
      <c r="AA2311" s="13">
        <v>2246</v>
      </c>
      <c r="AB2311" s="39">
        <v>2787262.6510347109</v>
      </c>
    </row>
    <row r="2312" spans="3:28">
      <c r="C2312" s="13">
        <v>2247</v>
      </c>
      <c r="D2312" s="13">
        <v>65</v>
      </c>
      <c r="E2312" s="14">
        <v>241097.71200732508</v>
      </c>
      <c r="F2312" s="14">
        <v>73105.607682856789</v>
      </c>
      <c r="G2312" s="14">
        <v>2551.6097</v>
      </c>
      <c r="H2312" s="14">
        <v>165440.49462446829</v>
      </c>
      <c r="I2312" s="14">
        <v>9926.429677468097</v>
      </c>
      <c r="J2312" s="14">
        <v>3970.571870987239</v>
      </c>
      <c r="K2312" s="15">
        <v>7.5656686282961488E-3</v>
      </c>
      <c r="L2312" s="14">
        <v>1060.6512590951716</v>
      </c>
      <c r="M2312" s="14">
        <v>143238.60372617058</v>
      </c>
      <c r="N2312" s="14">
        <v>2977.928903240429</v>
      </c>
      <c r="O2312" s="15">
        <v>3.0142066248823131E-2</v>
      </c>
      <c r="P2312" s="14">
        <v>7378.8278068213249</v>
      </c>
      <c r="Q2312" s="14">
        <v>253669.45070843</v>
      </c>
      <c r="R2312" s="14">
        <v>2977.928903240429</v>
      </c>
      <c r="S2312" s="15">
        <v>0.15832275698834233</v>
      </c>
      <c r="T2312" s="38">
        <v>26546.569597746875</v>
      </c>
      <c r="U2312" s="38">
        <v>195709.27914276233</v>
      </c>
      <c r="V2312" s="38">
        <v>34986.048663663372</v>
      </c>
      <c r="W2312" s="38">
        <v>592617.33357736294</v>
      </c>
      <c r="AA2312" s="13">
        <v>2247</v>
      </c>
      <c r="AB2312" s="39">
        <v>2661135.2711587385</v>
      </c>
    </row>
    <row r="2313" spans="3:28">
      <c r="C2313" s="13">
        <v>2248</v>
      </c>
      <c r="D2313" s="13">
        <v>65</v>
      </c>
      <c r="E2313" s="14">
        <v>224699.54793414474</v>
      </c>
      <c r="F2313" s="14">
        <v>66710.323694316452</v>
      </c>
      <c r="G2313" s="14">
        <v>2551.6097</v>
      </c>
      <c r="H2313" s="14">
        <v>155437.6145398283</v>
      </c>
      <c r="I2313" s="14">
        <v>9326.2568723896966</v>
      </c>
      <c r="J2313" s="14">
        <v>3730.5027489558788</v>
      </c>
      <c r="K2313" s="15">
        <v>7.3801551373573526E-2</v>
      </c>
      <c r="L2313" s="14">
        <v>10155.739008326396</v>
      </c>
      <c r="M2313" s="14">
        <v>149629.7373442254</v>
      </c>
      <c r="N2313" s="14">
        <v>2797.8770617169089</v>
      </c>
      <c r="O2313" s="15">
        <v>0.1780639110183366</v>
      </c>
      <c r="P2313" s="14">
        <v>23702.081275369197</v>
      </c>
      <c r="Q2313" s="14">
        <v>158210.98655815647</v>
      </c>
      <c r="R2313" s="14">
        <v>2797.8770617169089</v>
      </c>
      <c r="S2313" s="15">
        <v>-0.40229373230809512</v>
      </c>
      <c r="T2313" s="38">
        <v>-143459.12396872308</v>
      </c>
      <c r="U2313" s="38">
        <v>214542.74532531083</v>
      </c>
      <c r="V2313" s="38">
        <v>-109601.30368502749</v>
      </c>
      <c r="W2313" s="38">
        <v>522383.46922769269</v>
      </c>
      <c r="AA2313" s="13">
        <v>2248</v>
      </c>
      <c r="AB2313" s="39">
        <v>2783845.6185333617</v>
      </c>
    </row>
    <row r="2314" spans="3:28">
      <c r="C2314" s="13">
        <v>2249</v>
      </c>
      <c r="D2314" s="13">
        <v>65</v>
      </c>
      <c r="E2314" s="14">
        <v>234646.60705327932</v>
      </c>
      <c r="F2314" s="14">
        <v>70589.676750778934</v>
      </c>
      <c r="G2314" s="14">
        <v>2551.6097</v>
      </c>
      <c r="H2314" s="14">
        <v>161505.32060250037</v>
      </c>
      <c r="I2314" s="14">
        <v>9690.3192361500223</v>
      </c>
      <c r="J2314" s="14">
        <v>3876.127694460009</v>
      </c>
      <c r="K2314" s="15">
        <v>4.4438823423803162E-2</v>
      </c>
      <c r="L2314" s="14">
        <v>6958.8559988737152</v>
      </c>
      <c r="M2314" s="14">
        <v>165490.98473636096</v>
      </c>
      <c r="N2314" s="14">
        <v>2907.0957708450064</v>
      </c>
      <c r="O2314" s="15">
        <v>7.865185477729561E-2</v>
      </c>
      <c r="P2314" s="14">
        <v>20633.537399824439</v>
      </c>
      <c r="Q2314" s="14">
        <v>284427.21010809741</v>
      </c>
      <c r="R2314" s="14">
        <v>2907.0957708450064</v>
      </c>
      <c r="S2314" s="15">
        <v>3.3565740148300369E-2</v>
      </c>
      <c r="T2314" s="38">
        <v>20195.265729646821</v>
      </c>
      <c r="U2314" s="38">
        <v>623311.86768210225</v>
      </c>
      <c r="V2314" s="38">
        <v>47787.659128344974</v>
      </c>
      <c r="W2314" s="38">
        <v>1073230.0625265606</v>
      </c>
      <c r="AA2314" s="13">
        <v>2249</v>
      </c>
      <c r="AB2314" s="39">
        <v>2897789.3031721027</v>
      </c>
    </row>
    <row r="2315" spans="3:28">
      <c r="C2315" s="13">
        <v>2250</v>
      </c>
      <c r="D2315" s="13">
        <v>65</v>
      </c>
      <c r="E2315" s="14">
        <v>239512.47091161451</v>
      </c>
      <c r="F2315" s="14">
        <v>72487.363655529654</v>
      </c>
      <c r="G2315" s="14">
        <v>2551.6097</v>
      </c>
      <c r="H2315" s="14">
        <v>164473.49755608485</v>
      </c>
      <c r="I2315" s="14">
        <v>9868.4098533650904</v>
      </c>
      <c r="J2315" s="14">
        <v>3947.3639413460364</v>
      </c>
      <c r="K2315" s="15">
        <v>9.7715282468162329E-2</v>
      </c>
      <c r="L2315" s="14">
        <v>16531.695883007029</v>
      </c>
      <c r="M2315" s="14">
        <v>187687.67427075686</v>
      </c>
      <c r="N2315" s="14">
        <v>2960.5229560095272</v>
      </c>
      <c r="O2315" s="15">
        <v>9.6815080083727412E-2</v>
      </c>
      <c r="P2315" s="14">
        <v>15860.132590929677</v>
      </c>
      <c r="Q2315" s="14">
        <v>181159.21833901253</v>
      </c>
      <c r="R2315" s="14">
        <v>2960.5229560095272</v>
      </c>
      <c r="S2315" s="15">
        <v>0.26557529560595117</v>
      </c>
      <c r="T2315" s="38">
        <v>199516.77130822057</v>
      </c>
      <c r="U2315" s="38">
        <v>952259.57342650648</v>
      </c>
      <c r="V2315" s="38">
        <v>231908.59978215728</v>
      </c>
      <c r="W2315" s="38">
        <v>1321106.466036276</v>
      </c>
      <c r="AA2315" s="13">
        <v>2250</v>
      </c>
      <c r="AB2315" s="39">
        <v>2397097.7271548649</v>
      </c>
    </row>
    <row r="2316" spans="3:28">
      <c r="C2316" s="13">
        <v>2251</v>
      </c>
      <c r="D2316" s="13">
        <v>65</v>
      </c>
      <c r="E2316" s="14">
        <v>218551.79089573954</v>
      </c>
      <c r="F2316" s="14">
        <v>64312.698449338423</v>
      </c>
      <c r="G2316" s="14">
        <v>2551.6097</v>
      </c>
      <c r="H2316" s="14">
        <v>151687.48274640113</v>
      </c>
      <c r="I2316" s="14">
        <v>9101.2489647840684</v>
      </c>
      <c r="J2316" s="14">
        <v>3640.4995859136275</v>
      </c>
      <c r="K2316" s="15">
        <v>-4.0252570594294469E-2</v>
      </c>
      <c r="L2316" s="14">
        <v>-5814.8213872794086</v>
      </c>
      <c r="M2316" s="14">
        <v>140463.81457651293</v>
      </c>
      <c r="N2316" s="14">
        <v>2730.3746894352203</v>
      </c>
      <c r="O2316" s="15">
        <v>0.25398191779262791</v>
      </c>
      <c r="P2316" s="14">
        <v>38573.874892884422</v>
      </c>
      <c r="Q2316" s="14">
        <v>191815.52347599366</v>
      </c>
      <c r="R2316" s="14">
        <v>2730.3746894352203</v>
      </c>
      <c r="S2316" s="15">
        <v>2.471862726266659E-2</v>
      </c>
      <c r="T2316" s="38">
        <v>7628.0686713906935</v>
      </c>
      <c r="U2316" s="38">
        <v>317589.22254502773</v>
      </c>
      <c r="V2316" s="38">
        <v>40387.122176995705</v>
      </c>
      <c r="W2316" s="38">
        <v>649868.56059753429</v>
      </c>
      <c r="AA2316" s="13">
        <v>2251</v>
      </c>
      <c r="AB2316" s="39">
        <v>2659744.8554464108</v>
      </c>
    </row>
    <row r="2317" spans="3:28">
      <c r="C2317" s="13">
        <v>2252</v>
      </c>
      <c r="D2317" s="13">
        <v>65</v>
      </c>
      <c r="E2317" s="14">
        <v>253796.10262061321</v>
      </c>
      <c r="F2317" s="14">
        <v>78057.980022039148</v>
      </c>
      <c r="G2317" s="14">
        <v>2551.6097</v>
      </c>
      <c r="H2317" s="14">
        <v>173186.51289857406</v>
      </c>
      <c r="I2317" s="14">
        <v>10391.190773914443</v>
      </c>
      <c r="J2317" s="14">
        <v>4156.4763095657772</v>
      </c>
      <c r="K2317" s="15">
        <v>7.602678506667182E-2</v>
      </c>
      <c r="L2317" s="14">
        <v>14682.191064152557</v>
      </c>
      <c r="M2317" s="14">
        <v>209879.09195440405</v>
      </c>
      <c r="N2317" s="14">
        <v>3117.3572321743327</v>
      </c>
      <c r="O2317" s="15">
        <v>0.1536825853248498</v>
      </c>
      <c r="P2317" s="14">
        <v>26638.778440039659</v>
      </c>
      <c r="Q2317" s="14">
        <v>201533.80732464543</v>
      </c>
      <c r="R2317" s="14">
        <v>3117.3572321743327</v>
      </c>
      <c r="S2317" s="15">
        <v>-0.274182735837461</v>
      </c>
      <c r="T2317" s="38">
        <v>-190719.89702008828</v>
      </c>
      <c r="U2317" s="38">
        <v>506432.89490716462</v>
      </c>
      <c r="V2317" s="38">
        <v>-149398.92751589607</v>
      </c>
      <c r="W2317" s="38">
        <v>917845.7941862141</v>
      </c>
      <c r="AA2317" s="13">
        <v>2252</v>
      </c>
      <c r="AB2317" s="39">
        <v>2711317.774954672</v>
      </c>
    </row>
    <row r="2318" spans="3:28">
      <c r="C2318" s="13">
        <v>2253</v>
      </c>
      <c r="D2318" s="13">
        <v>65</v>
      </c>
      <c r="E2318" s="14">
        <v>223655.71788129027</v>
      </c>
      <c r="F2318" s="14">
        <v>66303.229973703215</v>
      </c>
      <c r="G2318" s="14">
        <v>2551.6097</v>
      </c>
      <c r="H2318" s="14">
        <v>154800.87820758705</v>
      </c>
      <c r="I2318" s="14">
        <v>9288.0526924552232</v>
      </c>
      <c r="J2318" s="14">
        <v>3715.2210769820895</v>
      </c>
      <c r="K2318" s="15">
        <v>1.5776925861036413E-2</v>
      </c>
      <c r="L2318" s="14">
        <v>2136.697837377716</v>
      </c>
      <c r="M2318" s="14">
        <v>139426.13179938029</v>
      </c>
      <c r="N2318" s="14">
        <v>2786.4158077365669</v>
      </c>
      <c r="O2318" s="15">
        <v>0.14177607063603445</v>
      </c>
      <c r="P2318" s="14">
        <v>28651.788467146853</v>
      </c>
      <c r="Q2318" s="14">
        <v>232136.84684062877</v>
      </c>
      <c r="R2318" s="14">
        <v>2786.4158077365669</v>
      </c>
      <c r="S2318" s="15">
        <v>0.37183471123686179</v>
      </c>
      <c r="T2318" s="38">
        <v>49064.074118068034</v>
      </c>
      <c r="U2318" s="38">
        <v>182408.58359586014</v>
      </c>
      <c r="V2318" s="38">
        <v>79852.560422592607</v>
      </c>
      <c r="W2318" s="38">
        <v>553971.56223586923</v>
      </c>
      <c r="AA2318" s="13">
        <v>2253</v>
      </c>
      <c r="AB2318" s="39">
        <v>2473625.5004372951</v>
      </c>
    </row>
    <row r="2319" spans="3:28">
      <c r="C2319" s="13">
        <v>2254</v>
      </c>
      <c r="D2319" s="13">
        <v>65</v>
      </c>
      <c r="E2319" s="14">
        <v>233391.22568364962</v>
      </c>
      <c r="F2319" s="14">
        <v>70100.07801662336</v>
      </c>
      <c r="G2319" s="14">
        <v>2551.6097</v>
      </c>
      <c r="H2319" s="14">
        <v>160739.53796702626</v>
      </c>
      <c r="I2319" s="14">
        <v>9644.3722780215758</v>
      </c>
      <c r="J2319" s="14">
        <v>3857.7489112086305</v>
      </c>
      <c r="K2319" s="15">
        <v>-2.0969650565339261E-2</v>
      </c>
      <c r="L2319" s="14">
        <v>-2836.9153346269122</v>
      </c>
      <c r="M2319" s="14">
        <v>134378.68341747331</v>
      </c>
      <c r="N2319" s="14">
        <v>2893.3116834064726</v>
      </c>
      <c r="O2319" s="15">
        <v>0.22452574701199216</v>
      </c>
      <c r="P2319" s="14">
        <v>31560.183242399027</v>
      </c>
      <c r="Q2319" s="14">
        <v>173570.59919805196</v>
      </c>
      <c r="R2319" s="14">
        <v>2893.3116834064726</v>
      </c>
      <c r="S2319" s="15">
        <v>0.24536488943625095</v>
      </c>
      <c r="T2319" s="38">
        <v>69482.396000042339</v>
      </c>
      <c r="U2319" s="38">
        <v>354108.91575660609</v>
      </c>
      <c r="V2319" s="38">
        <v>98205.663907814451</v>
      </c>
      <c r="W2319" s="38">
        <v>662058.19837213145</v>
      </c>
      <c r="AA2319" s="13">
        <v>2254</v>
      </c>
      <c r="AB2319" s="39">
        <v>2324242.9439041847</v>
      </c>
    </row>
    <row r="2320" spans="3:28">
      <c r="C2320" s="13">
        <v>2255</v>
      </c>
      <c r="D2320" s="13">
        <v>65</v>
      </c>
      <c r="E2320" s="14">
        <v>254629.80892167945</v>
      </c>
      <c r="F2320" s="14">
        <v>78383.12547945499</v>
      </c>
      <c r="G2320" s="14">
        <v>2551.6097</v>
      </c>
      <c r="H2320" s="14">
        <v>173695.07374222446</v>
      </c>
      <c r="I2320" s="14">
        <v>10421.704424533467</v>
      </c>
      <c r="J2320" s="14">
        <v>4168.6817698133873</v>
      </c>
      <c r="K2320" s="15">
        <v>-1.20601137737643E-2</v>
      </c>
      <c r="L2320" s="14">
        <v>-1672.111045732632</v>
      </c>
      <c r="M2320" s="14">
        <v>139060.26227898075</v>
      </c>
      <c r="N2320" s="14">
        <v>3126.51132736004</v>
      </c>
      <c r="O2320" s="15">
        <v>7.7466583176381942E-2</v>
      </c>
      <c r="P2320" s="14">
        <v>15883.237613619185</v>
      </c>
      <c r="Q2320" s="14">
        <v>222479.90203698329</v>
      </c>
      <c r="R2320" s="14">
        <v>3126.51132736004</v>
      </c>
      <c r="S2320" s="15">
        <v>2.689934430329842E-2</v>
      </c>
      <c r="T2320" s="38">
        <v>13687.729298764147</v>
      </c>
      <c r="U2320" s="38">
        <v>524100.90875355114</v>
      </c>
      <c r="V2320" s="38">
        <v>27898.855866650702</v>
      </c>
      <c r="W2320" s="38">
        <v>885641.07306951517</v>
      </c>
      <c r="AA2320" s="13">
        <v>2255</v>
      </c>
      <c r="AB2320" s="39">
        <v>2721996.3158781375</v>
      </c>
    </row>
    <row r="2321" spans="3:28">
      <c r="C2321" s="13">
        <v>2256</v>
      </c>
      <c r="D2321" s="13">
        <v>65</v>
      </c>
      <c r="E2321" s="14">
        <v>246046.10613746647</v>
      </c>
      <c r="F2321" s="14">
        <v>75035.481393611932</v>
      </c>
      <c r="G2321" s="14">
        <v>2551.6097</v>
      </c>
      <c r="H2321" s="14">
        <v>168459.01504385454</v>
      </c>
      <c r="I2321" s="14">
        <v>10107.540902631272</v>
      </c>
      <c r="J2321" s="14">
        <v>4043.0163610525087</v>
      </c>
      <c r="K2321" s="15">
        <v>6.0591977164982644E-2</v>
      </c>
      <c r="L2321" s="14">
        <v>8684.316780457124</v>
      </c>
      <c r="M2321" s="14">
        <v>154030.35713148947</v>
      </c>
      <c r="N2321" s="14">
        <v>3032.2622707893815</v>
      </c>
      <c r="O2321" s="15">
        <v>-5.9228750528097382E-2</v>
      </c>
      <c r="P2321" s="14">
        <v>-7548.7489366272748</v>
      </c>
      <c r="Q2321" s="14">
        <v>121418.13659288963</v>
      </c>
      <c r="R2321" s="14">
        <v>3032.2622707893815</v>
      </c>
      <c r="S2321" s="15">
        <v>0.26916761603447675</v>
      </c>
      <c r="T2321" s="38">
        <v>543167.01258569548</v>
      </c>
      <c r="U2321" s="38">
        <v>2562633.9677761025</v>
      </c>
      <c r="V2321" s="38">
        <v>544302.58042952535</v>
      </c>
      <c r="W2321" s="38">
        <v>2838082.4615004817</v>
      </c>
      <c r="AA2321" s="13">
        <v>2256</v>
      </c>
      <c r="AB2321" s="39">
        <v>3078482.7396221468</v>
      </c>
    </row>
    <row r="2322" spans="3:28">
      <c r="C2322" s="13">
        <v>2257</v>
      </c>
      <c r="D2322" s="13">
        <v>65</v>
      </c>
      <c r="E2322" s="14">
        <v>215333.3336286163</v>
      </c>
      <c r="F2322" s="14">
        <v>63057.500115160357</v>
      </c>
      <c r="G2322" s="14">
        <v>2551.6097</v>
      </c>
      <c r="H2322" s="14">
        <v>149724.22381345593</v>
      </c>
      <c r="I2322" s="14">
        <v>8983.4534288073555</v>
      </c>
      <c r="J2322" s="14">
        <v>3593.3813715229426</v>
      </c>
      <c r="K2322" s="15">
        <v>1.6146579136021615E-2</v>
      </c>
      <c r="L2322" s="14">
        <v>2763.995583608089</v>
      </c>
      <c r="M2322" s="14">
        <v>175742.18300150736</v>
      </c>
      <c r="N2322" s="14">
        <v>2695.0360286422065</v>
      </c>
      <c r="O2322" s="15">
        <v>0.12039891656295901</v>
      </c>
      <c r="P2322" s="14">
        <v>23403.747806457133</v>
      </c>
      <c r="Q2322" s="14">
        <v>219136.3024520576</v>
      </c>
      <c r="R2322" s="14">
        <v>2695.0360286422065</v>
      </c>
      <c r="S2322" s="15">
        <v>-0.12902038187606618</v>
      </c>
      <c r="T2322" s="38">
        <v>-24962.378459829011</v>
      </c>
      <c r="U2322" s="38">
        <v>169861.38026045481</v>
      </c>
      <c r="V2322" s="38">
        <v>1205.3649302362101</v>
      </c>
      <c r="W2322" s="38">
        <v>564739.86571401975</v>
      </c>
      <c r="AA2322" s="13">
        <v>2257</v>
      </c>
      <c r="AB2322" s="39">
        <v>2565992.3449563505</v>
      </c>
    </row>
    <row r="2323" spans="3:28">
      <c r="C2323" s="13">
        <v>2258</v>
      </c>
      <c r="D2323" s="13">
        <v>65</v>
      </c>
      <c r="E2323" s="14">
        <v>219806.66703226182</v>
      </c>
      <c r="F2323" s="14">
        <v>64802.100142582109</v>
      </c>
      <c r="G2323" s="14">
        <v>2551.6097</v>
      </c>
      <c r="H2323" s="14">
        <v>152452.9571896797</v>
      </c>
      <c r="I2323" s="14">
        <v>9147.1774313807819</v>
      </c>
      <c r="J2323" s="14">
        <v>3658.8709725523131</v>
      </c>
      <c r="K2323" s="15">
        <v>-4.5961017967211935E-2</v>
      </c>
      <c r="L2323" s="14">
        <v>-8320.5962444460838</v>
      </c>
      <c r="M2323" s="14">
        <v>174544.78257933189</v>
      </c>
      <c r="N2323" s="14">
        <v>2744.1532294142344</v>
      </c>
      <c r="O2323" s="15">
        <v>2.3225687483359056E-2</v>
      </c>
      <c r="P2323" s="14">
        <v>6424.2340077613453</v>
      </c>
      <c r="Q2323" s="14">
        <v>284396.69166024128</v>
      </c>
      <c r="R2323" s="14">
        <v>2744.1532294142344</v>
      </c>
      <c r="S2323" s="15">
        <v>0.63976693235107585</v>
      </c>
      <c r="T2323" s="38">
        <v>53407.859901242664</v>
      </c>
      <c r="U2323" s="38">
        <v>138260.11843934871</v>
      </c>
      <c r="V2323" s="38">
        <v>51511.497664557923</v>
      </c>
      <c r="W2323" s="38">
        <v>597201.59267892188</v>
      </c>
      <c r="AA2323" s="13">
        <v>2258</v>
      </c>
      <c r="AB2323" s="39">
        <v>2562172.1760379649</v>
      </c>
    </row>
    <row r="2324" spans="3:28">
      <c r="C2324" s="13">
        <v>2259</v>
      </c>
      <c r="D2324" s="13">
        <v>65</v>
      </c>
      <c r="E2324" s="14">
        <v>226920.876416263</v>
      </c>
      <c r="F2324" s="14">
        <v>67576.641802342565</v>
      </c>
      <c r="G2324" s="14">
        <v>2551.6097</v>
      </c>
      <c r="H2324" s="14">
        <v>156792.62491392044</v>
      </c>
      <c r="I2324" s="14">
        <v>9407.557494835226</v>
      </c>
      <c r="J2324" s="14">
        <v>3763.0229979340907</v>
      </c>
      <c r="K2324" s="15">
        <v>2.8911955698104012E-2</v>
      </c>
      <c r="L2324" s="14">
        <v>4057.1147403022151</v>
      </c>
      <c r="M2324" s="14">
        <v>146265.16736523923</v>
      </c>
      <c r="N2324" s="14">
        <v>2822.2672484505679</v>
      </c>
      <c r="O2324" s="15">
        <v>0.14926622658096561</v>
      </c>
      <c r="P2324" s="14">
        <v>38663.078448155771</v>
      </c>
      <c r="Q2324" s="14">
        <v>299095.15293594595</v>
      </c>
      <c r="R2324" s="14">
        <v>2822.2672484505679</v>
      </c>
      <c r="S2324" s="15">
        <v>5.0799558154003055E-2</v>
      </c>
      <c r="T2324" s="38">
        <v>6423.7049618235342</v>
      </c>
      <c r="U2324" s="38">
        <v>134286.82350980627</v>
      </c>
      <c r="V2324" s="38">
        <v>49143.898150281515</v>
      </c>
      <c r="W2324" s="38">
        <v>579647.14381099143</v>
      </c>
      <c r="AA2324" s="13">
        <v>2259</v>
      </c>
      <c r="AB2324" s="39">
        <v>2549627.4592264825</v>
      </c>
    </row>
    <row r="2325" spans="3:28">
      <c r="C2325" s="13">
        <v>2260</v>
      </c>
      <c r="D2325" s="13">
        <v>65</v>
      </c>
      <c r="E2325" s="14">
        <v>234109.41485119882</v>
      </c>
      <c r="F2325" s="14">
        <v>70380.171791967543</v>
      </c>
      <c r="G2325" s="14">
        <v>2551.6097</v>
      </c>
      <c r="H2325" s="14">
        <v>161177.63335923126</v>
      </c>
      <c r="I2325" s="14">
        <v>9670.6580015538748</v>
      </c>
      <c r="J2325" s="14">
        <v>3868.2632006215499</v>
      </c>
      <c r="K2325" s="15">
        <v>0.10697979784542019</v>
      </c>
      <c r="L2325" s="14">
        <v>13794.615692301366</v>
      </c>
      <c r="M2325" s="14">
        <v>144674.73494753192</v>
      </c>
      <c r="N2325" s="14">
        <v>2901.1974004661624</v>
      </c>
      <c r="O2325" s="15">
        <v>0.19194371863586207</v>
      </c>
      <c r="P2325" s="14">
        <v>40671.203216815986</v>
      </c>
      <c r="Q2325" s="14">
        <v>254013.09747944068</v>
      </c>
      <c r="R2325" s="14">
        <v>2901.1974004661624</v>
      </c>
      <c r="S2325" s="15">
        <v>0.13992197414062668</v>
      </c>
      <c r="T2325" s="38">
        <v>49902.971059979885</v>
      </c>
      <c r="U2325" s="38">
        <v>408002.13312185893</v>
      </c>
      <c r="V2325" s="38">
        <v>104368.78996909724</v>
      </c>
      <c r="W2325" s="38">
        <v>806689.9655488315</v>
      </c>
      <c r="AA2325" s="13">
        <v>2260</v>
      </c>
      <c r="AB2325" s="39">
        <v>2332809.7583941035</v>
      </c>
    </row>
    <row r="2326" spans="3:28">
      <c r="C2326" s="13">
        <v>2261</v>
      </c>
      <c r="D2326" s="13">
        <v>65</v>
      </c>
      <c r="E2326" s="14">
        <v>226287.4229565968</v>
      </c>
      <c r="F2326" s="14">
        <v>67329.594953072752</v>
      </c>
      <c r="G2326" s="14">
        <v>2551.6097</v>
      </c>
      <c r="H2326" s="14">
        <v>156406.21830352405</v>
      </c>
      <c r="I2326" s="14">
        <v>9384.373098211443</v>
      </c>
      <c r="J2326" s="14">
        <v>3753.7492392845775</v>
      </c>
      <c r="K2326" s="15">
        <v>0.10184341425462362</v>
      </c>
      <c r="L2326" s="14">
        <v>20648.96238067004</v>
      </c>
      <c r="M2326" s="14">
        <v>225277.90036932484</v>
      </c>
      <c r="N2326" s="14">
        <v>2815.311929463433</v>
      </c>
      <c r="O2326" s="15">
        <v>-1.0630637663557221E-2</v>
      </c>
      <c r="P2326" s="14">
        <v>-1695.062321532693</v>
      </c>
      <c r="Q2326" s="14">
        <v>159163.26585861266</v>
      </c>
      <c r="R2326" s="14">
        <v>2815.311929463433</v>
      </c>
      <c r="S2326" s="15">
        <v>0.35434017927871481</v>
      </c>
      <c r="T2326" s="38">
        <v>288723.04326653166</v>
      </c>
      <c r="U2326" s="38">
        <v>1104949.5093764984</v>
      </c>
      <c r="V2326" s="38">
        <v>307676.94332566904</v>
      </c>
      <c r="W2326" s="38">
        <v>1489390.6756044358</v>
      </c>
      <c r="AA2326" s="13">
        <v>2261</v>
      </c>
      <c r="AB2326" s="39">
        <v>3212604.8158521801</v>
      </c>
    </row>
    <row r="2327" spans="3:28">
      <c r="C2327" s="13">
        <v>2262</v>
      </c>
      <c r="D2327" s="13">
        <v>65</v>
      </c>
      <c r="E2327" s="14">
        <v>225307.65841863761</v>
      </c>
      <c r="F2327" s="14">
        <v>66947.486783268672</v>
      </c>
      <c r="G2327" s="14">
        <v>2551.6097</v>
      </c>
      <c r="H2327" s="14">
        <v>155808.56193536895</v>
      </c>
      <c r="I2327" s="14">
        <v>9348.5137161221373</v>
      </c>
      <c r="J2327" s="14">
        <v>3739.4054864488553</v>
      </c>
      <c r="K2327" s="15">
        <v>-2.1265342814759697E-2</v>
      </c>
      <c r="L2327" s="14">
        <v>-2596.8237693466554</v>
      </c>
      <c r="M2327" s="14">
        <v>121388.18141538231</v>
      </c>
      <c r="N2327" s="14">
        <v>2804.554114836641</v>
      </c>
      <c r="O2327" s="15">
        <v>3.5036620531558121E-2</v>
      </c>
      <c r="P2327" s="14">
        <v>5349.4193042615416</v>
      </c>
      <c r="Q2327" s="14">
        <v>159432.49785174429</v>
      </c>
      <c r="R2327" s="14">
        <v>2804.554114836641</v>
      </c>
      <c r="S2327" s="15">
        <v>-5.5247824774746337E-2</v>
      </c>
      <c r="T2327" s="38">
        <v>-20981.227587886267</v>
      </c>
      <c r="U2327" s="38">
        <v>360186.72664197965</v>
      </c>
      <c r="V2327" s="38">
        <v>-18228.632052971381</v>
      </c>
      <c r="W2327" s="38">
        <v>641007.40590910625</v>
      </c>
      <c r="AA2327" s="13">
        <v>2262</v>
      </c>
      <c r="AB2327" s="39">
        <v>2616657.3049725113</v>
      </c>
    </row>
    <row r="2328" spans="3:28">
      <c r="C2328" s="13">
        <v>2263</v>
      </c>
      <c r="D2328" s="13">
        <v>65</v>
      </c>
      <c r="E2328" s="14">
        <v>236451.92168127187</v>
      </c>
      <c r="F2328" s="14">
        <v>71293.74945569603</v>
      </c>
      <c r="G2328" s="14">
        <v>2551.6097</v>
      </c>
      <c r="H2328" s="14">
        <v>162606.56252557584</v>
      </c>
      <c r="I2328" s="14">
        <v>9756.3937515345497</v>
      </c>
      <c r="J2328" s="14">
        <v>3902.5575006138201</v>
      </c>
      <c r="K2328" s="15">
        <v>6.0446839024069395E-2</v>
      </c>
      <c r="L2328" s="14">
        <v>8704.9182287657404</v>
      </c>
      <c r="M2328" s="14">
        <v>154665.68315418134</v>
      </c>
      <c r="N2328" s="14">
        <v>2926.918125460365</v>
      </c>
      <c r="O2328" s="15">
        <v>7.8617280746820506E-3</v>
      </c>
      <c r="P2328" s="14">
        <v>787.22000909697488</v>
      </c>
      <c r="Q2328" s="14">
        <v>102383.881545739</v>
      </c>
      <c r="R2328" s="14">
        <v>2926.918125460365</v>
      </c>
      <c r="S2328" s="15">
        <v>8.614171040935284E-2</v>
      </c>
      <c r="T2328" s="38">
        <v>3755.9032713142192</v>
      </c>
      <c r="U2328" s="38">
        <v>48820.809919260006</v>
      </c>
      <c r="V2328" s="38">
        <v>13248.041509176934</v>
      </c>
      <c r="W2328" s="38">
        <v>305870.37461918034</v>
      </c>
      <c r="AA2328" s="13">
        <v>2263</v>
      </c>
      <c r="AB2328" s="39">
        <v>3177818.2186405067</v>
      </c>
    </row>
    <row r="2329" spans="3:28">
      <c r="C2329" s="13">
        <v>2264</v>
      </c>
      <c r="D2329" s="13">
        <v>65</v>
      </c>
      <c r="E2329" s="14">
        <v>225620.84696704592</v>
      </c>
      <c r="F2329" s="14">
        <v>67069.630317147908</v>
      </c>
      <c r="G2329" s="14">
        <v>2551.6097</v>
      </c>
      <c r="H2329" s="14">
        <v>155999.60694989801</v>
      </c>
      <c r="I2329" s="14">
        <v>9359.9764169938808</v>
      </c>
      <c r="J2329" s="14">
        <v>3743.9905667975527</v>
      </c>
      <c r="K2329" s="15">
        <v>2.0132863031484576E-2</v>
      </c>
      <c r="L2329" s="14">
        <v>3160.0953090419775</v>
      </c>
      <c r="M2329" s="14">
        <v>161994.13340275013</v>
      </c>
      <c r="N2329" s="14">
        <v>2807.9929250981641</v>
      </c>
      <c r="O2329" s="15">
        <v>6.1078622788742584E-2</v>
      </c>
      <c r="P2329" s="14">
        <v>8367.3963227240038</v>
      </c>
      <c r="Q2329" s="14">
        <v>146765.25316855274</v>
      </c>
      <c r="R2329" s="14">
        <v>2807.9929250981641</v>
      </c>
      <c r="S2329" s="15">
        <v>2.2552726617864727E-2</v>
      </c>
      <c r="T2329" s="38">
        <v>19103.540325929876</v>
      </c>
      <c r="U2329" s="38">
        <v>867568.76577519311</v>
      </c>
      <c r="V2329" s="38">
        <v>30631.031957695857</v>
      </c>
      <c r="W2329" s="38">
        <v>1176328.152346496</v>
      </c>
      <c r="AA2329" s="13">
        <v>2264</v>
      </c>
      <c r="AB2329" s="39">
        <v>2662708.3260203828</v>
      </c>
    </row>
    <row r="2330" spans="3:28">
      <c r="C2330" s="13">
        <v>2265</v>
      </c>
      <c r="D2330" s="13">
        <v>65</v>
      </c>
      <c r="E2330" s="14">
        <v>239420.74383931933</v>
      </c>
      <c r="F2330" s="14">
        <v>72451.590097334541</v>
      </c>
      <c r="G2330" s="14">
        <v>2551.6097</v>
      </c>
      <c r="H2330" s="14">
        <v>164417.5440419848</v>
      </c>
      <c r="I2330" s="14">
        <v>9865.0526425190874</v>
      </c>
      <c r="J2330" s="14">
        <v>3946.0210570076351</v>
      </c>
      <c r="K2330" s="15">
        <v>0.13082257734380684</v>
      </c>
      <c r="L2330" s="14">
        <v>30850.225371409397</v>
      </c>
      <c r="M2330" s="14">
        <v>268640.52369369974</v>
      </c>
      <c r="N2330" s="14">
        <v>2959.5157927557261</v>
      </c>
      <c r="O2330" s="15">
        <v>7.8365247318750927E-2</v>
      </c>
      <c r="P2330" s="14">
        <v>10568.40971108041</v>
      </c>
      <c r="Q2330" s="14">
        <v>146909.09222233717</v>
      </c>
      <c r="R2330" s="14">
        <v>2959.5157927557261</v>
      </c>
      <c r="S2330" s="15">
        <v>4.5666476784550859E-2</v>
      </c>
      <c r="T2330" s="38">
        <v>13891.195863618414</v>
      </c>
      <c r="U2330" s="38">
        <v>319558.98931078915</v>
      </c>
      <c r="V2330" s="38">
        <v>55309.830946108224</v>
      </c>
      <c r="W2330" s="38">
        <v>735108.60522682604</v>
      </c>
      <c r="AA2330" s="13">
        <v>2265</v>
      </c>
      <c r="AB2330" s="39">
        <v>2365522.0903204824</v>
      </c>
    </row>
    <row r="2331" spans="3:28">
      <c r="C2331" s="13">
        <v>2266</v>
      </c>
      <c r="D2331" s="13">
        <v>65</v>
      </c>
      <c r="E2331" s="14">
        <v>224071.40941282237</v>
      </c>
      <c r="F2331" s="14">
        <v>66465.349671000731</v>
      </c>
      <c r="G2331" s="14">
        <v>2551.6097</v>
      </c>
      <c r="H2331" s="14">
        <v>155054.45004182163</v>
      </c>
      <c r="I2331" s="14">
        <v>9303.2670025092975</v>
      </c>
      <c r="J2331" s="14">
        <v>3721.3068010037191</v>
      </c>
      <c r="K2331" s="15">
        <v>4.0403257815367938E-2</v>
      </c>
      <c r="L2331" s="14">
        <v>6917.0334282911299</v>
      </c>
      <c r="M2331" s="14">
        <v>179977.58016165538</v>
      </c>
      <c r="N2331" s="14">
        <v>2790.980100752789</v>
      </c>
      <c r="O2331" s="15">
        <v>-2.7355222423120024E-2</v>
      </c>
      <c r="P2331" s="14">
        <v>-8767.7098912033034</v>
      </c>
      <c r="Q2331" s="14">
        <v>313140.98073154461</v>
      </c>
      <c r="R2331" s="14">
        <v>2790.980100752789</v>
      </c>
      <c r="S2331" s="15">
        <v>0.10021246238037254</v>
      </c>
      <c r="T2331" s="38">
        <v>14130.792404452795</v>
      </c>
      <c r="U2331" s="38">
        <v>156534.61683560809</v>
      </c>
      <c r="V2331" s="38">
        <v>12280.115941540622</v>
      </c>
      <c r="W2331" s="38">
        <v>649653.17772880802</v>
      </c>
      <c r="AA2331" s="13">
        <v>2266</v>
      </c>
      <c r="AB2331" s="39">
        <v>2481135.2502584709</v>
      </c>
    </row>
    <row r="2332" spans="3:28">
      <c r="C2332" s="13">
        <v>2267</v>
      </c>
      <c r="D2332" s="13">
        <v>65</v>
      </c>
      <c r="E2332" s="14">
        <v>246807.89711513702</v>
      </c>
      <c r="F2332" s="14">
        <v>75332.579874903444</v>
      </c>
      <c r="G2332" s="14">
        <v>2551.6097</v>
      </c>
      <c r="H2332" s="14">
        <v>168923.70754023359</v>
      </c>
      <c r="I2332" s="14">
        <v>10135.422452414015</v>
      </c>
      <c r="J2332" s="14">
        <v>4054.1689809656064</v>
      </c>
      <c r="K2332" s="15">
        <v>7.1696587345878915E-2</v>
      </c>
      <c r="L2332" s="14">
        <v>12345.342207004174</v>
      </c>
      <c r="M2332" s="14">
        <v>186561.1272202571</v>
      </c>
      <c r="N2332" s="14">
        <v>3040.6267357242045</v>
      </c>
      <c r="O2332" s="15">
        <v>0.12316989826190092</v>
      </c>
      <c r="P2332" s="14">
        <v>35472.236053634435</v>
      </c>
      <c r="Q2332" s="14">
        <v>324986.90968481713</v>
      </c>
      <c r="R2332" s="14">
        <v>3040.6267357242045</v>
      </c>
      <c r="S2332" s="15">
        <v>1.5630812973388086E-2</v>
      </c>
      <c r="T2332" s="38">
        <v>2314.0915300034731</v>
      </c>
      <c r="U2332" s="38">
        <v>151881.18493056647</v>
      </c>
      <c r="V2332" s="38">
        <v>50131.669790642081</v>
      </c>
      <c r="W2332" s="38">
        <v>663429.22183564072</v>
      </c>
      <c r="AA2332" s="13">
        <v>2267</v>
      </c>
      <c r="AB2332" s="39">
        <v>2583926.8514047</v>
      </c>
    </row>
    <row r="2333" spans="3:28">
      <c r="C2333" s="13">
        <v>2268</v>
      </c>
      <c r="D2333" s="13">
        <v>65</v>
      </c>
      <c r="E2333" s="14">
        <v>242949.9485857306</v>
      </c>
      <c r="F2333" s="14">
        <v>73827.979948434935</v>
      </c>
      <c r="G2333" s="14">
        <v>2551.6097</v>
      </c>
      <c r="H2333" s="14">
        <v>166570.35893729565</v>
      </c>
      <c r="I2333" s="14">
        <v>9994.2215362377392</v>
      </c>
      <c r="J2333" s="14">
        <v>3997.6886144950959</v>
      </c>
      <c r="K2333" s="15">
        <v>0.12790599587233215</v>
      </c>
      <c r="L2333" s="14">
        <v>18780.318916251228</v>
      </c>
      <c r="M2333" s="14">
        <v>167608.23709269083</v>
      </c>
      <c r="N2333" s="14">
        <v>2998.2664608713217</v>
      </c>
      <c r="O2333" s="15">
        <v>-0.15793648952157927</v>
      </c>
      <c r="P2333" s="14">
        <v>-34787.473922857651</v>
      </c>
      <c r="Q2333" s="14">
        <v>186974.08269203943</v>
      </c>
      <c r="R2333" s="14">
        <v>2998.2664608713217</v>
      </c>
      <c r="S2333" s="15">
        <v>0.11076285089767725</v>
      </c>
      <c r="T2333" s="38">
        <v>16076.313127869415</v>
      </c>
      <c r="U2333" s="38">
        <v>162717.1883555449</v>
      </c>
      <c r="V2333" s="38">
        <v>69.158121262991699</v>
      </c>
      <c r="W2333" s="38">
        <v>517299.50814027514</v>
      </c>
      <c r="AA2333" s="13">
        <v>2268</v>
      </c>
      <c r="AB2333" s="39">
        <v>2475601.4356916617</v>
      </c>
    </row>
    <row r="2334" spans="3:28">
      <c r="C2334" s="13">
        <v>2269</v>
      </c>
      <c r="D2334" s="13">
        <v>65</v>
      </c>
      <c r="E2334" s="14">
        <v>227062.03286900112</v>
      </c>
      <c r="F2334" s="14">
        <v>67631.692818910436</v>
      </c>
      <c r="G2334" s="14">
        <v>2551.6097</v>
      </c>
      <c r="H2334" s="14">
        <v>156878.73035009069</v>
      </c>
      <c r="I2334" s="14">
        <v>9412.7238210054402</v>
      </c>
      <c r="J2334" s="14">
        <v>3765.0895284021763</v>
      </c>
      <c r="K2334" s="15">
        <v>8.6836557692982402E-2</v>
      </c>
      <c r="L2334" s="14">
        <v>10310.957000013701</v>
      </c>
      <c r="M2334" s="14">
        <v>130933.3191170504</v>
      </c>
      <c r="N2334" s="14">
        <v>2823.817146301632</v>
      </c>
      <c r="O2334" s="15">
        <v>-9.3003740812174635E-2</v>
      </c>
      <c r="P2334" s="14">
        <v>-16171.502348024198</v>
      </c>
      <c r="Q2334" s="14">
        <v>159120.53412969442</v>
      </c>
      <c r="R2334" s="14">
        <v>2823.817146301632</v>
      </c>
      <c r="S2334" s="15">
        <v>8.4128080339960637E-3</v>
      </c>
      <c r="T2334" s="38">
        <v>1366.9580642927947</v>
      </c>
      <c r="U2334" s="38">
        <v>165264.21739891736</v>
      </c>
      <c r="V2334" s="38">
        <v>-4493.5872837177021</v>
      </c>
      <c r="W2334" s="38">
        <v>455318.0706456622</v>
      </c>
      <c r="AA2334" s="13">
        <v>2269</v>
      </c>
      <c r="AB2334" s="39">
        <v>2540011.9952709512</v>
      </c>
    </row>
    <row r="2335" spans="3:28">
      <c r="C2335" s="13">
        <v>2270</v>
      </c>
      <c r="D2335" s="13">
        <v>65</v>
      </c>
      <c r="E2335" s="14">
        <v>233410.87620453382</v>
      </c>
      <c r="F2335" s="14">
        <v>70107.741719768193</v>
      </c>
      <c r="G2335" s="14">
        <v>2551.6097</v>
      </c>
      <c r="H2335" s="14">
        <v>160751.52478476564</v>
      </c>
      <c r="I2335" s="14">
        <v>9645.0914870859378</v>
      </c>
      <c r="J2335" s="14">
        <v>3858.0365948343751</v>
      </c>
      <c r="K2335" s="15">
        <v>2.7620229874385262E-2</v>
      </c>
      <c r="L2335" s="14">
        <v>3829.6858187254438</v>
      </c>
      <c r="M2335" s="14">
        <v>144413.80713818729</v>
      </c>
      <c r="N2335" s="14">
        <v>2893.5274461257814</v>
      </c>
      <c r="O2335" s="15">
        <v>2.5373732715299448E-2</v>
      </c>
      <c r="P2335" s="14">
        <v>3263.8699115053291</v>
      </c>
      <c r="Q2335" s="14">
        <v>133342.47303032782</v>
      </c>
      <c r="R2335" s="14">
        <v>2893.5274461257814</v>
      </c>
      <c r="S2335" s="15">
        <v>4.3896736617714462E-2</v>
      </c>
      <c r="T2335" s="38">
        <v>5435.7233977721953</v>
      </c>
      <c r="U2335" s="38">
        <v>130712.27075852394</v>
      </c>
      <c r="V2335" s="38">
        <v>12529.279128002969</v>
      </c>
      <c r="W2335" s="38">
        <v>408468.55092703906</v>
      </c>
      <c r="AA2335" s="13">
        <v>2270</v>
      </c>
      <c r="AB2335" s="39">
        <v>2095241.3605033194</v>
      </c>
    </row>
    <row r="2336" spans="3:28">
      <c r="C2336" s="13">
        <v>2271</v>
      </c>
      <c r="D2336" s="13">
        <v>65</v>
      </c>
      <c r="E2336" s="14">
        <v>241142.40392195532</v>
      </c>
      <c r="F2336" s="14">
        <v>73123.037529562571</v>
      </c>
      <c r="G2336" s="14">
        <v>2551.6097</v>
      </c>
      <c r="H2336" s="14">
        <v>165467.75669239275</v>
      </c>
      <c r="I2336" s="14">
        <v>9928.0654015435648</v>
      </c>
      <c r="J2336" s="14">
        <v>3971.2261606174261</v>
      </c>
      <c r="K2336" s="15">
        <v>6.0529843204333918E-2</v>
      </c>
      <c r="L2336" s="14">
        <v>8924.5933297125321</v>
      </c>
      <c r="M2336" s="14">
        <v>158351.41651831928</v>
      </c>
      <c r="N2336" s="14">
        <v>2978.4196204630694</v>
      </c>
      <c r="O2336" s="15">
        <v>0.20802886815741578</v>
      </c>
      <c r="P2336" s="14">
        <v>58579.694541148041</v>
      </c>
      <c r="Q2336" s="14">
        <v>341662.96896370396</v>
      </c>
      <c r="R2336" s="14">
        <v>2978.4196204630694</v>
      </c>
      <c r="S2336" s="15">
        <v>0.16862094969218971</v>
      </c>
      <c r="T2336" s="38">
        <v>55208.659134161513</v>
      </c>
      <c r="U2336" s="38">
        <v>384110.67995596986</v>
      </c>
      <c r="V2336" s="38">
        <v>122712.94700502208</v>
      </c>
      <c r="W2336" s="38">
        <v>884125.06543799303</v>
      </c>
      <c r="AA2336" s="13">
        <v>2271</v>
      </c>
      <c r="AB2336" s="39">
        <v>2511443.9949526759</v>
      </c>
    </row>
    <row r="2337" spans="3:28">
      <c r="C2337" s="13">
        <v>2272</v>
      </c>
      <c r="D2337" s="13">
        <v>65</v>
      </c>
      <c r="E2337" s="14">
        <v>252313.52977763113</v>
      </c>
      <c r="F2337" s="14">
        <v>77479.776613276146</v>
      </c>
      <c r="G2337" s="14">
        <v>2551.6097</v>
      </c>
      <c r="H2337" s="14">
        <v>172282.143464355</v>
      </c>
      <c r="I2337" s="14">
        <v>10336.9286078613</v>
      </c>
      <c r="J2337" s="14">
        <v>4134.7714431445202</v>
      </c>
      <c r="K2337" s="15">
        <v>8.6487790624979431E-3</v>
      </c>
      <c r="L2337" s="14">
        <v>1343.7850594263236</v>
      </c>
      <c r="M2337" s="14">
        <v>158783.97539490339</v>
      </c>
      <c r="N2337" s="14">
        <v>3101.0785823583901</v>
      </c>
      <c r="O2337" s="15">
        <v>-0.15801815807413905</v>
      </c>
      <c r="P2337" s="14">
        <v>-24788.162772920652</v>
      </c>
      <c r="Q2337" s="14">
        <v>133631.45457250677</v>
      </c>
      <c r="R2337" s="14">
        <v>3101.0785823583901</v>
      </c>
      <c r="S2337" s="15">
        <v>0.37023506170488413</v>
      </c>
      <c r="T2337" s="38">
        <v>51190.147580224613</v>
      </c>
      <c r="U2337" s="38">
        <v>191004.59776223265</v>
      </c>
      <c r="V2337" s="38">
        <v>27745.769866730283</v>
      </c>
      <c r="W2337" s="38">
        <v>483420.02772964281</v>
      </c>
      <c r="AA2337" s="13">
        <v>2272</v>
      </c>
      <c r="AB2337" s="39">
        <v>2269064.7146326578</v>
      </c>
    </row>
    <row r="2338" spans="3:28">
      <c r="C2338" s="13">
        <v>2273</v>
      </c>
      <c r="D2338" s="13">
        <v>65</v>
      </c>
      <c r="E2338" s="14">
        <v>246335.65918380374</v>
      </c>
      <c r="F2338" s="14">
        <v>75148.407081683457</v>
      </c>
      <c r="G2338" s="14">
        <v>2551.6097</v>
      </c>
      <c r="H2338" s="14">
        <v>168635.64240212028</v>
      </c>
      <c r="I2338" s="14">
        <v>10118.138544127216</v>
      </c>
      <c r="J2338" s="14">
        <v>4047.2554176508866</v>
      </c>
      <c r="K2338" s="15">
        <v>-4.3854064148681461E-2</v>
      </c>
      <c r="L2338" s="14">
        <v>-7230.4662902776272</v>
      </c>
      <c r="M2338" s="14">
        <v>159668.78767210728</v>
      </c>
      <c r="N2338" s="14">
        <v>3035.4415632381647</v>
      </c>
      <c r="O2338" s="15">
        <v>0.12113994828497737</v>
      </c>
      <c r="P2338" s="14">
        <v>17409.379428940472</v>
      </c>
      <c r="Q2338" s="14">
        <v>162640.05102002772</v>
      </c>
      <c r="R2338" s="14">
        <v>3035.4415632381647</v>
      </c>
      <c r="S2338" s="15">
        <v>9.1817581898113593E-2</v>
      </c>
      <c r="T2338" s="38">
        <v>27110.288450598789</v>
      </c>
      <c r="U2338" s="38">
        <v>323890.50569702376</v>
      </c>
      <c r="V2338" s="38">
        <v>37289.201589261633</v>
      </c>
      <c r="W2338" s="38">
        <v>646199.34438915877</v>
      </c>
      <c r="AA2338" s="13">
        <v>2273</v>
      </c>
      <c r="AB2338" s="39">
        <v>2373661.3544599013</v>
      </c>
    </row>
    <row r="2339" spans="3:28">
      <c r="C2339" s="13">
        <v>2274</v>
      </c>
      <c r="D2339" s="13">
        <v>65</v>
      </c>
      <c r="E2339" s="14">
        <v>234659.18479950397</v>
      </c>
      <c r="F2339" s="14">
        <v>70594.582071806552</v>
      </c>
      <c r="G2339" s="14">
        <v>2551.6097</v>
      </c>
      <c r="H2339" s="14">
        <v>161512.9930276974</v>
      </c>
      <c r="I2339" s="14">
        <v>9690.7795816618436</v>
      </c>
      <c r="J2339" s="14">
        <v>3876.3118326647377</v>
      </c>
      <c r="K2339" s="15">
        <v>7.5548513500286352E-2</v>
      </c>
      <c r="L2339" s="14">
        <v>11284.911633853979</v>
      </c>
      <c r="M2339" s="14">
        <v>162596.11423245107</v>
      </c>
      <c r="N2339" s="14">
        <v>2907.2338744985532</v>
      </c>
      <c r="O2339" s="15">
        <v>9.2642128108018779E-2</v>
      </c>
      <c r="P2339" s="14">
        <v>7868.6117767295791</v>
      </c>
      <c r="Q2339" s="14">
        <v>94257.796769528519</v>
      </c>
      <c r="R2339" s="14">
        <v>2907.2338744985532</v>
      </c>
      <c r="S2339" s="15">
        <v>0.16882081175635999</v>
      </c>
      <c r="T2339" s="38">
        <v>23668.654348385247</v>
      </c>
      <c r="U2339" s="38">
        <v>165322.13232257555</v>
      </c>
      <c r="V2339" s="38">
        <v>42822.177758968806</v>
      </c>
      <c r="W2339" s="38">
        <v>422176.04332455515</v>
      </c>
      <c r="AA2339" s="13">
        <v>2274</v>
      </c>
      <c r="AB2339" s="39">
        <v>2918877.270775774</v>
      </c>
    </row>
    <row r="2340" spans="3:28">
      <c r="C2340" s="13">
        <v>2275</v>
      </c>
      <c r="D2340" s="13">
        <v>65</v>
      </c>
      <c r="E2340" s="14">
        <v>244814.9973538513</v>
      </c>
      <c r="F2340" s="14">
        <v>74555.348968002014</v>
      </c>
      <c r="G2340" s="14">
        <v>2551.6097</v>
      </c>
      <c r="H2340" s="14">
        <v>167708.03868584929</v>
      </c>
      <c r="I2340" s="14">
        <v>10062.482321150957</v>
      </c>
      <c r="J2340" s="14">
        <v>4024.9929284603832</v>
      </c>
      <c r="K2340" s="15">
        <v>2.1738485311012065E-2</v>
      </c>
      <c r="L2340" s="14">
        <v>3484.162269948039</v>
      </c>
      <c r="M2340" s="14">
        <v>165772.87945978082</v>
      </c>
      <c r="N2340" s="14">
        <v>3018.7446963452871</v>
      </c>
      <c r="O2340" s="15">
        <v>5.9629279332661593E-2</v>
      </c>
      <c r="P2340" s="14">
        <v>9359.0398330610624</v>
      </c>
      <c r="Q2340" s="14">
        <v>167822.17613414975</v>
      </c>
      <c r="R2340" s="14">
        <v>3018.7446963452871</v>
      </c>
      <c r="S2340" s="15">
        <v>0.32448102106384002</v>
      </c>
      <c r="T2340" s="38">
        <v>64471.718908072733</v>
      </c>
      <c r="U2340" s="38">
        <v>264672.89362020628</v>
      </c>
      <c r="V2340" s="38">
        <v>77314.921011081839</v>
      </c>
      <c r="W2340" s="38">
        <v>598267.94921413681</v>
      </c>
      <c r="AA2340" s="13">
        <v>2275</v>
      </c>
      <c r="AB2340" s="39">
        <v>2530747.583880675</v>
      </c>
    </row>
    <row r="2341" spans="3:28">
      <c r="C2341" s="13">
        <v>2276</v>
      </c>
      <c r="D2341" s="13">
        <v>65</v>
      </c>
      <c r="E2341" s="14">
        <v>222646.22064531213</v>
      </c>
      <c r="F2341" s="14">
        <v>65909.526051671739</v>
      </c>
      <c r="G2341" s="14">
        <v>2551.6097</v>
      </c>
      <c r="H2341" s="14">
        <v>154185.08489364039</v>
      </c>
      <c r="I2341" s="14">
        <v>9251.1050936184238</v>
      </c>
      <c r="J2341" s="14">
        <v>3700.4420374473698</v>
      </c>
      <c r="K2341" s="15">
        <v>3.7788646615472161E-2</v>
      </c>
      <c r="L2341" s="14">
        <v>6473.7322408969821</v>
      </c>
      <c r="M2341" s="14">
        <v>179638.1658794074</v>
      </c>
      <c r="N2341" s="14">
        <v>2775.3315280855272</v>
      </c>
      <c r="O2341" s="15">
        <v>9.3802888267771514E-2</v>
      </c>
      <c r="P2341" s="14">
        <v>14740.075150166813</v>
      </c>
      <c r="Q2341" s="14">
        <v>173266.56064958396</v>
      </c>
      <c r="R2341" s="14">
        <v>2775.3315280855272</v>
      </c>
      <c r="S2341" s="15">
        <v>0.10217376332860019</v>
      </c>
      <c r="T2341" s="38">
        <v>29128.792833352811</v>
      </c>
      <c r="U2341" s="38">
        <v>315607.1891763598</v>
      </c>
      <c r="V2341" s="38">
        <v>50342.600224416601</v>
      </c>
      <c r="W2341" s="38">
        <v>668511.91570535116</v>
      </c>
      <c r="AA2341" s="13">
        <v>2276</v>
      </c>
      <c r="AB2341" s="39">
        <v>3171783.3678838783</v>
      </c>
    </row>
    <row r="2342" spans="3:28">
      <c r="C2342" s="13">
        <v>2277</v>
      </c>
      <c r="D2342" s="13">
        <v>65</v>
      </c>
      <c r="E2342" s="14">
        <v>239653.59597344455</v>
      </c>
      <c r="F2342" s="14">
        <v>72542.402429643378</v>
      </c>
      <c r="G2342" s="14">
        <v>2551.6097</v>
      </c>
      <c r="H2342" s="14">
        <v>164559.58384380117</v>
      </c>
      <c r="I2342" s="14">
        <v>9873.5750306280697</v>
      </c>
      <c r="J2342" s="14">
        <v>3949.4300122512282</v>
      </c>
      <c r="K2342" s="15">
        <v>-2.2349359181186808E-2</v>
      </c>
      <c r="L2342" s="14">
        <v>-5119.6948431415558</v>
      </c>
      <c r="M2342" s="14">
        <v>225930.70871566527</v>
      </c>
      <c r="N2342" s="14">
        <v>2962.072509188421</v>
      </c>
      <c r="O2342" s="15">
        <v>0.2089465815595308</v>
      </c>
      <c r="P2342" s="14">
        <v>65714.853337387176</v>
      </c>
      <c r="Q2342" s="14">
        <v>381701.40983981761</v>
      </c>
      <c r="R2342" s="14">
        <v>2962.072509188421</v>
      </c>
      <c r="S2342" s="15">
        <v>7.7187509857825853E-2</v>
      </c>
      <c r="T2342" s="38">
        <v>19662.706747681048</v>
      </c>
      <c r="U2342" s="38">
        <v>275883.2310865316</v>
      </c>
      <c r="V2342" s="38">
        <v>80257.865241926658</v>
      </c>
      <c r="W2342" s="38">
        <v>883515.3496420146</v>
      </c>
      <c r="AA2342" s="13">
        <v>2277</v>
      </c>
      <c r="AB2342" s="39">
        <v>2681341.3140751817</v>
      </c>
    </row>
    <row r="2343" spans="3:28">
      <c r="C2343" s="13">
        <v>2278</v>
      </c>
      <c r="D2343" s="13">
        <v>65</v>
      </c>
      <c r="E2343" s="14">
        <v>221607.1116015088</v>
      </c>
      <c r="F2343" s="14">
        <v>65504.273524588432</v>
      </c>
      <c r="G2343" s="14">
        <v>2551.6097</v>
      </c>
      <c r="H2343" s="14">
        <v>153551.22837692036</v>
      </c>
      <c r="I2343" s="14">
        <v>9213.0737026152219</v>
      </c>
      <c r="J2343" s="14">
        <v>3685.2294810460889</v>
      </c>
      <c r="K2343" s="15">
        <v>3.9564873870761345E-2</v>
      </c>
      <c r="L2343" s="14">
        <v>5264.0642521798509</v>
      </c>
      <c r="M2343" s="14">
        <v>140155.61197742351</v>
      </c>
      <c r="N2343" s="14">
        <v>2763.9221107845665</v>
      </c>
      <c r="O2343" s="15">
        <v>3.3951276660122945E-2</v>
      </c>
      <c r="P2343" s="14">
        <v>3759.0348507763997</v>
      </c>
      <c r="Q2343" s="14">
        <v>115859.50845010279</v>
      </c>
      <c r="R2343" s="14">
        <v>2763.9221107845665</v>
      </c>
      <c r="S2343" s="15">
        <v>0.21933627381801002</v>
      </c>
      <c r="T2343" s="38">
        <v>48638.389191739996</v>
      </c>
      <c r="U2343" s="38">
        <v>271772.95115115214</v>
      </c>
      <c r="V2343" s="38">
        <v>57661.488294696246</v>
      </c>
      <c r="W2343" s="38">
        <v>527788.07157867844</v>
      </c>
      <c r="AA2343" s="13">
        <v>2278</v>
      </c>
      <c r="AB2343" s="39">
        <v>2752051.9522498497</v>
      </c>
    </row>
    <row r="2344" spans="3:28">
      <c r="C2344" s="13">
        <v>2279</v>
      </c>
      <c r="D2344" s="13">
        <v>65</v>
      </c>
      <c r="E2344" s="14">
        <v>219479.817034673</v>
      </c>
      <c r="F2344" s="14">
        <v>64674.628643522476</v>
      </c>
      <c r="G2344" s="14">
        <v>2551.6097</v>
      </c>
      <c r="H2344" s="14">
        <v>152253.57869115053</v>
      </c>
      <c r="I2344" s="14">
        <v>9135.2147214690322</v>
      </c>
      <c r="J2344" s="14">
        <v>3654.0858885876132</v>
      </c>
      <c r="K2344" s="15">
        <v>5.2052883770593306E-2</v>
      </c>
      <c r="L2344" s="14">
        <v>9426.9035020116826</v>
      </c>
      <c r="M2344" s="14">
        <v>192356.3718865134</v>
      </c>
      <c r="N2344" s="14">
        <v>2740.5644164407095</v>
      </c>
      <c r="O2344" s="15">
        <v>-1.9717038334673656E-2</v>
      </c>
      <c r="P2344" s="14">
        <v>-3522.7860990956551</v>
      </c>
      <c r="Q2344" s="14">
        <v>176514.59809982343</v>
      </c>
      <c r="R2344" s="14">
        <v>2740.5644164407095</v>
      </c>
      <c r="S2344" s="15">
        <v>0.1354897037044375</v>
      </c>
      <c r="T2344" s="38">
        <v>64062.040346202288</v>
      </c>
      <c r="U2344" s="38">
        <v>538250.83639477845</v>
      </c>
      <c r="V2344" s="38">
        <v>69966.157749118312</v>
      </c>
      <c r="W2344" s="38">
        <v>907121.80638111522</v>
      </c>
      <c r="AA2344" s="13">
        <v>2279</v>
      </c>
      <c r="AB2344" s="39">
        <v>2748806.5093689412</v>
      </c>
    </row>
    <row r="2345" spans="3:28">
      <c r="C2345" s="13">
        <v>2280</v>
      </c>
      <c r="D2345" s="13">
        <v>65</v>
      </c>
      <c r="E2345" s="14">
        <v>219375.67587118119</v>
      </c>
      <c r="F2345" s="14">
        <v>64634.013589760667</v>
      </c>
      <c r="G2345" s="14">
        <v>2551.6097</v>
      </c>
      <c r="H2345" s="14">
        <v>152190.05258142052</v>
      </c>
      <c r="I2345" s="14">
        <v>9131.4031548852308</v>
      </c>
      <c r="J2345" s="14">
        <v>3652.5612619540925</v>
      </c>
      <c r="K2345" s="15">
        <v>-0.10094971920810217</v>
      </c>
      <c r="L2345" s="14">
        <v>-11445.456411299872</v>
      </c>
      <c r="M2345" s="14">
        <v>103758.61765073871</v>
      </c>
      <c r="N2345" s="14">
        <v>2739.4209464655692</v>
      </c>
      <c r="O2345" s="15">
        <v>-0.1222172965143572</v>
      </c>
      <c r="P2345" s="14">
        <v>-34496.461983551533</v>
      </c>
      <c r="Q2345" s="14">
        <v>249128.40358959089</v>
      </c>
      <c r="R2345" s="14">
        <v>2739.4209464655692</v>
      </c>
      <c r="S2345" s="15">
        <v>-0.21621619977080858</v>
      </c>
      <c r="T2345" s="38">
        <v>-187707.1284583504</v>
      </c>
      <c r="U2345" s="38">
        <v>681808.11716591124</v>
      </c>
      <c r="V2345" s="38">
        <v>-233649.04685320181</v>
      </c>
      <c r="W2345" s="38">
        <v>1034695.1384062408</v>
      </c>
      <c r="AA2345" s="13">
        <v>2280</v>
      </c>
      <c r="AB2345" s="39">
        <v>2431908.4176654182</v>
      </c>
    </row>
    <row r="2346" spans="3:28">
      <c r="C2346" s="13">
        <v>2281</v>
      </c>
      <c r="D2346" s="13">
        <v>65</v>
      </c>
      <c r="E2346" s="14">
        <v>238731.46122222373</v>
      </c>
      <c r="F2346" s="14">
        <v>72182.769876667255</v>
      </c>
      <c r="G2346" s="14">
        <v>2551.6097</v>
      </c>
      <c r="H2346" s="14">
        <v>163997.08164555646</v>
      </c>
      <c r="I2346" s="14">
        <v>9839.8248987333882</v>
      </c>
      <c r="J2346" s="14">
        <v>3935.9299594933555</v>
      </c>
      <c r="K2346" s="15">
        <v>6.1851611827423714E-5</v>
      </c>
      <c r="L2346" s="14">
        <v>8.5068621597522167</v>
      </c>
      <c r="M2346" s="14">
        <v>139513.10036967671</v>
      </c>
      <c r="N2346" s="14">
        <v>2951.9474696200164</v>
      </c>
      <c r="O2346" s="15">
        <v>5.1715842584738256E-3</v>
      </c>
      <c r="P2346" s="14">
        <v>858.0880962527433</v>
      </c>
      <c r="Q2346" s="14">
        <v>168257.70405863263</v>
      </c>
      <c r="R2346" s="14">
        <v>2951.9474696200164</v>
      </c>
      <c r="S2346" s="15">
        <v>0.3741078376819057</v>
      </c>
      <c r="T2346" s="38">
        <v>57249.45989307217</v>
      </c>
      <c r="U2346" s="38">
        <v>211754.73193878768</v>
      </c>
      <c r="V2346" s="38">
        <v>58116.054851484667</v>
      </c>
      <c r="W2346" s="38">
        <v>519525.536367097</v>
      </c>
      <c r="AA2346" s="13">
        <v>2281</v>
      </c>
      <c r="AB2346" s="39">
        <v>2984238.9334454192</v>
      </c>
    </row>
    <row r="2347" spans="3:28">
      <c r="C2347" s="13">
        <v>2282</v>
      </c>
      <c r="D2347" s="13">
        <v>65</v>
      </c>
      <c r="E2347" s="14">
        <v>231352.76972548213</v>
      </c>
      <c r="F2347" s="14">
        <v>69305.080192938025</v>
      </c>
      <c r="G2347" s="14">
        <v>2551.6097</v>
      </c>
      <c r="H2347" s="14">
        <v>159496.07983254411</v>
      </c>
      <c r="I2347" s="14">
        <v>9569.7647899526473</v>
      </c>
      <c r="J2347" s="14">
        <v>3827.905915981059</v>
      </c>
      <c r="K2347" s="15">
        <v>2.8148274807548751E-2</v>
      </c>
      <c r="L2347" s="14">
        <v>4048.473373815596</v>
      </c>
      <c r="M2347" s="14">
        <v>149789.12269224823</v>
      </c>
      <c r="N2347" s="14">
        <v>2870.9294369857939</v>
      </c>
      <c r="O2347" s="15">
        <v>9.6549641634666533E-2</v>
      </c>
      <c r="P2347" s="14">
        <v>24524.683784715809</v>
      </c>
      <c r="Q2347" s="14">
        <v>279971.28069896117</v>
      </c>
      <c r="R2347" s="14">
        <v>2870.9294369857939</v>
      </c>
      <c r="S2347" s="15">
        <v>-0.13144443726212807</v>
      </c>
      <c r="T2347" s="38">
        <v>-17726.305454611498</v>
      </c>
      <c r="U2347" s="38">
        <v>118566.94270329381</v>
      </c>
      <c r="V2347" s="38">
        <v>10846.851703919907</v>
      </c>
      <c r="W2347" s="38">
        <v>548327.3460945033</v>
      </c>
      <c r="AA2347" s="13">
        <v>2282</v>
      </c>
      <c r="AB2347" s="39">
        <v>2919497.3762738416</v>
      </c>
    </row>
    <row r="2348" spans="3:28">
      <c r="C2348" s="13">
        <v>2283</v>
      </c>
      <c r="D2348" s="13">
        <v>65</v>
      </c>
      <c r="E2348" s="14">
        <v>219557.81941601596</v>
      </c>
      <c r="F2348" s="14">
        <v>64705.049572246222</v>
      </c>
      <c r="G2348" s="14">
        <v>2551.6097</v>
      </c>
      <c r="H2348" s="14">
        <v>152301.16014376972</v>
      </c>
      <c r="I2348" s="14">
        <v>9138.0696086261833</v>
      </c>
      <c r="J2348" s="14">
        <v>3655.2278434504733</v>
      </c>
      <c r="K2348" s="15">
        <v>-0.10224100278823031</v>
      </c>
      <c r="L2348" s="14">
        <v>-12656.102050400214</v>
      </c>
      <c r="M2348" s="14">
        <v>112958.4633414171</v>
      </c>
      <c r="N2348" s="14">
        <v>2741.420882587855</v>
      </c>
      <c r="O2348" s="15">
        <v>5.2336869320178281E-2</v>
      </c>
      <c r="P2348" s="14">
        <v>10118.792791169877</v>
      </c>
      <c r="Q2348" s="14">
        <v>204829.16841699588</v>
      </c>
      <c r="R2348" s="14">
        <v>2741.420882587855</v>
      </c>
      <c r="S2348" s="15">
        <v>8.3670852145719246E-2</v>
      </c>
      <c r="T2348" s="38">
        <v>34605.256583360366</v>
      </c>
      <c r="U2348" s="38">
        <v>449563.92144267121</v>
      </c>
      <c r="V2348" s="38">
        <v>32067.947324130029</v>
      </c>
      <c r="W2348" s="38">
        <v>767351.55320108426</v>
      </c>
      <c r="AA2348" s="13">
        <v>2283</v>
      </c>
      <c r="AB2348" s="39">
        <v>2509256.0692336885</v>
      </c>
    </row>
    <row r="2349" spans="3:28">
      <c r="C2349" s="13">
        <v>2284</v>
      </c>
      <c r="D2349" s="13">
        <v>65</v>
      </c>
      <c r="E2349" s="14">
        <v>244226.41541295772</v>
      </c>
      <c r="F2349" s="14">
        <v>74325.802011053514</v>
      </c>
      <c r="G2349" s="14">
        <v>2551.6097</v>
      </c>
      <c r="H2349" s="14">
        <v>167349.00370190421</v>
      </c>
      <c r="I2349" s="14">
        <v>10040.940222114252</v>
      </c>
      <c r="J2349" s="14">
        <v>4016.3760888457009</v>
      </c>
      <c r="K2349" s="15">
        <v>3.5435615464769137E-2</v>
      </c>
      <c r="L2349" s="14">
        <v>4696.8611797333879</v>
      </c>
      <c r="M2349" s="14">
        <v>139251.3904723592</v>
      </c>
      <c r="N2349" s="14">
        <v>3012.2820666342755</v>
      </c>
      <c r="O2349" s="15">
        <v>1.4866307261885481E-2</v>
      </c>
      <c r="P2349" s="14">
        <v>5165.636384612425</v>
      </c>
      <c r="Q2349" s="14">
        <v>354144.508447523</v>
      </c>
      <c r="R2349" s="14">
        <v>3012.2820666342755</v>
      </c>
      <c r="S2349" s="15">
        <v>0.13298937922195195</v>
      </c>
      <c r="T2349" s="38">
        <v>48606.314944217411</v>
      </c>
      <c r="U2349" s="38">
        <v>415602.65698897128</v>
      </c>
      <c r="V2349" s="38">
        <v>58468.81250856322</v>
      </c>
      <c r="W2349" s="38">
        <v>908998.55590885342</v>
      </c>
      <c r="AA2349" s="13">
        <v>2284</v>
      </c>
      <c r="AB2349" s="39">
        <v>2481866.6941625969</v>
      </c>
    </row>
    <row r="2350" spans="3:28">
      <c r="C2350" s="13">
        <v>2285</v>
      </c>
      <c r="D2350" s="13">
        <v>65</v>
      </c>
      <c r="E2350" s="14">
        <v>231755.62257558183</v>
      </c>
      <c r="F2350" s="14">
        <v>69462.192804476916</v>
      </c>
      <c r="G2350" s="14">
        <v>2551.6097</v>
      </c>
      <c r="H2350" s="14">
        <v>159741.82007110491</v>
      </c>
      <c r="I2350" s="14">
        <v>9584.5092042662945</v>
      </c>
      <c r="J2350" s="14">
        <v>3833.8036817065181</v>
      </c>
      <c r="K2350" s="15">
        <v>0.1062392400482623</v>
      </c>
      <c r="L2350" s="14">
        <v>12814.882884744744</v>
      </c>
      <c r="M2350" s="14">
        <v>135354.66266526707</v>
      </c>
      <c r="N2350" s="14">
        <v>2875.3527612798885</v>
      </c>
      <c r="O2350" s="15">
        <v>-6.7073722370343036E-2</v>
      </c>
      <c r="P2350" s="14">
        <v>-16389.49799720768</v>
      </c>
      <c r="Q2350" s="14">
        <v>229398.68433439429</v>
      </c>
      <c r="R2350" s="14">
        <v>2875.3527612798885</v>
      </c>
      <c r="S2350" s="15">
        <v>-9.3946486213425245E-3</v>
      </c>
      <c r="T2350" s="38">
        <v>-693.54307885055232</v>
      </c>
      <c r="U2350" s="38">
        <v>74567.339129304717</v>
      </c>
      <c r="V2350" s="38">
        <v>-4268.1581913134887</v>
      </c>
      <c r="W2350" s="38">
        <v>439320.68612896604</v>
      </c>
      <c r="AA2350" s="13">
        <v>2285</v>
      </c>
      <c r="AB2350" s="39">
        <v>3105351.6405430348</v>
      </c>
    </row>
    <row r="2351" spans="3:28">
      <c r="C2351" s="13">
        <v>2286</v>
      </c>
      <c r="D2351" s="13">
        <v>65</v>
      </c>
      <c r="E2351" s="14">
        <v>254349.78045265915</v>
      </c>
      <c r="F2351" s="14">
        <v>78273.914376537068</v>
      </c>
      <c r="G2351" s="14">
        <v>2551.6097</v>
      </c>
      <c r="H2351" s="14">
        <v>173524.2563761221</v>
      </c>
      <c r="I2351" s="14">
        <v>10411.455382567325</v>
      </c>
      <c r="J2351" s="14">
        <v>4164.5821530269304</v>
      </c>
      <c r="K2351" s="15">
        <v>6.9749426871780928E-2</v>
      </c>
      <c r="L2351" s="14">
        <v>8790.0907929334644</v>
      </c>
      <c r="M2351" s="14">
        <v>136896.22446090111</v>
      </c>
      <c r="N2351" s="14">
        <v>3123.4366147701971</v>
      </c>
      <c r="O2351" s="15">
        <v>-9.578948403080878E-4</v>
      </c>
      <c r="P2351" s="14">
        <v>-182.0752224675455</v>
      </c>
      <c r="Q2351" s="14">
        <v>191458.15150342477</v>
      </c>
      <c r="R2351" s="14">
        <v>3123.4366147701971</v>
      </c>
      <c r="S2351" s="15">
        <v>-0.15244394825895713</v>
      </c>
      <c r="T2351" s="38">
        <v>-57665.394665092332</v>
      </c>
      <c r="U2351" s="38">
        <v>322169.09421588026</v>
      </c>
      <c r="V2351" s="38">
        <v>-49057.379094626413</v>
      </c>
      <c r="W2351" s="38">
        <v>650523.47018020612</v>
      </c>
      <c r="AA2351" s="13">
        <v>2286</v>
      </c>
      <c r="AB2351" s="39">
        <v>2747017.60879754</v>
      </c>
    </row>
    <row r="2352" spans="3:28">
      <c r="C2352" s="13">
        <v>2287</v>
      </c>
      <c r="D2352" s="13">
        <v>65</v>
      </c>
      <c r="E2352" s="14">
        <v>224834.83099009111</v>
      </c>
      <c r="F2352" s="14">
        <v>66763.084086135539</v>
      </c>
      <c r="G2352" s="14">
        <v>2551.6097</v>
      </c>
      <c r="H2352" s="14">
        <v>155520.13720395559</v>
      </c>
      <c r="I2352" s="14">
        <v>9331.2082322373353</v>
      </c>
      <c r="J2352" s="14">
        <v>3732.4832928949345</v>
      </c>
      <c r="K2352" s="15">
        <v>3.5774222169942534E-2</v>
      </c>
      <c r="L2352" s="14">
        <v>3839.3849552109523</v>
      </c>
      <c r="M2352" s="14">
        <v>113028.29421892388</v>
      </c>
      <c r="N2352" s="14">
        <v>2799.3624696712004</v>
      </c>
      <c r="O2352" s="15">
        <v>5.3266568778972533E-2</v>
      </c>
      <c r="P2352" s="14">
        <v>11962.260612294462</v>
      </c>
      <c r="Q2352" s="14">
        <v>237935.45740303863</v>
      </c>
      <c r="R2352" s="14">
        <v>2799.3624696712004</v>
      </c>
      <c r="S2352" s="15">
        <v>0.28158030261340855</v>
      </c>
      <c r="T2352" s="38">
        <v>122225.76995433349</v>
      </c>
      <c r="U2352" s="38">
        <v>557696.18987340701</v>
      </c>
      <c r="V2352" s="38">
        <v>138027.41552183891</v>
      </c>
      <c r="W2352" s="38">
        <v>908659.94149536954</v>
      </c>
      <c r="AA2352" s="13">
        <v>2287</v>
      </c>
      <c r="AB2352" s="39">
        <v>2850707.7296327362</v>
      </c>
    </row>
    <row r="2353" spans="3:28">
      <c r="C2353" s="13">
        <v>2288</v>
      </c>
      <c r="D2353" s="13">
        <v>65</v>
      </c>
      <c r="E2353" s="14">
        <v>222485.27106902344</v>
      </c>
      <c r="F2353" s="14">
        <v>65846.755716919142</v>
      </c>
      <c r="G2353" s="14">
        <v>2551.6097</v>
      </c>
      <c r="H2353" s="14">
        <v>154086.90565210429</v>
      </c>
      <c r="I2353" s="14">
        <v>9245.214339126258</v>
      </c>
      <c r="J2353" s="14">
        <v>3698.0857356505035</v>
      </c>
      <c r="K2353" s="15">
        <v>6.3182377102909151E-2</v>
      </c>
      <c r="L2353" s="14">
        <v>8290.7815559466944</v>
      </c>
      <c r="M2353" s="14">
        <v>141359.66666622146</v>
      </c>
      <c r="N2353" s="14">
        <v>2773.5643017378775</v>
      </c>
      <c r="O2353" s="15">
        <v>6.6783350792847598E-2</v>
      </c>
      <c r="P2353" s="14">
        <v>21436.420744093197</v>
      </c>
      <c r="Q2353" s="14">
        <v>343807.70711047994</v>
      </c>
      <c r="R2353" s="14">
        <v>2773.5643017378775</v>
      </c>
      <c r="S2353" s="15">
        <v>0.26268372671855422</v>
      </c>
      <c r="T2353" s="38">
        <v>44954.532748529193</v>
      </c>
      <c r="U2353" s="38">
        <v>217476.89802097681</v>
      </c>
      <c r="V2353" s="38">
        <v>74681.735048569084</v>
      </c>
      <c r="W2353" s="38">
        <v>702644.2717976782</v>
      </c>
      <c r="AA2353" s="13">
        <v>2288</v>
      </c>
      <c r="AB2353" s="39">
        <v>2725678.4694383685</v>
      </c>
    </row>
    <row r="2354" spans="3:28">
      <c r="C2354" s="13">
        <v>2289</v>
      </c>
      <c r="D2354" s="13">
        <v>65</v>
      </c>
      <c r="E2354" s="14">
        <v>208534.68606480147</v>
      </c>
      <c r="F2354" s="14">
        <v>60406.027565272576</v>
      </c>
      <c r="G2354" s="14">
        <v>2551.6097</v>
      </c>
      <c r="H2354" s="14">
        <v>145577.04879952889</v>
      </c>
      <c r="I2354" s="14">
        <v>8734.6229279717336</v>
      </c>
      <c r="J2354" s="14">
        <v>3493.8491711886936</v>
      </c>
      <c r="K2354" s="15">
        <v>0.12613681839961452</v>
      </c>
      <c r="L2354" s="14">
        <v>13942.819142859054</v>
      </c>
      <c r="M2354" s="14">
        <v>126227.01048181923</v>
      </c>
      <c r="N2354" s="14">
        <v>2620.38687839152</v>
      </c>
      <c r="O2354" s="15">
        <v>0.21927868907397069</v>
      </c>
      <c r="P2354" s="14">
        <v>50209.992813809637</v>
      </c>
      <c r="Q2354" s="14">
        <v>280498.1732423018</v>
      </c>
      <c r="R2354" s="14">
        <v>2620.38687839152</v>
      </c>
      <c r="S2354" s="15">
        <v>0.19707443413702258</v>
      </c>
      <c r="T2354" s="38">
        <v>39479.563868465906</v>
      </c>
      <c r="U2354" s="38">
        <v>241117.94315959423</v>
      </c>
      <c r="V2354" s="38">
        <v>103632.3758251346</v>
      </c>
      <c r="W2354" s="38">
        <v>647843.12688371527</v>
      </c>
      <c r="AA2354" s="13">
        <v>2289</v>
      </c>
      <c r="AB2354" s="39">
        <v>2854757.4115739004</v>
      </c>
    </row>
    <row r="2355" spans="3:28">
      <c r="C2355" s="13">
        <v>2290</v>
      </c>
      <c r="D2355" s="13">
        <v>65</v>
      </c>
      <c r="E2355" s="14">
        <v>224355.15603959776</v>
      </c>
      <c r="F2355" s="14">
        <v>66576.010855443121</v>
      </c>
      <c r="G2355" s="14">
        <v>2551.6097</v>
      </c>
      <c r="H2355" s="14">
        <v>155227.53548415462</v>
      </c>
      <c r="I2355" s="14">
        <v>9313.6521290492765</v>
      </c>
      <c r="J2355" s="14">
        <v>3725.4608516197109</v>
      </c>
      <c r="K2355" s="15">
        <v>5.6826096139220628E-2</v>
      </c>
      <c r="L2355" s="14">
        <v>6586.6245097655292</v>
      </c>
      <c r="M2355" s="14">
        <v>124357.80118232586</v>
      </c>
      <c r="N2355" s="14">
        <v>2794.095638714783</v>
      </c>
      <c r="O2355" s="15">
        <v>3.4971107659203846E-2</v>
      </c>
      <c r="P2355" s="14">
        <v>12425.325273389974</v>
      </c>
      <c r="Q2355" s="14">
        <v>369124.96729352965</v>
      </c>
      <c r="R2355" s="14">
        <v>2794.095638714783</v>
      </c>
      <c r="S2355" s="15">
        <v>0.24945417341062365</v>
      </c>
      <c r="T2355" s="38">
        <v>17889.208839032726</v>
      </c>
      <c r="U2355" s="38">
        <v>90999.664353460044</v>
      </c>
      <c r="V2355" s="38">
        <v>36901.158622188232</v>
      </c>
      <c r="W2355" s="38">
        <v>584482.43282931554</v>
      </c>
      <c r="AA2355" s="13">
        <v>2290</v>
      </c>
      <c r="AB2355" s="39">
        <v>2783634.0708334288</v>
      </c>
    </row>
    <row r="2356" spans="3:28">
      <c r="C2356" s="13">
        <v>2291</v>
      </c>
      <c r="D2356" s="13">
        <v>65</v>
      </c>
      <c r="E2356" s="14">
        <v>212437.95870409952</v>
      </c>
      <c r="F2356" s="14">
        <v>61928.303894598816</v>
      </c>
      <c r="G2356" s="14">
        <v>2551.6097</v>
      </c>
      <c r="H2356" s="14">
        <v>147958.0451095007</v>
      </c>
      <c r="I2356" s="14">
        <v>8877.482706570041</v>
      </c>
      <c r="J2356" s="14">
        <v>3550.9930826280165</v>
      </c>
      <c r="K2356" s="15">
        <v>7.1865640307090667E-2</v>
      </c>
      <c r="L2356" s="14">
        <v>12087.499615711371</v>
      </c>
      <c r="M2356" s="14">
        <v>182058.80661749031</v>
      </c>
      <c r="N2356" s="14">
        <v>2663.244811971012</v>
      </c>
      <c r="O2356" s="15">
        <v>5.8405133052943092E-2</v>
      </c>
      <c r="P2356" s="14">
        <v>15551.485897083076</v>
      </c>
      <c r="Q2356" s="14">
        <v>283152.27137450554</v>
      </c>
      <c r="R2356" s="14">
        <v>2663.244811971012</v>
      </c>
      <c r="S2356" s="15">
        <v>-0.1225855163652677</v>
      </c>
      <c r="T2356" s="38">
        <v>-7325.2685558782396</v>
      </c>
      <c r="U2356" s="38">
        <v>53762.74900246082</v>
      </c>
      <c r="V2356" s="38">
        <v>20313.716956916207</v>
      </c>
      <c r="W2356" s="38">
        <v>518973.82699445664</v>
      </c>
      <c r="AA2356" s="13">
        <v>2291</v>
      </c>
      <c r="AB2356" s="39">
        <v>2811519.9078855296</v>
      </c>
    </row>
    <row r="2357" spans="3:28">
      <c r="C2357" s="13">
        <v>2292</v>
      </c>
      <c r="D2357" s="13">
        <v>65</v>
      </c>
      <c r="E2357" s="14">
        <v>228017.80145747491</v>
      </c>
      <c r="F2357" s="14">
        <v>68004.442568415223</v>
      </c>
      <c r="G2357" s="14">
        <v>2551.6097</v>
      </c>
      <c r="H2357" s="14">
        <v>157461.74918905969</v>
      </c>
      <c r="I2357" s="14">
        <v>9447.7049513435813</v>
      </c>
      <c r="J2357" s="14">
        <v>3779.0819805374326</v>
      </c>
      <c r="K2357" s="15">
        <v>9.7405964643746151E-2</v>
      </c>
      <c r="L2357" s="14">
        <v>16890.829379438888</v>
      </c>
      <c r="M2357" s="14">
        <v>192186.89060915727</v>
      </c>
      <c r="N2357" s="14">
        <v>2834.3114854030741</v>
      </c>
      <c r="O2357" s="15">
        <v>0.12777562864082681</v>
      </c>
      <c r="P2357" s="14">
        <v>18300.206040355588</v>
      </c>
      <c r="Q2357" s="14">
        <v>162938.77446572823</v>
      </c>
      <c r="R2357" s="14">
        <v>2834.3114854030741</v>
      </c>
      <c r="S2357" s="15">
        <v>-7.8189507829187627E-3</v>
      </c>
      <c r="T2357" s="38">
        <v>-1188.2734343669802</v>
      </c>
      <c r="U2357" s="38">
        <v>152202.39734348172</v>
      </c>
      <c r="V2357" s="38">
        <v>34002.761985427496</v>
      </c>
      <c r="W2357" s="38">
        <v>507328.06241836719</v>
      </c>
      <c r="AA2357" s="13">
        <v>2292</v>
      </c>
      <c r="AB2357" s="39">
        <v>2815361.7809557924</v>
      </c>
    </row>
    <row r="2358" spans="3:28">
      <c r="C2358" s="13">
        <v>2293</v>
      </c>
      <c r="D2358" s="13">
        <v>65</v>
      </c>
      <c r="E2358" s="14">
        <v>226902.73538577586</v>
      </c>
      <c r="F2358" s="14">
        <v>67569.56680045258</v>
      </c>
      <c r="G2358" s="14">
        <v>2551.6097</v>
      </c>
      <c r="H2358" s="14">
        <v>156781.55888532326</v>
      </c>
      <c r="I2358" s="14">
        <v>9406.8935331193952</v>
      </c>
      <c r="J2358" s="14">
        <v>3762.7574132477584</v>
      </c>
      <c r="K2358" s="15">
        <v>7.570333198990048E-2</v>
      </c>
      <c r="L2358" s="14">
        <v>9287.8490866982556</v>
      </c>
      <c r="M2358" s="14">
        <v>133856.68213069977</v>
      </c>
      <c r="N2358" s="14">
        <v>2822.0680599358184</v>
      </c>
      <c r="O2358" s="15">
        <v>-7.1358121615702513E-2</v>
      </c>
      <c r="P2358" s="14">
        <v>-8493.5837251934699</v>
      </c>
      <c r="Q2358" s="14">
        <v>111945.01903669069</v>
      </c>
      <c r="R2358" s="14">
        <v>2822.0680599358184</v>
      </c>
      <c r="S2358" s="15">
        <v>0.74486014983159599</v>
      </c>
      <c r="T2358" s="38">
        <v>204596.14038684737</v>
      </c>
      <c r="U2358" s="38">
        <v>480684.42817123362</v>
      </c>
      <c r="V2358" s="38">
        <v>205390.40574835215</v>
      </c>
      <c r="W2358" s="38">
        <v>726486.12933862407</v>
      </c>
      <c r="AA2358" s="13">
        <v>2293</v>
      </c>
      <c r="AB2358" s="39">
        <v>2877561.1227982193</v>
      </c>
    </row>
    <row r="2359" spans="3:28">
      <c r="C2359" s="13">
        <v>2294</v>
      </c>
      <c r="D2359" s="13">
        <v>65</v>
      </c>
      <c r="E2359" s="14">
        <v>227822.97190470918</v>
      </c>
      <c r="F2359" s="14">
        <v>67928.459042836577</v>
      </c>
      <c r="G2359" s="14">
        <v>2551.6097</v>
      </c>
      <c r="H2359" s="14">
        <v>157342.90316187261</v>
      </c>
      <c r="I2359" s="14">
        <v>9440.5741897123571</v>
      </c>
      <c r="J2359" s="14">
        <v>3776.2296758849429</v>
      </c>
      <c r="K2359" s="15">
        <v>6.209432784213121E-2</v>
      </c>
      <c r="L2359" s="14">
        <v>11295.925410707096</v>
      </c>
      <c r="M2359" s="14">
        <v>195099.61616769145</v>
      </c>
      <c r="N2359" s="14">
        <v>2832.1722569137069</v>
      </c>
      <c r="O2359" s="15">
        <v>0.17752349222641323</v>
      </c>
      <c r="P2359" s="14">
        <v>48458.082623481649</v>
      </c>
      <c r="Q2359" s="14">
        <v>322841.32377882517</v>
      </c>
      <c r="R2359" s="14">
        <v>2832.1722569137069</v>
      </c>
      <c r="S2359" s="15">
        <v>0.38508777562024221</v>
      </c>
      <c r="T2359" s="38">
        <v>68084.798166560242</v>
      </c>
      <c r="U2359" s="38">
        <v>246304.20675026605</v>
      </c>
      <c r="V2359" s="38">
        <v>127838.80620074898</v>
      </c>
      <c r="W2359" s="38">
        <v>764245.14669678267</v>
      </c>
      <c r="AA2359" s="13">
        <v>2294</v>
      </c>
      <c r="AB2359" s="39">
        <v>2407300.5887741987</v>
      </c>
    </row>
    <row r="2360" spans="3:28">
      <c r="C2360" s="13">
        <v>2295</v>
      </c>
      <c r="D2360" s="13">
        <v>65</v>
      </c>
      <c r="E2360" s="14">
        <v>216385.00793352249</v>
      </c>
      <c r="F2360" s="14">
        <v>63467.653094073772</v>
      </c>
      <c r="G2360" s="14">
        <v>2551.6097</v>
      </c>
      <c r="H2360" s="14">
        <v>150365.7451394487</v>
      </c>
      <c r="I2360" s="14">
        <v>9021.944708366922</v>
      </c>
      <c r="J2360" s="14">
        <v>3608.7778833467692</v>
      </c>
      <c r="K2360" s="15">
        <v>4.9974877526231386E-2</v>
      </c>
      <c r="L2360" s="14">
        <v>6331.819728477336</v>
      </c>
      <c r="M2360" s="14">
        <v>134836.26361583456</v>
      </c>
      <c r="N2360" s="14">
        <v>2706.5834125100764</v>
      </c>
      <c r="O2360" s="15">
        <v>0.13641231235661849</v>
      </c>
      <c r="P2360" s="14">
        <v>17762.167991006459</v>
      </c>
      <c r="Q2360" s="14">
        <v>149324.87909755268</v>
      </c>
      <c r="R2360" s="14">
        <v>2706.5834125100764</v>
      </c>
      <c r="S2360" s="15">
        <v>0.10077706212888701</v>
      </c>
      <c r="T2360" s="38">
        <v>75119.162658915709</v>
      </c>
      <c r="U2360" s="38">
        <v>821871.86442976864</v>
      </c>
      <c r="V2360" s="38">
        <v>99213.150378399499</v>
      </c>
      <c r="W2360" s="38">
        <v>1106033.0071431559</v>
      </c>
      <c r="AA2360" s="13">
        <v>2295</v>
      </c>
      <c r="AB2360" s="39">
        <v>2693100.3992159343</v>
      </c>
    </row>
    <row r="2361" spans="3:28">
      <c r="C2361" s="13">
        <v>2296</v>
      </c>
      <c r="D2361" s="13">
        <v>65</v>
      </c>
      <c r="E2361" s="14">
        <v>224091.56635508235</v>
      </c>
      <c r="F2361" s="14">
        <v>66473.210878482118</v>
      </c>
      <c r="G2361" s="14">
        <v>2551.6097</v>
      </c>
      <c r="H2361" s="14">
        <v>155066.74577660023</v>
      </c>
      <c r="I2361" s="14">
        <v>9304.0047465960142</v>
      </c>
      <c r="J2361" s="14">
        <v>3721.6018986384061</v>
      </c>
      <c r="K2361" s="15">
        <v>0.11447293867480376</v>
      </c>
      <c r="L2361" s="14">
        <v>16104.486162548113</v>
      </c>
      <c r="M2361" s="14">
        <v>158649.07097364054</v>
      </c>
      <c r="N2361" s="14">
        <v>2791.2014239788041</v>
      </c>
      <c r="O2361" s="15">
        <v>-4.8104965050295059E-2</v>
      </c>
      <c r="P2361" s="14">
        <v>-7196.6052903314367</v>
      </c>
      <c r="Q2361" s="14">
        <v>143801.12656980843</v>
      </c>
      <c r="R2361" s="14">
        <v>2791.2014239788041</v>
      </c>
      <c r="S2361" s="15">
        <v>0.39526322737861419</v>
      </c>
      <c r="T2361" s="38">
        <v>191129.58739824675</v>
      </c>
      <c r="U2361" s="38">
        <v>676075.32422033732</v>
      </c>
      <c r="V2361" s="38">
        <v>200037.46827046343</v>
      </c>
      <c r="W2361" s="38">
        <v>978525.52176378632</v>
      </c>
      <c r="AA2361" s="13">
        <v>2296</v>
      </c>
      <c r="AB2361" s="39">
        <v>2822424.4148627622</v>
      </c>
    </row>
    <row r="2362" spans="3:28">
      <c r="C2362" s="13">
        <v>2297</v>
      </c>
      <c r="D2362" s="13">
        <v>65</v>
      </c>
      <c r="E2362" s="14">
        <v>237362.23307216953</v>
      </c>
      <c r="F2362" s="14">
        <v>71648.770898146118</v>
      </c>
      <c r="G2362" s="14">
        <v>2551.6097</v>
      </c>
      <c r="H2362" s="14">
        <v>163161.85247402341</v>
      </c>
      <c r="I2362" s="14">
        <v>9789.7111484414036</v>
      </c>
      <c r="J2362" s="14">
        <v>3915.8844593765616</v>
      </c>
      <c r="K2362" s="15">
        <v>3.3048835182827689E-2</v>
      </c>
      <c r="L2362" s="14">
        <v>4090.7691091568904</v>
      </c>
      <c r="M2362" s="14">
        <v>129828.23598855115</v>
      </c>
      <c r="N2362" s="14">
        <v>2936.913344532421</v>
      </c>
      <c r="O2362" s="15">
        <v>-8.0783748440828751E-2</v>
      </c>
      <c r="P2362" s="14">
        <v>-11078.291331276412</v>
      </c>
      <c r="Q2362" s="14">
        <v>127525.31374761357</v>
      </c>
      <c r="R2362" s="14">
        <v>2936.913344532421</v>
      </c>
      <c r="S2362" s="15">
        <v>6.2877381969643292E-2</v>
      </c>
      <c r="T2362" s="38">
        <v>15198.643300425811</v>
      </c>
      <c r="U2362" s="38">
        <v>258385.86790364049</v>
      </c>
      <c r="V2362" s="38">
        <v>8211.1210783062888</v>
      </c>
      <c r="W2362" s="38">
        <v>515739.41763980524</v>
      </c>
      <c r="AA2362" s="13">
        <v>2297</v>
      </c>
      <c r="AB2362" s="39">
        <v>3047416.619016422</v>
      </c>
    </row>
    <row r="2363" spans="3:28">
      <c r="C2363" s="13">
        <v>2298</v>
      </c>
      <c r="D2363" s="13">
        <v>65</v>
      </c>
      <c r="E2363" s="14">
        <v>255101.51313051762</v>
      </c>
      <c r="F2363" s="14">
        <v>78567.090120901878</v>
      </c>
      <c r="G2363" s="14">
        <v>2551.6097</v>
      </c>
      <c r="H2363" s="14">
        <v>173982.81330961574</v>
      </c>
      <c r="I2363" s="14">
        <v>10438.968798576943</v>
      </c>
      <c r="J2363" s="14">
        <v>4175.5875194307773</v>
      </c>
      <c r="K2363" s="15">
        <v>1.419140257112048E-2</v>
      </c>
      <c r="L2363" s="14">
        <v>2101.0808583735766</v>
      </c>
      <c r="M2363" s="14">
        <v>152241.95449120022</v>
      </c>
      <c r="N2363" s="14">
        <v>3131.690639573083</v>
      </c>
      <c r="O2363" s="15">
        <v>-1.6202013855961803E-2</v>
      </c>
      <c r="P2363" s="14">
        <v>-3395.8575139767968</v>
      </c>
      <c r="Q2363" s="14">
        <v>207764.76683553105</v>
      </c>
      <c r="R2363" s="14">
        <v>3131.690639573083</v>
      </c>
      <c r="S2363" s="15">
        <v>-8.6876974947029673E-4</v>
      </c>
      <c r="T2363" s="38">
        <v>-581.03658497785182</v>
      </c>
      <c r="U2363" s="38">
        <v>669788.69530212926</v>
      </c>
      <c r="V2363" s="38">
        <v>-1875.813240581072</v>
      </c>
      <c r="W2363" s="38">
        <v>1029795.4166288605</v>
      </c>
      <c r="AA2363" s="13">
        <v>2298</v>
      </c>
      <c r="AB2363" s="39">
        <v>2449709.169681014</v>
      </c>
    </row>
    <row r="2364" spans="3:28">
      <c r="C2364" s="13">
        <v>2299</v>
      </c>
      <c r="D2364" s="13">
        <v>65</v>
      </c>
      <c r="E2364" s="14">
        <v>242233.91822789534</v>
      </c>
      <c r="F2364" s="14">
        <v>73548.728108879179</v>
      </c>
      <c r="G2364" s="14">
        <v>2551.6097</v>
      </c>
      <c r="H2364" s="14">
        <v>166133.58041901616</v>
      </c>
      <c r="I2364" s="14">
        <v>9968.0148251409682</v>
      </c>
      <c r="J2364" s="14">
        <v>3987.2059300563874</v>
      </c>
      <c r="K2364" s="15">
        <v>-6.3590954260265634E-3</v>
      </c>
      <c r="L2364" s="14">
        <v>-958.50839094541993</v>
      </c>
      <c r="M2364" s="14">
        <v>151765.39923697998</v>
      </c>
      <c r="N2364" s="14">
        <v>2990.4044475422902</v>
      </c>
      <c r="O2364" s="15">
        <v>1.4733864950069786E-2</v>
      </c>
      <c r="P2364" s="14">
        <v>2742.2352808559908</v>
      </c>
      <c r="Q2364" s="14">
        <v>190355.28846558649</v>
      </c>
      <c r="R2364" s="14">
        <v>2990.4044475422902</v>
      </c>
      <c r="S2364" s="15">
        <v>0.39283251837294225</v>
      </c>
      <c r="T2364" s="38">
        <v>134155.08318153111</v>
      </c>
      <c r="U2364" s="38">
        <v>477157.35752138577</v>
      </c>
      <c r="V2364" s="38">
        <v>135938.81007144169</v>
      </c>
      <c r="W2364" s="38">
        <v>819278.04522395227</v>
      </c>
      <c r="AA2364" s="13">
        <v>2299</v>
      </c>
      <c r="AB2364" s="39">
        <v>2907818.2831440861</v>
      </c>
    </row>
    <row r="2365" spans="3:28">
      <c r="C2365" s="13">
        <v>2300</v>
      </c>
      <c r="D2365" s="13">
        <v>65</v>
      </c>
      <c r="E2365" s="14">
        <v>230585.44616776219</v>
      </c>
      <c r="F2365" s="14">
        <v>69005.824005427246</v>
      </c>
      <c r="G2365" s="14">
        <v>2551.6097</v>
      </c>
      <c r="H2365" s="14">
        <v>159028.01246233494</v>
      </c>
      <c r="I2365" s="14">
        <v>9541.6807477400962</v>
      </c>
      <c r="J2365" s="14">
        <v>3816.6722990960388</v>
      </c>
      <c r="K2365" s="15">
        <v>9.2319196981784327E-2</v>
      </c>
      <c r="L2365" s="14">
        <v>12293.682228322514</v>
      </c>
      <c r="M2365" s="14">
        <v>147366.97897374968</v>
      </c>
      <c r="N2365" s="14">
        <v>2862.5042243220287</v>
      </c>
      <c r="O2365" s="15">
        <v>3.6342286352431599E-2</v>
      </c>
      <c r="P2365" s="14">
        <v>7206.5154698381966</v>
      </c>
      <c r="Q2365" s="14">
        <v>206933.36736767483</v>
      </c>
      <c r="R2365" s="14">
        <v>2862.5042243220287</v>
      </c>
      <c r="S2365" s="15">
        <v>0.49561219383924293</v>
      </c>
      <c r="T2365" s="38">
        <v>37047.707642224974</v>
      </c>
      <c r="U2365" s="38">
        <v>113230.36438637492</v>
      </c>
      <c r="V2365" s="38">
        <v>56547.905340385681</v>
      </c>
      <c r="W2365" s="38">
        <v>467530.71072779945</v>
      </c>
      <c r="AA2365" s="13">
        <v>2300</v>
      </c>
      <c r="AB2365" s="39">
        <v>2487684.8197234781</v>
      </c>
    </row>
    <row r="2366" spans="3:28">
      <c r="C2366" s="13">
        <v>2301</v>
      </c>
      <c r="D2366" s="13">
        <v>65</v>
      </c>
      <c r="E2366" s="14">
        <v>226209.14893077067</v>
      </c>
      <c r="F2366" s="14">
        <v>67299.068083000559</v>
      </c>
      <c r="G2366" s="14">
        <v>2551.6097</v>
      </c>
      <c r="H2366" s="14">
        <v>156358.47114777009</v>
      </c>
      <c r="I2366" s="14">
        <v>9381.508268866206</v>
      </c>
      <c r="J2366" s="14">
        <v>3752.6033075464825</v>
      </c>
      <c r="K2366" s="15">
        <v>0.12700364758301125</v>
      </c>
      <c r="L2366" s="14">
        <v>14814.362091831581</v>
      </c>
      <c r="M2366" s="14">
        <v>133335.8339730876</v>
      </c>
      <c r="N2366" s="14">
        <v>2814.4524806598615</v>
      </c>
      <c r="O2366" s="15">
        <v>0.13216432321831717</v>
      </c>
      <c r="P2366" s="14">
        <v>22227.457546249541</v>
      </c>
      <c r="Q2366" s="14">
        <v>191815.15038294569</v>
      </c>
      <c r="R2366" s="14">
        <v>2814.4524806598615</v>
      </c>
      <c r="S2366" s="15">
        <v>0.13101313287749999</v>
      </c>
      <c r="T2366" s="38">
        <v>37588.211361423724</v>
      </c>
      <c r="U2366" s="38">
        <v>325899.58633751044</v>
      </c>
      <c r="V2366" s="38">
        <v>74630.030999504845</v>
      </c>
      <c r="W2366" s="38">
        <v>651050.57069354365</v>
      </c>
      <c r="AA2366" s="13">
        <v>2301</v>
      </c>
      <c r="AB2366" s="39">
        <v>2486435.3932140335</v>
      </c>
    </row>
    <row r="2367" spans="3:28">
      <c r="C2367" s="13">
        <v>2302</v>
      </c>
      <c r="D2367" s="13">
        <v>65</v>
      </c>
      <c r="E2367" s="14">
        <v>244422.2419314775</v>
      </c>
      <c r="F2367" s="14">
        <v>74402.174353276234</v>
      </c>
      <c r="G2367" s="14">
        <v>2551.6097</v>
      </c>
      <c r="H2367" s="14">
        <v>167468.45787820127</v>
      </c>
      <c r="I2367" s="14">
        <v>10048.107472692076</v>
      </c>
      <c r="J2367" s="14">
        <v>4019.2429890768308</v>
      </c>
      <c r="K2367" s="15">
        <v>-3.8200051756912802E-2</v>
      </c>
      <c r="L2367" s="14">
        <v>-5251.6545903079141</v>
      </c>
      <c r="M2367" s="14">
        <v>134235.64949290809</v>
      </c>
      <c r="N2367" s="14">
        <v>3014.4322418076226</v>
      </c>
      <c r="O2367" s="15">
        <v>7.6176410031677452E-2</v>
      </c>
      <c r="P2367" s="14">
        <v>10133.502147591909</v>
      </c>
      <c r="Q2367" s="14">
        <v>144667.49313722423</v>
      </c>
      <c r="R2367" s="14">
        <v>3014.4322418076226</v>
      </c>
      <c r="S2367" s="15">
        <v>0.11154574828999542</v>
      </c>
      <c r="T2367" s="38">
        <v>28764.160174010856</v>
      </c>
      <c r="U2367" s="38">
        <v>288140.10383466911</v>
      </c>
      <c r="V2367" s="38">
        <v>33646.007731294849</v>
      </c>
      <c r="W2367" s="38">
        <v>567043.24646480149</v>
      </c>
      <c r="AA2367" s="13">
        <v>2302</v>
      </c>
      <c r="AB2367" s="39">
        <v>2690804.8867308362</v>
      </c>
    </row>
    <row r="2368" spans="3:28">
      <c r="C2368" s="13">
        <v>2303</v>
      </c>
      <c r="D2368" s="13">
        <v>65</v>
      </c>
      <c r="E2368" s="14">
        <v>232689.38803069707</v>
      </c>
      <c r="F2368" s="14">
        <v>69826.361331971857</v>
      </c>
      <c r="G2368" s="14">
        <v>2551.6097</v>
      </c>
      <c r="H2368" s="14">
        <v>160311.41699872521</v>
      </c>
      <c r="I2368" s="14">
        <v>9618.6850199235123</v>
      </c>
      <c r="J2368" s="14">
        <v>3847.4740079694052</v>
      </c>
      <c r="K2368" s="15">
        <v>0.18446010692945519</v>
      </c>
      <c r="L2368" s="14">
        <v>25873.564332474729</v>
      </c>
      <c r="M2368" s="14">
        <v>168063.75115679807</v>
      </c>
      <c r="N2368" s="14">
        <v>2885.6055059770538</v>
      </c>
      <c r="O2368" s="15">
        <v>0.128649080429937</v>
      </c>
      <c r="P2368" s="14">
        <v>15440.853662382118</v>
      </c>
      <c r="Q2368" s="14">
        <v>136906.69591771121</v>
      </c>
      <c r="R2368" s="14">
        <v>2885.6055059770538</v>
      </c>
      <c r="S2368" s="15">
        <v>5.8421968620298331E-2</v>
      </c>
      <c r="T2368" s="38">
        <v>14288.075910133188</v>
      </c>
      <c r="U2368" s="38">
        <v>260297.71281065998</v>
      </c>
      <c r="V2368" s="38">
        <v>55602.493904990035</v>
      </c>
      <c r="W2368" s="38">
        <v>565268.15988516924</v>
      </c>
      <c r="AA2368" s="13">
        <v>2303</v>
      </c>
      <c r="AB2368" s="39">
        <v>2874425.5665847748</v>
      </c>
    </row>
    <row r="2369" spans="3:28">
      <c r="C2369" s="13">
        <v>2304</v>
      </c>
      <c r="D2369" s="13">
        <v>65</v>
      </c>
      <c r="E2369" s="14">
        <v>242159.7719530481</v>
      </c>
      <c r="F2369" s="14">
        <v>73519.811061688757</v>
      </c>
      <c r="G2369" s="14">
        <v>2551.6097</v>
      </c>
      <c r="H2369" s="14">
        <v>166088.35119135934</v>
      </c>
      <c r="I2369" s="14">
        <v>9965.3010714815591</v>
      </c>
      <c r="J2369" s="14">
        <v>3986.1204285926237</v>
      </c>
      <c r="K2369" s="15">
        <v>4.6610167384492085E-4</v>
      </c>
      <c r="L2369" s="14">
        <v>89.103284649316493</v>
      </c>
      <c r="M2369" s="14">
        <v>193249.21920654329</v>
      </c>
      <c r="N2369" s="14">
        <v>2989.5903214444675</v>
      </c>
      <c r="O2369" s="15">
        <v>-9.8554807886402918E-4</v>
      </c>
      <c r="P2369" s="14">
        <v>-176.91879939656118</v>
      </c>
      <c r="Q2369" s="14">
        <v>180830.98504749229</v>
      </c>
      <c r="R2369" s="14">
        <v>2989.5903214444675</v>
      </c>
      <c r="S2369" s="15">
        <v>2.4985301007289892E-2</v>
      </c>
      <c r="T2369" s="38">
        <v>3546.4982416325474</v>
      </c>
      <c r="U2369" s="38">
        <v>146984.68005988575</v>
      </c>
      <c r="V2369" s="38">
        <v>3458.6827268853026</v>
      </c>
      <c r="W2369" s="38">
        <v>521064.88431392133</v>
      </c>
      <c r="AA2369" s="13">
        <v>2304</v>
      </c>
      <c r="AB2369" s="39">
        <v>2688862.7598741581</v>
      </c>
    </row>
    <row r="2370" spans="3:28">
      <c r="C2370" s="13">
        <v>2305</v>
      </c>
      <c r="D2370" s="13">
        <v>65</v>
      </c>
      <c r="E2370" s="14">
        <v>230032.26548268553</v>
      </c>
      <c r="F2370" s="14">
        <v>68790.08353824736</v>
      </c>
      <c r="G2370" s="14">
        <v>2551.6097</v>
      </c>
      <c r="H2370" s="14">
        <v>158690.57224443817</v>
      </c>
      <c r="I2370" s="14">
        <v>9521.4343346662899</v>
      </c>
      <c r="J2370" s="14">
        <v>3808.5737338665162</v>
      </c>
      <c r="K2370" s="15">
        <v>1.5442898157018402E-2</v>
      </c>
      <c r="L2370" s="14">
        <v>2251.3648829838517</v>
      </c>
      <c r="M2370" s="14">
        <v>149942.07474466201</v>
      </c>
      <c r="N2370" s="14">
        <v>2856.4303003998871</v>
      </c>
      <c r="O2370" s="15">
        <v>0.11904050171613789</v>
      </c>
      <c r="P2370" s="14">
        <v>18337.517758140475</v>
      </c>
      <c r="Q2370" s="14">
        <v>173810.09170874124</v>
      </c>
      <c r="R2370" s="14">
        <v>2856.4303003998871</v>
      </c>
      <c r="S2370" s="15">
        <v>0.30745604104362872</v>
      </c>
      <c r="T2370" s="38">
        <v>82892.229161689698</v>
      </c>
      <c r="U2370" s="38">
        <v>353927.21112096042</v>
      </c>
      <c r="V2370" s="38">
        <v>103481.11180281403</v>
      </c>
      <c r="W2370" s="38">
        <v>677679.37757436372</v>
      </c>
      <c r="AA2370" s="13">
        <v>2305</v>
      </c>
      <c r="AB2370" s="39">
        <v>2666664.1030551242</v>
      </c>
    </row>
    <row r="2371" spans="3:28">
      <c r="C2371" s="13">
        <v>2306</v>
      </c>
      <c r="D2371" s="13">
        <v>65</v>
      </c>
      <c r="E2371" s="14">
        <v>251872.24978703921</v>
      </c>
      <c r="F2371" s="14">
        <v>77307.677416945298</v>
      </c>
      <c r="G2371" s="14">
        <v>2551.6097</v>
      </c>
      <c r="H2371" s="14">
        <v>172012.9626700939</v>
      </c>
      <c r="I2371" s="14">
        <v>10320.777760205634</v>
      </c>
      <c r="J2371" s="14">
        <v>4128.3111040822541</v>
      </c>
      <c r="K2371" s="15">
        <v>9.3188072016770651E-2</v>
      </c>
      <c r="L2371" s="14">
        <v>15454.521641096298</v>
      </c>
      <c r="M2371" s="14">
        <v>183360.94977835641</v>
      </c>
      <c r="N2371" s="14">
        <v>3096.2333280616899</v>
      </c>
      <c r="O2371" s="15">
        <v>-0.15200899656973224</v>
      </c>
      <c r="P2371" s="14">
        <v>-18012.449282264239</v>
      </c>
      <c r="Q2371" s="14">
        <v>102031.60965319166</v>
      </c>
      <c r="R2371" s="14">
        <v>3096.2333280616899</v>
      </c>
      <c r="S2371" s="15">
        <v>-0.21589233024454668</v>
      </c>
      <c r="T2371" s="38">
        <v>-274200.23304316046</v>
      </c>
      <c r="U2371" s="38">
        <v>997426.50444342091</v>
      </c>
      <c r="V2371" s="38">
        <v>-276758.16068432841</v>
      </c>
      <c r="W2371" s="38">
        <v>1282819.063874969</v>
      </c>
      <c r="AA2371" s="13">
        <v>2306</v>
      </c>
      <c r="AB2371" s="39">
        <v>2836079.1242745463</v>
      </c>
    </row>
    <row r="2372" spans="3:28">
      <c r="C2372" s="13">
        <v>2307</v>
      </c>
      <c r="D2372" s="13">
        <v>65</v>
      </c>
      <c r="E2372" s="14">
        <v>215493.29591915506</v>
      </c>
      <c r="F2372" s="14">
        <v>63119.885408470473</v>
      </c>
      <c r="G2372" s="14">
        <v>2551.6097</v>
      </c>
      <c r="H2372" s="14">
        <v>149821.8008106846</v>
      </c>
      <c r="I2372" s="14">
        <v>8989.3080486410745</v>
      </c>
      <c r="J2372" s="14">
        <v>3595.7232194564299</v>
      </c>
      <c r="K2372" s="15">
        <v>5.266443840844684E-2</v>
      </c>
      <c r="L2372" s="14">
        <v>8578.6718841597976</v>
      </c>
      <c r="M2372" s="14">
        <v>173269.60030353742</v>
      </c>
      <c r="N2372" s="14">
        <v>2696.7924145923221</v>
      </c>
      <c r="O2372" s="15">
        <v>0.13389634102558251</v>
      </c>
      <c r="P2372" s="14">
        <v>24357.382700867835</v>
      </c>
      <c r="Q2372" s="14">
        <v>207618.01425605945</v>
      </c>
      <c r="R2372" s="14">
        <v>2696.7924145923221</v>
      </c>
      <c r="S2372" s="15">
        <v>-0.25851546503390405</v>
      </c>
      <c r="T2372" s="38">
        <v>-33028.035977086198</v>
      </c>
      <c r="U2372" s="38">
        <v>96080.747690026343</v>
      </c>
      <c r="V2372" s="38">
        <v>-91.981392058565689</v>
      </c>
      <c r="W2372" s="38">
        <v>476968.36224962323</v>
      </c>
      <c r="AA2372" s="13">
        <v>2307</v>
      </c>
      <c r="AB2372" s="39">
        <v>2971449.8188694511</v>
      </c>
    </row>
    <row r="2373" spans="3:28">
      <c r="C2373" s="13">
        <v>2308</v>
      </c>
      <c r="D2373" s="13">
        <v>65</v>
      </c>
      <c r="E2373" s="14">
        <v>234567.49257869541</v>
      </c>
      <c r="F2373" s="14">
        <v>70558.822105691215</v>
      </c>
      <c r="G2373" s="14">
        <v>2551.6097</v>
      </c>
      <c r="H2373" s="14">
        <v>161457.0607730042</v>
      </c>
      <c r="I2373" s="14">
        <v>9687.4236463802517</v>
      </c>
      <c r="J2373" s="14">
        <v>3874.9694585521011</v>
      </c>
      <c r="K2373" s="15">
        <v>5.0251120174245351E-2</v>
      </c>
      <c r="L2373" s="14">
        <v>9078.8539534019565</v>
      </c>
      <c r="M2373" s="14">
        <v>191686.02170508835</v>
      </c>
      <c r="N2373" s="14">
        <v>2906.2270939140753</v>
      </c>
      <c r="O2373" s="15">
        <v>-0.23314806122389586</v>
      </c>
      <c r="P2373" s="14">
        <v>-37010.150734914823</v>
      </c>
      <c r="Q2373" s="14">
        <v>123183.93857067559</v>
      </c>
      <c r="R2373" s="14">
        <v>2906.2270939140753</v>
      </c>
      <c r="S2373" s="15">
        <v>7.2744228653304599E-2</v>
      </c>
      <c r="T2373" s="38">
        <v>29360.639949626835</v>
      </c>
      <c r="U2373" s="38">
        <v>434428.45246546285</v>
      </c>
      <c r="V2373" s="38">
        <v>1429.34316811397</v>
      </c>
      <c r="W2373" s="38">
        <v>749298.41274122684</v>
      </c>
      <c r="AA2373" s="13">
        <v>2308</v>
      </c>
      <c r="AB2373" s="39">
        <v>3018122.4036456896</v>
      </c>
    </row>
    <row r="2374" spans="3:28">
      <c r="C2374" s="13">
        <v>2309</v>
      </c>
      <c r="D2374" s="13">
        <v>65</v>
      </c>
      <c r="E2374" s="14">
        <v>232287.79216442638</v>
      </c>
      <c r="F2374" s="14">
        <v>69669.738944126293</v>
      </c>
      <c r="G2374" s="14">
        <v>2551.6097</v>
      </c>
      <c r="H2374" s="14">
        <v>160066.44352030009</v>
      </c>
      <c r="I2374" s="14">
        <v>9603.9866112180043</v>
      </c>
      <c r="J2374" s="14">
        <v>3841.594644487202</v>
      </c>
      <c r="K2374" s="15">
        <v>1.187684535766264E-2</v>
      </c>
      <c r="L2374" s="14">
        <v>1999.1764554408142</v>
      </c>
      <c r="M2374" s="14">
        <v>172245.51774471067</v>
      </c>
      <c r="N2374" s="14">
        <v>2881.1959833654014</v>
      </c>
      <c r="O2374" s="15">
        <v>0.14108301783263522</v>
      </c>
      <c r="P2374" s="14">
        <v>23151.118970044245</v>
      </c>
      <c r="Q2374" s="14">
        <v>188687.43397784641</v>
      </c>
      <c r="R2374" s="14">
        <v>2881.1959833654014</v>
      </c>
      <c r="S2374" s="15">
        <v>0.54854549003569919</v>
      </c>
      <c r="T2374" s="38">
        <v>241300.72179711645</v>
      </c>
      <c r="U2374" s="38">
        <v>682633.22698762175</v>
      </c>
      <c r="V2374" s="38">
        <v>266451.01722260151</v>
      </c>
      <c r="W2374" s="38">
        <v>1043566.1787101788</v>
      </c>
      <c r="AA2374" s="13">
        <v>2309</v>
      </c>
      <c r="AB2374" s="39">
        <v>2592994.1287334375</v>
      </c>
    </row>
    <row r="2375" spans="3:28">
      <c r="C2375" s="13">
        <v>2310</v>
      </c>
      <c r="D2375" s="13">
        <v>65</v>
      </c>
      <c r="E2375" s="14">
        <v>229026.11892535671</v>
      </c>
      <c r="F2375" s="14">
        <v>68397.686380889121</v>
      </c>
      <c r="G2375" s="14">
        <v>2551.6097</v>
      </c>
      <c r="H2375" s="14">
        <v>158076.82284446759</v>
      </c>
      <c r="I2375" s="14">
        <v>9484.6093706680549</v>
      </c>
      <c r="J2375" s="14">
        <v>3793.8437482672221</v>
      </c>
      <c r="K2375" s="15">
        <v>6.7478456845319834E-2</v>
      </c>
      <c r="L2375" s="14">
        <v>9961.1471274644173</v>
      </c>
      <c r="M2375" s="14">
        <v>159477.73301226518</v>
      </c>
      <c r="N2375" s="14">
        <v>2845.3828112004162</v>
      </c>
      <c r="O2375" s="15">
        <v>0.17247058359237954</v>
      </c>
      <c r="P2375" s="14">
        <v>22665.031070447956</v>
      </c>
      <c r="Q2375" s="14">
        <v>155501.61694059608</v>
      </c>
      <c r="R2375" s="14">
        <v>2845.3828112004162</v>
      </c>
      <c r="S2375" s="15">
        <v>0.21557377231528524</v>
      </c>
      <c r="T2375" s="38">
        <v>21942.886257107071</v>
      </c>
      <c r="U2375" s="38">
        <v>125153.87046585369</v>
      </c>
      <c r="V2375" s="38">
        <v>54569.064455019441</v>
      </c>
      <c r="W2375" s="38">
        <v>440133.22041871492</v>
      </c>
      <c r="AA2375" s="13">
        <v>2310</v>
      </c>
      <c r="AB2375" s="39">
        <v>2775637.6580498917</v>
      </c>
    </row>
    <row r="2376" spans="3:28">
      <c r="C2376" s="13">
        <v>2311</v>
      </c>
      <c r="D2376" s="13">
        <v>65</v>
      </c>
      <c r="E2376" s="14">
        <v>239411.15369016211</v>
      </c>
      <c r="F2376" s="14">
        <v>72447.849939163221</v>
      </c>
      <c r="G2376" s="14">
        <v>2551.6097</v>
      </c>
      <c r="H2376" s="14">
        <v>164411.69405099889</v>
      </c>
      <c r="I2376" s="14">
        <v>9864.7016430599324</v>
      </c>
      <c r="J2376" s="14">
        <v>3945.8806572239732</v>
      </c>
      <c r="K2376" s="15">
        <v>8.2722600999918405E-2</v>
      </c>
      <c r="L2376" s="14">
        <v>12116.779824069006</v>
      </c>
      <c r="M2376" s="14">
        <v>160564.56109827649</v>
      </c>
      <c r="N2376" s="14">
        <v>2959.4104929179798</v>
      </c>
      <c r="O2376" s="15">
        <v>0.12844692518398354</v>
      </c>
      <c r="P2376" s="14">
        <v>28154.492908749478</v>
      </c>
      <c r="Q2376" s="14">
        <v>248825.84379734294</v>
      </c>
      <c r="R2376" s="14">
        <v>2959.4104929179798</v>
      </c>
      <c r="S2376" s="15">
        <v>0.19370965609032931</v>
      </c>
      <c r="T2376" s="38">
        <v>101218.96935711085</v>
      </c>
      <c r="U2376" s="38">
        <v>625227.96612175379</v>
      </c>
      <c r="V2376" s="38">
        <v>141490.24208992935</v>
      </c>
      <c r="W2376" s="38">
        <v>1034618.3710173732</v>
      </c>
      <c r="AA2376" s="13">
        <v>2311</v>
      </c>
      <c r="AB2376" s="39">
        <v>3024310.4627876705</v>
      </c>
    </row>
    <row r="2377" spans="3:28">
      <c r="C2377" s="13">
        <v>2312</v>
      </c>
      <c r="D2377" s="13">
        <v>65</v>
      </c>
      <c r="E2377" s="14">
        <v>234370.46620268791</v>
      </c>
      <c r="F2377" s="14">
        <v>70481.981819048291</v>
      </c>
      <c r="G2377" s="14">
        <v>2551.6097</v>
      </c>
      <c r="H2377" s="14">
        <v>161336.87468363962</v>
      </c>
      <c r="I2377" s="14">
        <v>9680.2124810183759</v>
      </c>
      <c r="J2377" s="14">
        <v>3872.0849924073505</v>
      </c>
      <c r="K2377" s="15">
        <v>0.14446768745458213</v>
      </c>
      <c r="L2377" s="14">
        <v>14904.580317312697</v>
      </c>
      <c r="M2377" s="14">
        <v>120009.57761524954</v>
      </c>
      <c r="N2377" s="14">
        <v>2904.0637443055125</v>
      </c>
      <c r="O2377" s="15">
        <v>0.1966509753105268</v>
      </c>
      <c r="P2377" s="14">
        <v>27080.840377218909</v>
      </c>
      <c r="Q2377" s="14">
        <v>166243.04802885206</v>
      </c>
      <c r="R2377" s="14">
        <v>2904.0637443055125</v>
      </c>
      <c r="S2377" s="15">
        <v>-0.19394386868755892</v>
      </c>
      <c r="T2377" s="38">
        <v>-27261.807037622581</v>
      </c>
      <c r="U2377" s="38">
        <v>114755.67411687382</v>
      </c>
      <c r="V2377" s="38">
        <v>14723.613656909023</v>
      </c>
      <c r="W2377" s="38">
        <v>401008.29976097541</v>
      </c>
      <c r="AA2377" s="13">
        <v>2312</v>
      </c>
      <c r="AB2377" s="39">
        <v>2781674.5577467675</v>
      </c>
    </row>
    <row r="2378" spans="3:28">
      <c r="C2378" s="13">
        <v>2313</v>
      </c>
      <c r="D2378" s="13">
        <v>65</v>
      </c>
      <c r="E2378" s="14">
        <v>250522.40976913238</v>
      </c>
      <c r="F2378" s="14">
        <v>76781.239809961626</v>
      </c>
      <c r="G2378" s="14">
        <v>2551.6097</v>
      </c>
      <c r="H2378" s="14">
        <v>171189.56025917074</v>
      </c>
      <c r="I2378" s="14">
        <v>10271.373615550245</v>
      </c>
      <c r="J2378" s="14">
        <v>4108.5494462200977</v>
      </c>
      <c r="K2378" s="15">
        <v>0.12264925219063452</v>
      </c>
      <c r="L2378" s="14">
        <v>16188.274368424636</v>
      </c>
      <c r="M2378" s="14">
        <v>150230.91493385631</v>
      </c>
      <c r="N2378" s="14">
        <v>3081.4120846650735</v>
      </c>
      <c r="O2378" s="15">
        <v>-5.856925997578824E-2</v>
      </c>
      <c r="P2378" s="14">
        <v>-10294.023972899393</v>
      </c>
      <c r="Q2378" s="14">
        <v>167004.81828550971</v>
      </c>
      <c r="R2378" s="14">
        <v>3081.4120846650735</v>
      </c>
      <c r="S2378" s="15">
        <v>6.8019116034152977E-3</v>
      </c>
      <c r="T2378" s="38">
        <v>1027.3740649655449</v>
      </c>
      <c r="U2378" s="38">
        <v>153610.0407893057</v>
      </c>
      <c r="V2378" s="38">
        <v>6921.6244604907879</v>
      </c>
      <c r="W2378" s="38">
        <v>470845.77400867175</v>
      </c>
      <c r="AA2378" s="13">
        <v>2313</v>
      </c>
      <c r="AB2378" s="39">
        <v>2738490.4766771812</v>
      </c>
    </row>
    <row r="2379" spans="3:28">
      <c r="C2379" s="13">
        <v>2314</v>
      </c>
      <c r="D2379" s="13">
        <v>65</v>
      </c>
      <c r="E2379" s="14">
        <v>230294.36548892167</v>
      </c>
      <c r="F2379" s="14">
        <v>68892.302540679448</v>
      </c>
      <c r="G2379" s="14">
        <v>2551.6097</v>
      </c>
      <c r="H2379" s="14">
        <v>158850.45324824224</v>
      </c>
      <c r="I2379" s="14">
        <v>9531.0271948945337</v>
      </c>
      <c r="J2379" s="14">
        <v>3812.4108779578137</v>
      </c>
      <c r="K2379" s="15">
        <v>1.8535513784626374E-2</v>
      </c>
      <c r="L2379" s="14">
        <v>2951.1588851488946</v>
      </c>
      <c r="M2379" s="14">
        <v>164073.82411261392</v>
      </c>
      <c r="N2379" s="14">
        <v>2859.30815846836</v>
      </c>
      <c r="O2379" s="15">
        <v>7.7751003082858594E-2</v>
      </c>
      <c r="P2379" s="14">
        <v>16789.46709502265</v>
      </c>
      <c r="Q2379" s="14">
        <v>234158.03423406978</v>
      </c>
      <c r="R2379" s="14">
        <v>2859.30815846836</v>
      </c>
      <c r="S2379" s="15">
        <v>0.14456515091127511</v>
      </c>
      <c r="T2379" s="38">
        <v>32969.656756390868</v>
      </c>
      <c r="U2379" s="38">
        <v>262460.19929017068</v>
      </c>
      <c r="V2379" s="38">
        <v>52710.282736562411</v>
      </c>
      <c r="W2379" s="38">
        <v>660692.05763685436</v>
      </c>
      <c r="AA2379" s="13">
        <v>2314</v>
      </c>
      <c r="AB2379" s="39">
        <v>2942350.3293242771</v>
      </c>
    </row>
    <row r="2380" spans="3:28">
      <c r="C2380" s="13">
        <v>2315</v>
      </c>
      <c r="D2380" s="13">
        <v>65</v>
      </c>
      <c r="E2380" s="14">
        <v>222328.09456619728</v>
      </c>
      <c r="F2380" s="14">
        <v>65785.456880816942</v>
      </c>
      <c r="G2380" s="14">
        <v>2551.6097</v>
      </c>
      <c r="H2380" s="14">
        <v>153991.02798538035</v>
      </c>
      <c r="I2380" s="14">
        <v>9239.46167912282</v>
      </c>
      <c r="J2380" s="14">
        <v>3695.7846716491281</v>
      </c>
      <c r="K2380" s="15">
        <v>0.1133762913349976</v>
      </c>
      <c r="L2380" s="14">
        <v>14219.215274355623</v>
      </c>
      <c r="M2380" s="14">
        <v>141483.23391776529</v>
      </c>
      <c r="N2380" s="14">
        <v>2771.8385037368457</v>
      </c>
      <c r="O2380" s="15">
        <v>-0.10198350644118179</v>
      </c>
      <c r="P2380" s="14">
        <v>-11968.035002100238</v>
      </c>
      <c r="Q2380" s="14">
        <v>106770.53684759498</v>
      </c>
      <c r="R2380" s="14">
        <v>2771.8385037368457</v>
      </c>
      <c r="S2380" s="15">
        <v>0.42814825054788752</v>
      </c>
      <c r="T2380" s="38">
        <v>91824.143060282964</v>
      </c>
      <c r="U2380" s="38">
        <v>307678.16522458551</v>
      </c>
      <c r="V2380" s="38">
        <v>94075.323332538348</v>
      </c>
      <c r="W2380" s="38">
        <v>555931.93598994578</v>
      </c>
      <c r="AA2380" s="13">
        <v>2315</v>
      </c>
      <c r="AB2380" s="39">
        <v>2466481.104737835</v>
      </c>
    </row>
    <row r="2381" spans="3:28">
      <c r="C2381" s="13">
        <v>2316</v>
      </c>
      <c r="D2381" s="13">
        <v>65</v>
      </c>
      <c r="E2381" s="14">
        <v>226549.94272040279</v>
      </c>
      <c r="F2381" s="14">
        <v>67431.977660957084</v>
      </c>
      <c r="G2381" s="14">
        <v>2551.6097</v>
      </c>
      <c r="H2381" s="14">
        <v>156566.3553594457</v>
      </c>
      <c r="I2381" s="14">
        <v>9393.9813215667418</v>
      </c>
      <c r="J2381" s="14">
        <v>3757.592528626697</v>
      </c>
      <c r="K2381" s="15">
        <v>8.8194127789807175E-2</v>
      </c>
      <c r="L2381" s="14">
        <v>10719.552899462673</v>
      </c>
      <c r="M2381" s="14">
        <v>134143.32237344998</v>
      </c>
      <c r="N2381" s="14">
        <v>2818.1943964700226</v>
      </c>
      <c r="O2381" s="15">
        <v>1.631036870164948E-2</v>
      </c>
      <c r="P2381" s="14">
        <v>3618.727032404885</v>
      </c>
      <c r="Q2381" s="14">
        <v>226894.48454954001</v>
      </c>
      <c r="R2381" s="14">
        <v>2818.1943964700226</v>
      </c>
      <c r="S2381" s="15">
        <v>0.65390562518252326</v>
      </c>
      <c r="T2381" s="38">
        <v>85323.931279684388</v>
      </c>
      <c r="U2381" s="38">
        <v>217216.58450462905</v>
      </c>
      <c r="V2381" s="38">
        <v>99662.211211551941</v>
      </c>
      <c r="W2381" s="38">
        <v>578254.39142761903</v>
      </c>
      <c r="AA2381" s="13">
        <v>2316</v>
      </c>
      <c r="AB2381" s="39">
        <v>2800810.8464373518</v>
      </c>
    </row>
    <row r="2382" spans="3:28">
      <c r="C2382" s="13">
        <v>2317</v>
      </c>
      <c r="D2382" s="13">
        <v>65</v>
      </c>
      <c r="E2382" s="14">
        <v>259710.23355373411</v>
      </c>
      <c r="F2382" s="14">
        <v>80364.49108595631</v>
      </c>
      <c r="G2382" s="14">
        <v>2551.6097</v>
      </c>
      <c r="H2382" s="14">
        <v>176794.1327677778</v>
      </c>
      <c r="I2382" s="14">
        <v>10607.647966066668</v>
      </c>
      <c r="J2382" s="14">
        <v>4243.0591864266671</v>
      </c>
      <c r="K2382" s="15">
        <v>-9.2717087909991516E-3</v>
      </c>
      <c r="L2382" s="14">
        <v>-1424.7538609435871</v>
      </c>
      <c r="M2382" s="14">
        <v>154363.58010027563</v>
      </c>
      <c r="N2382" s="14">
        <v>3182.2943898200006</v>
      </c>
      <c r="O2382" s="15">
        <v>1.645423217873334E-2</v>
      </c>
      <c r="P2382" s="14">
        <v>4557.9167610952354</v>
      </c>
      <c r="Q2382" s="14">
        <v>283154.80397383618</v>
      </c>
      <c r="R2382" s="14">
        <v>3182.2943898200006</v>
      </c>
      <c r="S2382" s="15">
        <v>-3.095468359726343E-2</v>
      </c>
      <c r="T2382" s="38">
        <v>-9618.4992850551262</v>
      </c>
      <c r="U2382" s="38">
        <v>302701.04721113079</v>
      </c>
      <c r="V2382" s="38">
        <v>-6485.3363849034777</v>
      </c>
      <c r="W2382" s="38">
        <v>740219.43128524255</v>
      </c>
      <c r="AA2382" s="13">
        <v>2317</v>
      </c>
      <c r="AB2382" s="39">
        <v>2342351.4452008968</v>
      </c>
    </row>
    <row r="2383" spans="3:28">
      <c r="C2383" s="13">
        <v>2318</v>
      </c>
      <c r="D2383" s="13">
        <v>65</v>
      </c>
      <c r="E2383" s="14">
        <v>232853.45159904321</v>
      </c>
      <c r="F2383" s="14">
        <v>69890.346123626849</v>
      </c>
      <c r="G2383" s="14">
        <v>2551.6097</v>
      </c>
      <c r="H2383" s="14">
        <v>160411.49577541635</v>
      </c>
      <c r="I2383" s="14">
        <v>9624.6897465249804</v>
      </c>
      <c r="J2383" s="14">
        <v>3849.8758986099924</v>
      </c>
      <c r="K2383" s="15">
        <v>4.2654682181920735E-2</v>
      </c>
      <c r="L2383" s="14">
        <v>4759.1988129286974</v>
      </c>
      <c r="M2383" s="14">
        <v>118259.19885344515</v>
      </c>
      <c r="N2383" s="14">
        <v>2887.4069239574942</v>
      </c>
      <c r="O2383" s="15">
        <v>7.7742153826138E-2</v>
      </c>
      <c r="P2383" s="14">
        <v>17285.223877335618</v>
      </c>
      <c r="Q2383" s="14">
        <v>241069.35690847924</v>
      </c>
      <c r="R2383" s="14">
        <v>2887.4069239574942</v>
      </c>
      <c r="S2383" s="15">
        <v>-7.1735543141936045E-2</v>
      </c>
      <c r="T2383" s="38">
        <v>-67737.37389810069</v>
      </c>
      <c r="U2383" s="38">
        <v>877971.4864342378</v>
      </c>
      <c r="V2383" s="38">
        <v>-45692.951207836377</v>
      </c>
      <c r="W2383" s="38">
        <v>1237300.042196162</v>
      </c>
      <c r="AA2383" s="13">
        <v>2318</v>
      </c>
      <c r="AB2383" s="39">
        <v>2571994.4835114675</v>
      </c>
    </row>
    <row r="2384" spans="3:28">
      <c r="C2384" s="13">
        <v>2319</v>
      </c>
      <c r="D2384" s="13">
        <v>65</v>
      </c>
      <c r="E2384" s="14">
        <v>221157.38068399546</v>
      </c>
      <c r="F2384" s="14">
        <v>65328.878466758229</v>
      </c>
      <c r="G2384" s="14">
        <v>2551.6097</v>
      </c>
      <c r="H2384" s="14">
        <v>153276.89251723723</v>
      </c>
      <c r="I2384" s="14">
        <v>9196.6135510342338</v>
      </c>
      <c r="J2384" s="14">
        <v>3678.6454204136935</v>
      </c>
      <c r="K2384" s="15">
        <v>4.6755793983102874E-2</v>
      </c>
      <c r="L2384" s="14">
        <v>4787.3206848716836</v>
      </c>
      <c r="M2384" s="14">
        <v>109016.53515056403</v>
      </c>
      <c r="N2384" s="14">
        <v>2758.9840653102701</v>
      </c>
      <c r="O2384" s="15">
        <v>0.29406012308327195</v>
      </c>
      <c r="P2384" s="14">
        <v>53513.949347858434</v>
      </c>
      <c r="Q2384" s="14">
        <v>236876.46167838766</v>
      </c>
      <c r="R2384" s="14">
        <v>2758.9840653102701</v>
      </c>
      <c r="S2384" s="15">
        <v>0.13551317614385591</v>
      </c>
      <c r="T2384" s="38">
        <v>6193.4252137707972</v>
      </c>
      <c r="U2384" s="38">
        <v>53276.408154174125</v>
      </c>
      <c r="V2384" s="38">
        <v>64494.695246500909</v>
      </c>
      <c r="W2384" s="38">
        <v>399169.4049831258</v>
      </c>
      <c r="AA2384" s="13">
        <v>2319</v>
      </c>
      <c r="AB2384" s="39">
        <v>2913486.9170696912</v>
      </c>
    </row>
    <row r="2385" spans="3:28">
      <c r="C2385" s="13">
        <v>2320</v>
      </c>
      <c r="D2385" s="13">
        <v>65</v>
      </c>
      <c r="E2385" s="14">
        <v>240257.06963809088</v>
      </c>
      <c r="F2385" s="14">
        <v>72777.757158855442</v>
      </c>
      <c r="G2385" s="14">
        <v>2551.6097</v>
      </c>
      <c r="H2385" s="14">
        <v>164927.70277923543</v>
      </c>
      <c r="I2385" s="14">
        <v>9895.6621667541258</v>
      </c>
      <c r="J2385" s="14">
        <v>3958.2648667016506</v>
      </c>
      <c r="K2385" s="15">
        <v>-2.957086677254004E-2</v>
      </c>
      <c r="L2385" s="14">
        <v>-4696.5832749128494</v>
      </c>
      <c r="M2385" s="14">
        <v>156107.2231539317</v>
      </c>
      <c r="N2385" s="14">
        <v>2968.6986500262378</v>
      </c>
      <c r="O2385" s="15">
        <v>0.12397882196780868</v>
      </c>
      <c r="P2385" s="14">
        <v>20206.259988333106</v>
      </c>
      <c r="Q2385" s="14">
        <v>184672.1546096848</v>
      </c>
      <c r="R2385" s="14">
        <v>2968.6986500262378</v>
      </c>
      <c r="S2385" s="15">
        <v>7.3535881790266905E-2</v>
      </c>
      <c r="T2385" s="38">
        <v>34364.255498512095</v>
      </c>
      <c r="U2385" s="38">
        <v>503161.35965691454</v>
      </c>
      <c r="V2385" s="38">
        <v>49873.932211932348</v>
      </c>
      <c r="W2385" s="38">
        <v>843940.73742053099</v>
      </c>
      <c r="AA2385" s="13">
        <v>2320</v>
      </c>
      <c r="AB2385" s="39">
        <v>2734036.3840162363</v>
      </c>
    </row>
    <row r="2386" spans="3:28">
      <c r="C2386" s="13">
        <v>2321</v>
      </c>
      <c r="D2386" s="13">
        <v>65</v>
      </c>
      <c r="E2386" s="14">
        <v>222217.50790125763</v>
      </c>
      <c r="F2386" s="14">
        <v>65742.328081490472</v>
      </c>
      <c r="G2386" s="14">
        <v>2551.6097</v>
      </c>
      <c r="H2386" s="14">
        <v>153923.57011976716</v>
      </c>
      <c r="I2386" s="14">
        <v>9235.4142071860297</v>
      </c>
      <c r="J2386" s="14">
        <v>3694.1656828744121</v>
      </c>
      <c r="K2386" s="15">
        <v>0.11863845163184511</v>
      </c>
      <c r="L2386" s="14">
        <v>14104.821450615969</v>
      </c>
      <c r="M2386" s="14">
        <v>134841.0271405676</v>
      </c>
      <c r="N2386" s="14">
        <v>2770.624262155809</v>
      </c>
      <c r="O2386" s="15">
        <v>8.6828662091389286E-2</v>
      </c>
      <c r="P2386" s="14">
        <v>17393.603144973149</v>
      </c>
      <c r="Q2386" s="14">
        <v>219099.90060536496</v>
      </c>
      <c r="R2386" s="14">
        <v>2770.624262155809</v>
      </c>
      <c r="S2386" s="15">
        <v>-0.29883157880231542</v>
      </c>
      <c r="T2386" s="38">
        <v>-36343.377220853312</v>
      </c>
      <c r="U2386" s="38">
        <v>86660.196830579953</v>
      </c>
      <c r="V2386" s="38">
        <v>-4844.9526252641954</v>
      </c>
      <c r="W2386" s="38">
        <v>440601.12457651255</v>
      </c>
      <c r="AA2386" s="13">
        <v>2321</v>
      </c>
      <c r="AB2386" s="39">
        <v>2725731.0107075027</v>
      </c>
    </row>
    <row r="2387" spans="3:28">
      <c r="C2387" s="13">
        <v>2322</v>
      </c>
      <c r="D2387" s="13">
        <v>65</v>
      </c>
      <c r="E2387" s="14">
        <v>214588.55453114893</v>
      </c>
      <c r="F2387" s="14">
        <v>62767.036267148083</v>
      </c>
      <c r="G2387" s="14">
        <v>2551.6097</v>
      </c>
      <c r="H2387" s="14">
        <v>149269.90856400083</v>
      </c>
      <c r="I2387" s="14">
        <v>8956.1945138400497</v>
      </c>
      <c r="J2387" s="14">
        <v>3582.4778055360202</v>
      </c>
      <c r="K2387" s="15">
        <v>3.7588873655158193E-2</v>
      </c>
      <c r="L2387" s="14">
        <v>4336.272394563769</v>
      </c>
      <c r="M2387" s="14">
        <v>121488.04149956403</v>
      </c>
      <c r="N2387" s="14">
        <v>2686.8583541520147</v>
      </c>
      <c r="O2387" s="15">
        <v>4.1389413815923329E-2</v>
      </c>
      <c r="P2387" s="14">
        <v>8919.2200719649627</v>
      </c>
      <c r="Q2387" s="14">
        <v>225757.85079097637</v>
      </c>
      <c r="R2387" s="14">
        <v>2686.8583541520147</v>
      </c>
      <c r="S2387" s="15">
        <v>0.487948690936576</v>
      </c>
      <c r="T2387" s="38">
        <v>96955.954584858642</v>
      </c>
      <c r="U2387" s="38">
        <v>297000.51030612097</v>
      </c>
      <c r="V2387" s="38">
        <v>110211.44705138737</v>
      </c>
      <c r="W2387" s="38">
        <v>644246.40259666136</v>
      </c>
      <c r="AA2387" s="13">
        <v>2322</v>
      </c>
      <c r="AB2387" s="39">
        <v>2935417.2709278353</v>
      </c>
    </row>
    <row r="2388" spans="3:28">
      <c r="C2388" s="13">
        <v>2323</v>
      </c>
      <c r="D2388" s="13">
        <v>65</v>
      </c>
      <c r="E2388" s="14">
        <v>231549.12905179049</v>
      </c>
      <c r="F2388" s="14">
        <v>69381.660330198298</v>
      </c>
      <c r="G2388" s="14">
        <v>2551.6097</v>
      </c>
      <c r="H2388" s="14">
        <v>159615.85902159219</v>
      </c>
      <c r="I2388" s="14">
        <v>9576.9515412955316</v>
      </c>
      <c r="J2388" s="14">
        <v>3830.7806165182128</v>
      </c>
      <c r="K2388" s="15">
        <v>3.8184245384201079E-2</v>
      </c>
      <c r="L2388" s="14">
        <v>4345.8987720348541</v>
      </c>
      <c r="M2388" s="14">
        <v>120075.21229148805</v>
      </c>
      <c r="N2388" s="14">
        <v>2873.0854623886594</v>
      </c>
      <c r="O2388" s="15">
        <v>8.9615834499907426E-2</v>
      </c>
      <c r="P2388" s="14">
        <v>17193.820664771785</v>
      </c>
      <c r="Q2388" s="14">
        <v>210491.77673569846</v>
      </c>
      <c r="R2388" s="14">
        <v>2873.0854623886594</v>
      </c>
      <c r="S2388" s="15">
        <v>0.44920896271655042</v>
      </c>
      <c r="T2388" s="38">
        <v>68803.68999373031</v>
      </c>
      <c r="U2388" s="38">
        <v>223406.56666814396</v>
      </c>
      <c r="V2388" s="38">
        <v>90343.409430536951</v>
      </c>
      <c r="W2388" s="38">
        <v>553973.55569533049</v>
      </c>
      <c r="AA2388" s="13">
        <v>2323</v>
      </c>
      <c r="AB2388" s="39">
        <v>2467576.4483565032</v>
      </c>
    </row>
    <row r="2389" spans="3:28">
      <c r="C2389" s="13">
        <v>2324</v>
      </c>
      <c r="D2389" s="13">
        <v>65</v>
      </c>
      <c r="E2389" s="14">
        <v>232865.54516831497</v>
      </c>
      <c r="F2389" s="14">
        <v>69895.062615642848</v>
      </c>
      <c r="G2389" s="14">
        <v>2551.6097</v>
      </c>
      <c r="H2389" s="14">
        <v>160418.87285267212</v>
      </c>
      <c r="I2389" s="14">
        <v>9625.1323711603272</v>
      </c>
      <c r="J2389" s="14">
        <v>3850.0529484641311</v>
      </c>
      <c r="K2389" s="15">
        <v>0.12406204487091976</v>
      </c>
      <c r="L2389" s="14">
        <v>15287.557208279315</v>
      </c>
      <c r="M2389" s="14">
        <v>140437.67822440161</v>
      </c>
      <c r="N2389" s="14">
        <v>2887.5397113480981</v>
      </c>
      <c r="O2389" s="15">
        <v>-0.18396757409960149</v>
      </c>
      <c r="P2389" s="14">
        <v>-46778.972226042781</v>
      </c>
      <c r="Q2389" s="14">
        <v>208943.15323112591</v>
      </c>
      <c r="R2389" s="14">
        <v>2887.5397113480981</v>
      </c>
      <c r="S2389" s="15">
        <v>-2.2810576938358182E-2</v>
      </c>
      <c r="T2389" s="38">
        <v>-19770.799239947475</v>
      </c>
      <c r="U2389" s="38">
        <v>848411.20759126649</v>
      </c>
      <c r="V2389" s="38">
        <v>-51262.214257710941</v>
      </c>
      <c r="W2389" s="38">
        <v>1197792.0390467939</v>
      </c>
      <c r="AA2389" s="13">
        <v>2324</v>
      </c>
      <c r="AB2389" s="39">
        <v>2285540.7065034248</v>
      </c>
    </row>
    <row r="2390" spans="3:28">
      <c r="C2390" s="13">
        <v>2325</v>
      </c>
      <c r="D2390" s="13">
        <v>65</v>
      </c>
      <c r="E2390" s="14">
        <v>221374.28437073581</v>
      </c>
      <c r="F2390" s="14">
        <v>65413.470904586968</v>
      </c>
      <c r="G2390" s="14">
        <v>2551.6097</v>
      </c>
      <c r="H2390" s="14">
        <v>153409.20376614886</v>
      </c>
      <c r="I2390" s="14">
        <v>9204.5522259689315</v>
      </c>
      <c r="J2390" s="14">
        <v>3681.8208903875729</v>
      </c>
      <c r="K2390" s="15">
        <v>5.6476303436229891E-2</v>
      </c>
      <c r="L2390" s="14">
        <v>7995.6325898626528</v>
      </c>
      <c r="M2390" s="14">
        <v>151411.54181115207</v>
      </c>
      <c r="N2390" s="14">
        <v>2761.3656677906793</v>
      </c>
      <c r="O2390" s="15">
        <v>0.12497556349181851</v>
      </c>
      <c r="P2390" s="14">
        <v>36349.776832653501</v>
      </c>
      <c r="Q2390" s="14">
        <v>328585.53418704204</v>
      </c>
      <c r="R2390" s="14">
        <v>2761.3656677906793</v>
      </c>
      <c r="S2390" s="15">
        <v>-0.11326230369578084</v>
      </c>
      <c r="T2390" s="38">
        <v>-38839.904248613449</v>
      </c>
      <c r="U2390" s="38">
        <v>305460.73501611943</v>
      </c>
      <c r="V2390" s="38">
        <v>5505.505173902704</v>
      </c>
      <c r="W2390" s="38">
        <v>785457.81101431348</v>
      </c>
      <c r="AA2390" s="13">
        <v>2325</v>
      </c>
      <c r="AB2390" s="39">
        <v>2543863.0842826637</v>
      </c>
    </row>
    <row r="2391" spans="3:28">
      <c r="C2391" s="13">
        <v>2326</v>
      </c>
      <c r="D2391" s="13">
        <v>65</v>
      </c>
      <c r="E2391" s="14">
        <v>242696.21630511404</v>
      </c>
      <c r="F2391" s="14">
        <v>73729.024358994473</v>
      </c>
      <c r="G2391" s="14">
        <v>2551.6097</v>
      </c>
      <c r="H2391" s="14">
        <v>166415.58224611956</v>
      </c>
      <c r="I2391" s="14">
        <v>9984.9349347671741</v>
      </c>
      <c r="J2391" s="14">
        <v>3993.97397390687</v>
      </c>
      <c r="K2391" s="15">
        <v>-1.9397962297615881E-2</v>
      </c>
      <c r="L2391" s="14">
        <v>-3324.57402334995</v>
      </c>
      <c r="M2391" s="14">
        <v>170060.20990547913</v>
      </c>
      <c r="N2391" s="14">
        <v>2995.4804804301521</v>
      </c>
      <c r="O2391" s="15">
        <v>0.20768959806649548</v>
      </c>
      <c r="P2391" s="14">
        <v>37865.423898684574</v>
      </c>
      <c r="Q2391" s="14">
        <v>221680.54667127517</v>
      </c>
      <c r="R2391" s="14">
        <v>2995.4804804301521</v>
      </c>
      <c r="S2391" s="15">
        <v>-4.0812517616726371E-2</v>
      </c>
      <c r="T2391" s="38">
        <v>-15159.022379652315</v>
      </c>
      <c r="U2391" s="38">
        <v>357769.42747793824</v>
      </c>
      <c r="V2391" s="38">
        <v>19381.827495682308</v>
      </c>
      <c r="W2391" s="38">
        <v>749510.18405469251</v>
      </c>
      <c r="AA2391" s="13">
        <v>2326</v>
      </c>
      <c r="AB2391" s="39">
        <v>2559414.4744988992</v>
      </c>
    </row>
    <row r="2392" spans="3:28">
      <c r="C2392" s="13">
        <v>2327</v>
      </c>
      <c r="D2392" s="13">
        <v>65</v>
      </c>
      <c r="E2392" s="14">
        <v>236810.50830426326</v>
      </c>
      <c r="F2392" s="14">
        <v>71433.598238662671</v>
      </c>
      <c r="G2392" s="14">
        <v>2551.6097</v>
      </c>
      <c r="H2392" s="14">
        <v>162825.30036560059</v>
      </c>
      <c r="I2392" s="14">
        <v>9769.5180219360354</v>
      </c>
      <c r="J2392" s="14">
        <v>3907.8072087744144</v>
      </c>
      <c r="K2392" s="15">
        <v>1.665309908775503E-3</v>
      </c>
      <c r="L2392" s="14">
        <v>264.47635451309316</v>
      </c>
      <c r="M2392" s="14">
        <v>161033.47684832057</v>
      </c>
      <c r="N2392" s="14">
        <v>2930.8554065808107</v>
      </c>
      <c r="O2392" s="15">
        <v>4.0460366690666612E-2</v>
      </c>
      <c r="P2392" s="14">
        <v>4099.6786119743792</v>
      </c>
      <c r="Q2392" s="14">
        <v>106890.89615097808</v>
      </c>
      <c r="R2392" s="14">
        <v>2930.8554065808107</v>
      </c>
      <c r="S2392" s="15">
        <v>3.3701141435728624E-2</v>
      </c>
      <c r="T2392" s="38">
        <v>62513.308356318521</v>
      </c>
      <c r="U2392" s="38">
        <v>1918910.2218532735</v>
      </c>
      <c r="V2392" s="38">
        <v>66877.463322805997</v>
      </c>
      <c r="W2392" s="38">
        <v>2186834.5948525723</v>
      </c>
      <c r="AA2392" s="13">
        <v>2327</v>
      </c>
      <c r="AB2392" s="39">
        <v>2697937.1146194157</v>
      </c>
    </row>
    <row r="2393" spans="3:28">
      <c r="C2393" s="13">
        <v>2328</v>
      </c>
      <c r="D2393" s="13">
        <v>65</v>
      </c>
      <c r="E2393" s="14">
        <v>218314.78795130068</v>
      </c>
      <c r="F2393" s="14">
        <v>64220.267301007261</v>
      </c>
      <c r="G2393" s="14">
        <v>2551.6097</v>
      </c>
      <c r="H2393" s="14">
        <v>151542.91095029342</v>
      </c>
      <c r="I2393" s="14">
        <v>9092.5746570176052</v>
      </c>
      <c r="J2393" s="14">
        <v>3637.0298628070423</v>
      </c>
      <c r="K2393" s="15">
        <v>5.904470093111111E-2</v>
      </c>
      <c r="L2393" s="14">
        <v>7675.1154357557452</v>
      </c>
      <c r="M2393" s="14">
        <v>139481.84801789289</v>
      </c>
      <c r="N2393" s="14">
        <v>2727.7723971052815</v>
      </c>
      <c r="O2393" s="15">
        <v>-6.2894195679345566E-2</v>
      </c>
      <c r="P2393" s="14">
        <v>-6221.2521673929314</v>
      </c>
      <c r="Q2393" s="14">
        <v>94058.791558808778</v>
      </c>
      <c r="R2393" s="14">
        <v>2727.7723971052815</v>
      </c>
      <c r="S2393" s="15">
        <v>-3.7695860561935676E-2</v>
      </c>
      <c r="T2393" s="38">
        <v>-5475.1587932688444</v>
      </c>
      <c r="U2393" s="38">
        <v>141134.35150432668</v>
      </c>
      <c r="V2393" s="38">
        <v>-4021.2955249060306</v>
      </c>
      <c r="W2393" s="38">
        <v>374674.99108102836</v>
      </c>
      <c r="AA2393" s="13">
        <v>2328</v>
      </c>
      <c r="AB2393" s="39">
        <v>2915849.9887039857</v>
      </c>
    </row>
    <row r="2394" spans="3:28">
      <c r="C2394" s="13">
        <v>2329</v>
      </c>
      <c r="D2394" s="13">
        <v>65</v>
      </c>
      <c r="E2394" s="14">
        <v>239714.5411622313</v>
      </c>
      <c r="F2394" s="14">
        <v>72566.171053270198</v>
      </c>
      <c r="G2394" s="14">
        <v>2551.6097</v>
      </c>
      <c r="H2394" s="14">
        <v>164596.7604089611</v>
      </c>
      <c r="I2394" s="14">
        <v>9875.8056245376647</v>
      </c>
      <c r="J2394" s="14">
        <v>3950.3222498150662</v>
      </c>
      <c r="K2394" s="15">
        <v>-0.10912336674260897</v>
      </c>
      <c r="L2394" s="14">
        <v>-15242.166461584189</v>
      </c>
      <c r="M2394" s="14">
        <v>126411.29562278817</v>
      </c>
      <c r="N2394" s="14">
        <v>2962.7416873612992</v>
      </c>
      <c r="O2394" s="15">
        <v>0.10306287525664676</v>
      </c>
      <c r="P2394" s="14">
        <v>16277.261923435823</v>
      </c>
      <c r="Q2394" s="14">
        <v>175693.8920241695</v>
      </c>
      <c r="R2394" s="14">
        <v>2962.7416873612992</v>
      </c>
      <c r="S2394" s="15">
        <v>0.30582180452396679</v>
      </c>
      <c r="T2394" s="38">
        <v>81287.506424357998</v>
      </c>
      <c r="U2394" s="38">
        <v>348569.10871617799</v>
      </c>
      <c r="V2394" s="38">
        <v>82322.601886209624</v>
      </c>
      <c r="W2394" s="38">
        <v>650674.29636313568</v>
      </c>
      <c r="AA2394" s="13">
        <v>2329</v>
      </c>
      <c r="AB2394" s="39">
        <v>2632176.3819327485</v>
      </c>
    </row>
    <row r="2395" spans="3:28">
      <c r="C2395" s="13">
        <v>2330</v>
      </c>
      <c r="D2395" s="13">
        <v>65</v>
      </c>
      <c r="E2395" s="14">
        <v>246783.91298698753</v>
      </c>
      <c r="F2395" s="14">
        <v>75323.22606492514</v>
      </c>
      <c r="G2395" s="14">
        <v>2551.6097</v>
      </c>
      <c r="H2395" s="14">
        <v>168909.07722206239</v>
      </c>
      <c r="I2395" s="14">
        <v>10134.544633323743</v>
      </c>
      <c r="J2395" s="14">
        <v>4053.8178533294977</v>
      </c>
      <c r="K2395" s="15">
        <v>6.4145577833457174E-2</v>
      </c>
      <c r="L2395" s="14">
        <v>11087.722904844557</v>
      </c>
      <c r="M2395" s="14">
        <v>185967.12267089187</v>
      </c>
      <c r="N2395" s="14">
        <v>3040.3633899971228</v>
      </c>
      <c r="O2395" s="15">
        <v>0.18449769197551341</v>
      </c>
      <c r="P2395" s="14">
        <v>27618.717937786241</v>
      </c>
      <c r="Q2395" s="14">
        <v>178835.72045508435</v>
      </c>
      <c r="R2395" s="14">
        <v>3040.3633899971228</v>
      </c>
      <c r="S2395" s="15">
        <v>0.29997330470791722</v>
      </c>
      <c r="T2395" s="38">
        <v>46048.762636120577</v>
      </c>
      <c r="U2395" s="38">
        <v>201078.47972447047</v>
      </c>
      <c r="V2395" s="38">
        <v>84755.203478751384</v>
      </c>
      <c r="W2395" s="38">
        <v>565881.32285044668</v>
      </c>
      <c r="AA2395" s="13">
        <v>2330</v>
      </c>
      <c r="AB2395" s="39">
        <v>2619023.6984678828</v>
      </c>
    </row>
    <row r="2396" spans="3:28">
      <c r="C2396" s="13">
        <v>2331</v>
      </c>
      <c r="D2396" s="13">
        <v>65</v>
      </c>
      <c r="E2396" s="14">
        <v>213767.45043435451</v>
      </c>
      <c r="F2396" s="14">
        <v>62446.805669398258</v>
      </c>
      <c r="G2396" s="14">
        <v>2551.6097</v>
      </c>
      <c r="H2396" s="14">
        <v>148769.03506495626</v>
      </c>
      <c r="I2396" s="14">
        <v>8926.1421038973749</v>
      </c>
      <c r="J2396" s="14">
        <v>3570.4568415589501</v>
      </c>
      <c r="K2396" s="15">
        <v>0.11838425030043342</v>
      </c>
      <c r="L2396" s="14">
        <v>16446.937168988818</v>
      </c>
      <c r="M2396" s="14">
        <v>157160.58830858496</v>
      </c>
      <c r="N2396" s="14">
        <v>2677.8426311692124</v>
      </c>
      <c r="O2396" s="15">
        <v>5.3595762128502145E-3</v>
      </c>
      <c r="P2396" s="14">
        <v>1025.0363889868438</v>
      </c>
      <c r="Q2396" s="14">
        <v>193617.21137212793</v>
      </c>
      <c r="R2396" s="14">
        <v>2677.8426311692124</v>
      </c>
      <c r="S2396" s="15">
        <v>0.10561867161898533</v>
      </c>
      <c r="T2396" s="38">
        <v>17611.447812711038</v>
      </c>
      <c r="U2396" s="38">
        <v>185695.96006172028</v>
      </c>
      <c r="V2396" s="38">
        <v>35083.421370686701</v>
      </c>
      <c r="W2396" s="38">
        <v>536473.75974243321</v>
      </c>
      <c r="AA2396" s="13">
        <v>2331</v>
      </c>
      <c r="AB2396" s="39">
        <v>2552993.6802590587</v>
      </c>
    </row>
    <row r="2397" spans="3:28">
      <c r="C2397" s="13">
        <v>2332</v>
      </c>
      <c r="D2397" s="13">
        <v>65</v>
      </c>
      <c r="E2397" s="14">
        <v>232388.12671030246</v>
      </c>
      <c r="F2397" s="14">
        <v>69708.869417017966</v>
      </c>
      <c r="G2397" s="14">
        <v>2551.6097</v>
      </c>
      <c r="H2397" s="14">
        <v>160127.64759328449</v>
      </c>
      <c r="I2397" s="14">
        <v>9607.6588555970684</v>
      </c>
      <c r="J2397" s="14">
        <v>3843.0635422388277</v>
      </c>
      <c r="K2397" s="15">
        <v>3.1435098240687839E-2</v>
      </c>
      <c r="L2397" s="14">
        <v>4514.5474386320611</v>
      </c>
      <c r="M2397" s="14">
        <v>150050.94575369253</v>
      </c>
      <c r="N2397" s="14">
        <v>2882.2976566791203</v>
      </c>
      <c r="O2397" s="15">
        <v>2.2132861369838705E-2</v>
      </c>
      <c r="P2397" s="14">
        <v>4355.0381685386192</v>
      </c>
      <c r="Q2397" s="14">
        <v>202564.15548347411</v>
      </c>
      <c r="R2397" s="14">
        <v>2882.2976566791203</v>
      </c>
      <c r="S2397" s="15">
        <v>7.9886036996460213E-2</v>
      </c>
      <c r="T2397" s="38">
        <v>10693.549335170877</v>
      </c>
      <c r="U2397" s="38">
        <v>145994.75352768772</v>
      </c>
      <c r="V2397" s="38">
        <v>19563.13494234156</v>
      </c>
      <c r="W2397" s="38">
        <v>498609.85476485442</v>
      </c>
      <c r="AA2397" s="13">
        <v>2332</v>
      </c>
      <c r="AB2397" s="39">
        <v>2363621.2667365982</v>
      </c>
    </row>
    <row r="2398" spans="3:28">
      <c r="C2398" s="13">
        <v>2333</v>
      </c>
      <c r="D2398" s="13">
        <v>65</v>
      </c>
      <c r="E2398" s="14">
        <v>220478.64138290964</v>
      </c>
      <c r="F2398" s="14">
        <v>65064.170139334761</v>
      </c>
      <c r="G2398" s="14">
        <v>2551.6097</v>
      </c>
      <c r="H2398" s="14">
        <v>152862.86154357487</v>
      </c>
      <c r="I2398" s="14">
        <v>9171.7716926144913</v>
      </c>
      <c r="J2398" s="14">
        <v>3668.7086770457968</v>
      </c>
      <c r="K2398" s="15">
        <v>6.599769463332962E-2</v>
      </c>
      <c r="L2398" s="14">
        <v>12322.43887196134</v>
      </c>
      <c r="M2398" s="14">
        <v>200866.93423014288</v>
      </c>
      <c r="N2398" s="14">
        <v>2751.5315077843475</v>
      </c>
      <c r="O2398" s="15">
        <v>4.4138625202272505E-2</v>
      </c>
      <c r="P2398" s="14">
        <v>13494.662079554981</v>
      </c>
      <c r="Q2398" s="14">
        <v>320604.05722750898</v>
      </c>
      <c r="R2398" s="14">
        <v>2751.5315077843475</v>
      </c>
      <c r="S2398" s="15">
        <v>0.15808099271964435</v>
      </c>
      <c r="T2398" s="38">
        <v>54377.413815546293</v>
      </c>
      <c r="U2398" s="38">
        <v>399737.69586093404</v>
      </c>
      <c r="V2398" s="38">
        <v>80194.514767062617</v>
      </c>
      <c r="W2398" s="38">
        <v>921208.68731858581</v>
      </c>
      <c r="AA2398" s="13">
        <v>2333</v>
      </c>
      <c r="AB2398" s="39">
        <v>3148916.6602037759</v>
      </c>
    </row>
    <row r="2399" spans="3:28">
      <c r="C2399" s="13">
        <v>2334</v>
      </c>
      <c r="D2399" s="13">
        <v>65</v>
      </c>
      <c r="E2399" s="14">
        <v>237104.91748763167</v>
      </c>
      <c r="F2399" s="14">
        <v>71548.417820176343</v>
      </c>
      <c r="G2399" s="14">
        <v>2551.6097</v>
      </c>
      <c r="H2399" s="14">
        <v>163004.88996745532</v>
      </c>
      <c r="I2399" s="14">
        <v>9780.293398047319</v>
      </c>
      <c r="J2399" s="14">
        <v>3912.117359218928</v>
      </c>
      <c r="K2399" s="15">
        <v>-2.9617928322960632E-3</v>
      </c>
      <c r="L2399" s="14">
        <v>-459.09806146995248</v>
      </c>
      <c r="M2399" s="14">
        <v>156503.7715145137</v>
      </c>
      <c r="N2399" s="14">
        <v>2934.0880194141955</v>
      </c>
      <c r="O2399" s="15">
        <v>0.10289822564229176</v>
      </c>
      <c r="P2399" s="14">
        <v>30893.000102414178</v>
      </c>
      <c r="Q2399" s="14">
        <v>332588.74008408544</v>
      </c>
      <c r="R2399" s="14">
        <v>2934.0880194141955</v>
      </c>
      <c r="S2399" s="15">
        <v>-0.18992642813906324</v>
      </c>
      <c r="T2399" s="38">
        <v>-122105.87292263824</v>
      </c>
      <c r="U2399" s="38">
        <v>522272.60852658568</v>
      </c>
      <c r="V2399" s="38">
        <v>-91671.970881694011</v>
      </c>
      <c r="W2399" s="38">
        <v>1011365.1201251848</v>
      </c>
      <c r="AA2399" s="13">
        <v>2334</v>
      </c>
      <c r="AB2399" s="39">
        <v>2484965.1093795127</v>
      </c>
    </row>
    <row r="2400" spans="3:28">
      <c r="C2400" s="13">
        <v>2335</v>
      </c>
      <c r="D2400" s="13">
        <v>65</v>
      </c>
      <c r="E2400" s="14">
        <v>229808.53826938255</v>
      </c>
      <c r="F2400" s="14">
        <v>68702.829925059195</v>
      </c>
      <c r="G2400" s="14">
        <v>2551.6097</v>
      </c>
      <c r="H2400" s="14">
        <v>158554.09864432336</v>
      </c>
      <c r="I2400" s="14">
        <v>9513.2459186594006</v>
      </c>
      <c r="J2400" s="14">
        <v>3805.2983674637603</v>
      </c>
      <c r="K2400" s="15">
        <v>9.316441535794967E-2</v>
      </c>
      <c r="L2400" s="14">
        <v>13638.880786686501</v>
      </c>
      <c r="M2400" s="14">
        <v>161937.34788312856</v>
      </c>
      <c r="N2400" s="14">
        <v>2853.9737755978199</v>
      </c>
      <c r="O2400" s="15">
        <v>7.6099912319808991E-2</v>
      </c>
      <c r="P2400" s="14">
        <v>19125.462251011922</v>
      </c>
      <c r="Q2400" s="14">
        <v>271872.87340733549</v>
      </c>
      <c r="R2400" s="14">
        <v>2853.9737755978199</v>
      </c>
      <c r="S2400" s="15">
        <v>-6.5358066401602591E-2</v>
      </c>
      <c r="T2400" s="38">
        <v>-20593.601036266624</v>
      </c>
      <c r="U2400" s="38">
        <v>295922.28260264033</v>
      </c>
      <c r="V2400" s="38">
        <v>12170.742001431801</v>
      </c>
      <c r="W2400" s="38">
        <v>729732.50389310438</v>
      </c>
      <c r="AA2400" s="13">
        <v>2335</v>
      </c>
      <c r="AB2400" s="39">
        <v>2738550.1487873602</v>
      </c>
    </row>
    <row r="2401" spans="3:28">
      <c r="C2401" s="13">
        <v>2336</v>
      </c>
      <c r="D2401" s="13">
        <v>65</v>
      </c>
      <c r="E2401" s="14">
        <v>250808.53022592186</v>
      </c>
      <c r="F2401" s="14">
        <v>76892.826788109523</v>
      </c>
      <c r="G2401" s="14">
        <v>2551.6097</v>
      </c>
      <c r="H2401" s="14">
        <v>171364.09373781233</v>
      </c>
      <c r="I2401" s="14">
        <v>10281.845624268739</v>
      </c>
      <c r="J2401" s="14">
        <v>4112.7382497074959</v>
      </c>
      <c r="K2401" s="15">
        <v>-2.5647865564849694E-2</v>
      </c>
      <c r="L2401" s="14">
        <v>-4860.7735788011641</v>
      </c>
      <c r="M2401" s="14">
        <v>186715.20943013491</v>
      </c>
      <c r="N2401" s="14">
        <v>3084.5536872806215</v>
      </c>
      <c r="O2401" s="15">
        <v>0.1110547294299056</v>
      </c>
      <c r="P2401" s="14">
        <v>28092.986458590269</v>
      </c>
      <c r="Q2401" s="14">
        <v>282600.5048800034</v>
      </c>
      <c r="R2401" s="14">
        <v>3084.5536872806215</v>
      </c>
      <c r="S2401" s="15">
        <v>0.25119326163564959</v>
      </c>
      <c r="T2401" s="38">
        <v>74744.836337651912</v>
      </c>
      <c r="U2401" s="38">
        <v>373846.1951843265</v>
      </c>
      <c r="V2401" s="38">
        <v>97977.049217441017</v>
      </c>
      <c r="W2401" s="38">
        <v>843161.90949446475</v>
      </c>
      <c r="AA2401" s="13">
        <v>2336</v>
      </c>
      <c r="AB2401" s="39">
        <v>2571601.7122175833</v>
      </c>
    </row>
    <row r="2402" spans="3:28">
      <c r="C2402" s="13">
        <v>2337</v>
      </c>
      <c r="D2402" s="13">
        <v>65</v>
      </c>
      <c r="E2402" s="14">
        <v>234675.73947469704</v>
      </c>
      <c r="F2402" s="14">
        <v>70601.038395131851</v>
      </c>
      <c r="G2402" s="14">
        <v>2551.6097</v>
      </c>
      <c r="H2402" s="14">
        <v>161523.09137956519</v>
      </c>
      <c r="I2402" s="14">
        <v>9691.3854827739106</v>
      </c>
      <c r="J2402" s="14">
        <v>3876.5541931095645</v>
      </c>
      <c r="K2402" s="15">
        <v>-3.6741193644242769E-2</v>
      </c>
      <c r="L2402" s="14">
        <v>-6640.8895475341806</v>
      </c>
      <c r="M2402" s="14">
        <v>176045.17739592961</v>
      </c>
      <c r="N2402" s="14">
        <v>2907.4156448321733</v>
      </c>
      <c r="O2402" s="15">
        <v>0.16607764408619069</v>
      </c>
      <c r="P2402" s="14">
        <v>23437.259726464461</v>
      </c>
      <c r="Q2402" s="14">
        <v>166013.27124859486</v>
      </c>
      <c r="R2402" s="14">
        <v>2907.4156448321733</v>
      </c>
      <c r="S2402" s="15">
        <v>0.28687854451576317</v>
      </c>
      <c r="T2402" s="38">
        <v>62658.220313889142</v>
      </c>
      <c r="U2402" s="38">
        <v>282525.6837542206</v>
      </c>
      <c r="V2402" s="38">
        <v>79454.590492819421</v>
      </c>
      <c r="W2402" s="38">
        <v>624584.13239874505</v>
      </c>
      <c r="AA2402" s="13">
        <v>2337</v>
      </c>
      <c r="AB2402" s="39">
        <v>2406716.4473431036</v>
      </c>
    </row>
    <row r="2403" spans="3:28">
      <c r="C2403" s="13">
        <v>2338</v>
      </c>
      <c r="D2403" s="13">
        <v>65</v>
      </c>
      <c r="E2403" s="14">
        <v>228586.08056572246</v>
      </c>
      <c r="F2403" s="14">
        <v>68226.07142063175</v>
      </c>
      <c r="G2403" s="14">
        <v>2551.6097</v>
      </c>
      <c r="H2403" s="14">
        <v>157808.3994450907</v>
      </c>
      <c r="I2403" s="14">
        <v>9468.5039667054425</v>
      </c>
      <c r="J2403" s="14">
        <v>3787.4015866821774</v>
      </c>
      <c r="K2403" s="15">
        <v>0.11061873748779824</v>
      </c>
      <c r="L2403" s="14">
        <v>13144.716227496283</v>
      </c>
      <c r="M2403" s="14">
        <v>133867.43754682381</v>
      </c>
      <c r="N2403" s="14">
        <v>2840.5511900116326</v>
      </c>
      <c r="O2403" s="15">
        <v>0.16315717294196369</v>
      </c>
      <c r="P2403" s="14">
        <v>32274.768409261891</v>
      </c>
      <c r="Q2403" s="14">
        <v>231509.01581623507</v>
      </c>
      <c r="R2403" s="14">
        <v>2840.5511900116326</v>
      </c>
      <c r="S2403" s="15">
        <v>-8.2406803533612724E-2</v>
      </c>
      <c r="T2403" s="38">
        <v>-87882.127973711205</v>
      </c>
      <c r="U2403" s="38">
        <v>979980.77377976652</v>
      </c>
      <c r="V2403" s="38">
        <v>-42462.643336953028</v>
      </c>
      <c r="W2403" s="38">
        <v>1345357.2271428253</v>
      </c>
      <c r="AA2403" s="13">
        <v>2338</v>
      </c>
      <c r="AB2403" s="39">
        <v>2545803.5142332986</v>
      </c>
    </row>
    <row r="2404" spans="3:28">
      <c r="C2404" s="13">
        <v>2339</v>
      </c>
      <c r="D2404" s="13">
        <v>65</v>
      </c>
      <c r="E2404" s="14">
        <v>249893.2934219577</v>
      </c>
      <c r="F2404" s="14">
        <v>76535.884434563501</v>
      </c>
      <c r="G2404" s="14">
        <v>2551.6097</v>
      </c>
      <c r="H2404" s="14">
        <v>170805.79928739418</v>
      </c>
      <c r="I2404" s="14">
        <v>10248.34795724365</v>
      </c>
      <c r="J2404" s="14">
        <v>4099.33918289746</v>
      </c>
      <c r="K2404" s="15">
        <v>3.9455512676781122E-2</v>
      </c>
      <c r="L2404" s="14">
        <v>7056.9161939140722</v>
      </c>
      <c r="M2404" s="14">
        <v>187964.13230171928</v>
      </c>
      <c r="N2404" s="14">
        <v>3074.504387173095</v>
      </c>
      <c r="O2404" s="15">
        <v>1.5029506592434239E-2</v>
      </c>
      <c r="P2404" s="14">
        <v>2000.069502742012</v>
      </c>
      <c r="Q2404" s="14">
        <v>136613.51354875002</v>
      </c>
      <c r="R2404" s="14">
        <v>3074.504387173095</v>
      </c>
      <c r="S2404" s="15">
        <v>0.11607843271871077</v>
      </c>
      <c r="T2404" s="38">
        <v>156307.472589646</v>
      </c>
      <c r="U2404" s="38">
        <v>1504412.4628954537</v>
      </c>
      <c r="V2404" s="38">
        <v>165364.45828630208</v>
      </c>
      <c r="W2404" s="38">
        <v>1828990.108745923</v>
      </c>
      <c r="AA2404" s="13">
        <v>2339</v>
      </c>
      <c r="AB2404" s="39">
        <v>2516323.392162797</v>
      </c>
    </row>
    <row r="2405" spans="3:28">
      <c r="C2405" s="13">
        <v>2340</v>
      </c>
      <c r="D2405" s="13">
        <v>65</v>
      </c>
      <c r="E2405" s="14">
        <v>224296.27144628999</v>
      </c>
      <c r="F2405" s="14">
        <v>66553.0458640531</v>
      </c>
      <c r="G2405" s="14">
        <v>2551.6097</v>
      </c>
      <c r="H2405" s="14">
        <v>155191.61588223689</v>
      </c>
      <c r="I2405" s="14">
        <v>9311.4969529342125</v>
      </c>
      <c r="J2405" s="14">
        <v>3724.598781173685</v>
      </c>
      <c r="K2405" s="15">
        <v>5.6957560809463306E-2</v>
      </c>
      <c r="L2405" s="14">
        <v>9483.8121142590244</v>
      </c>
      <c r="M2405" s="14">
        <v>177852.75222958912</v>
      </c>
      <c r="N2405" s="14">
        <v>2793.4490858802637</v>
      </c>
      <c r="O2405" s="15">
        <v>-0.10408034148296616</v>
      </c>
      <c r="P2405" s="14">
        <v>-30620.421575012944</v>
      </c>
      <c r="Q2405" s="14">
        <v>264976.15991232719</v>
      </c>
      <c r="R2405" s="14">
        <v>2793.4490858802637</v>
      </c>
      <c r="S2405" s="15">
        <v>-0.10004782281910064</v>
      </c>
      <c r="T2405" s="38">
        <v>-38221.501213110983</v>
      </c>
      <c r="U2405" s="38">
        <v>345207.5368387436</v>
      </c>
      <c r="V2405" s="38">
        <v>-59358.110673864903</v>
      </c>
      <c r="W2405" s="38">
        <v>788036.44898065994</v>
      </c>
      <c r="AA2405" s="13">
        <v>2340</v>
      </c>
      <c r="AB2405" s="39">
        <v>3026387.1434255908</v>
      </c>
    </row>
    <row r="2406" spans="3:28">
      <c r="C2406" s="13">
        <v>2341</v>
      </c>
      <c r="D2406" s="13">
        <v>65</v>
      </c>
      <c r="E2406" s="14">
        <v>223071.75378259752</v>
      </c>
      <c r="F2406" s="14">
        <v>66075.483975213036</v>
      </c>
      <c r="G2406" s="14">
        <v>2551.6097</v>
      </c>
      <c r="H2406" s="14">
        <v>154444.66010738446</v>
      </c>
      <c r="I2406" s="14">
        <v>9266.6796064430673</v>
      </c>
      <c r="J2406" s="14">
        <v>3706.6718425772269</v>
      </c>
      <c r="K2406" s="15">
        <v>-8.4769112310536715E-2</v>
      </c>
      <c r="L2406" s="14">
        <v>-13993.039814322605</v>
      </c>
      <c r="M2406" s="14">
        <v>152932.68430258101</v>
      </c>
      <c r="N2406" s="14">
        <v>2780.0038819329202</v>
      </c>
      <c r="O2406" s="15">
        <v>0.21397243371576011</v>
      </c>
      <c r="P2406" s="14">
        <v>44701.474777833901</v>
      </c>
      <c r="Q2406" s="14">
        <v>255003.78379296817</v>
      </c>
      <c r="R2406" s="14">
        <v>2780.0038819329202</v>
      </c>
      <c r="S2406" s="15">
        <v>0.37922743216164595</v>
      </c>
      <c r="T2406" s="38">
        <v>97667.927476661367</v>
      </c>
      <c r="U2406" s="38">
        <v>356602.3979702887</v>
      </c>
      <c r="V2406" s="38">
        <v>128376.36244017267</v>
      </c>
      <c r="W2406" s="38">
        <v>764538.86606583791</v>
      </c>
      <c r="AA2406" s="13">
        <v>2341</v>
      </c>
      <c r="AB2406" s="39">
        <v>2562552.8501983564</v>
      </c>
    </row>
    <row r="2407" spans="3:28">
      <c r="C2407" s="13">
        <v>2342</v>
      </c>
      <c r="D2407" s="13">
        <v>65</v>
      </c>
      <c r="E2407" s="14">
        <v>235025.13208877941</v>
      </c>
      <c r="F2407" s="14">
        <v>70737.301514623978</v>
      </c>
      <c r="G2407" s="14">
        <v>2551.6097</v>
      </c>
      <c r="H2407" s="14">
        <v>161736.22087415544</v>
      </c>
      <c r="I2407" s="14">
        <v>9704.1732524493254</v>
      </c>
      <c r="J2407" s="14">
        <v>3881.6693009797305</v>
      </c>
      <c r="K2407" s="15">
        <v>-0.11121944075873808</v>
      </c>
      <c r="L2407" s="14">
        <v>-14150.569582182527</v>
      </c>
      <c r="M2407" s="14">
        <v>115021.34522522471</v>
      </c>
      <c r="N2407" s="14">
        <v>2911.2519757347977</v>
      </c>
      <c r="O2407" s="15">
        <v>-0.15587277494175808</v>
      </c>
      <c r="P2407" s="14">
        <v>-30712.262939616652</v>
      </c>
      <c r="Q2407" s="14">
        <v>167777.53371142334</v>
      </c>
      <c r="R2407" s="14">
        <v>2911.2519757347977</v>
      </c>
      <c r="S2407" s="15">
        <v>0.21935402380370939</v>
      </c>
      <c r="T2407" s="38">
        <v>198650.18978880314</v>
      </c>
      <c r="U2407" s="38">
        <v>1105720.3394772559</v>
      </c>
      <c r="V2407" s="38">
        <v>153787.35726700397</v>
      </c>
      <c r="W2407" s="38">
        <v>1388519.2184139038</v>
      </c>
      <c r="AA2407" s="13">
        <v>2342</v>
      </c>
      <c r="AB2407" s="39">
        <v>2486315.0148270335</v>
      </c>
    </row>
    <row r="2408" spans="3:28">
      <c r="C2408" s="13">
        <v>2343</v>
      </c>
      <c r="D2408" s="13">
        <v>65</v>
      </c>
      <c r="E2408" s="14">
        <v>226715.54977720478</v>
      </c>
      <c r="F2408" s="14">
        <v>67496.564413109867</v>
      </c>
      <c r="G2408" s="14">
        <v>2551.6097</v>
      </c>
      <c r="H2408" s="14">
        <v>156667.3756640949</v>
      </c>
      <c r="I2408" s="14">
        <v>9400.0425398456937</v>
      </c>
      <c r="J2408" s="14">
        <v>3760.0170159382778</v>
      </c>
      <c r="K2408" s="15">
        <v>-5.702079857137652E-2</v>
      </c>
      <c r="L2408" s="14">
        <v>-9643.520888912697</v>
      </c>
      <c r="M2408" s="14">
        <v>161359.35384551407</v>
      </c>
      <c r="N2408" s="14">
        <v>2820.0127619537079</v>
      </c>
      <c r="O2408" s="15">
        <v>8.2477655841904807E-2</v>
      </c>
      <c r="P2408" s="14">
        <v>8810.1744323011208</v>
      </c>
      <c r="Q2408" s="14">
        <v>117039.1045856592</v>
      </c>
      <c r="R2408" s="14">
        <v>2820.0127619537079</v>
      </c>
      <c r="S2408" s="15">
        <v>-0.23291913337371939</v>
      </c>
      <c r="T2408" s="38">
        <v>-80896.450631503874</v>
      </c>
      <c r="U2408" s="38">
        <v>267829.16464668326</v>
      </c>
      <c r="V2408" s="38">
        <v>-81729.797088115447</v>
      </c>
      <c r="W2408" s="38">
        <v>546227.62307785649</v>
      </c>
      <c r="AA2408" s="13">
        <v>2343</v>
      </c>
      <c r="AB2408" s="39">
        <v>2183288.9955602544</v>
      </c>
    </row>
    <row r="2409" spans="3:28">
      <c r="C2409" s="13">
        <v>2344</v>
      </c>
      <c r="D2409" s="13">
        <v>65</v>
      </c>
      <c r="E2409" s="14">
        <v>238483.0040315571</v>
      </c>
      <c r="F2409" s="14">
        <v>72085.871572307267</v>
      </c>
      <c r="G2409" s="14">
        <v>2551.6097</v>
      </c>
      <c r="H2409" s="14">
        <v>163845.52275924981</v>
      </c>
      <c r="I2409" s="14">
        <v>9830.7313655549879</v>
      </c>
      <c r="J2409" s="14">
        <v>3932.2925462219955</v>
      </c>
      <c r="K2409" s="15">
        <v>3.6612010128951475E-2</v>
      </c>
      <c r="L2409" s="14">
        <v>3545.1656563963966</v>
      </c>
      <c r="M2409" s="14">
        <v>102341.98699787808</v>
      </c>
      <c r="N2409" s="14">
        <v>2949.2194096664962</v>
      </c>
      <c r="O2409" s="15">
        <v>0.13490030135455461</v>
      </c>
      <c r="P2409" s="14">
        <v>24446.971568259538</v>
      </c>
      <c r="Q2409" s="14">
        <v>207144.0939197196</v>
      </c>
      <c r="R2409" s="14">
        <v>2949.2194096664962</v>
      </c>
      <c r="S2409" s="15">
        <v>0.47045904355602552</v>
      </c>
      <c r="T2409" s="38">
        <v>1015148.8472092196</v>
      </c>
      <c r="U2409" s="38">
        <v>3174407.1388602769</v>
      </c>
      <c r="V2409" s="38">
        <v>1043140.9844338755</v>
      </c>
      <c r="W2409" s="38">
        <v>3483893.2197778746</v>
      </c>
      <c r="AA2409" s="13">
        <v>2344</v>
      </c>
      <c r="AB2409" s="39">
        <v>2733782.3943413747</v>
      </c>
    </row>
    <row r="2410" spans="3:28">
      <c r="C2410" s="13">
        <v>2345</v>
      </c>
      <c r="D2410" s="13">
        <v>65</v>
      </c>
      <c r="E2410" s="14">
        <v>236417.02651859206</v>
      </c>
      <c r="F2410" s="14">
        <v>71280.140342250903</v>
      </c>
      <c r="G2410" s="14">
        <v>2551.6097</v>
      </c>
      <c r="H2410" s="14">
        <v>162585.27647634115</v>
      </c>
      <c r="I2410" s="14">
        <v>9755.1165885804694</v>
      </c>
      <c r="J2410" s="14">
        <v>3902.0466354321879</v>
      </c>
      <c r="K2410" s="15">
        <v>0.14237360178416691</v>
      </c>
      <c r="L2410" s="14">
        <v>19425.75871096932</v>
      </c>
      <c r="M2410" s="14">
        <v>157818.92065223481</v>
      </c>
      <c r="N2410" s="14">
        <v>2926.5349765741407</v>
      </c>
      <c r="O2410" s="15">
        <v>1.4688879501756347E-3</v>
      </c>
      <c r="P2410" s="14">
        <v>137.02665118366684</v>
      </c>
      <c r="Q2410" s="14">
        <v>94886.273622985856</v>
      </c>
      <c r="R2410" s="14">
        <v>2926.5349765741407</v>
      </c>
      <c r="S2410" s="15">
        <v>1.620970014127962E-2</v>
      </c>
      <c r="T2410" s="38">
        <v>10051.018649474849</v>
      </c>
      <c r="U2410" s="38">
        <v>631576.25902268442</v>
      </c>
      <c r="V2410" s="38">
        <v>29613.804011627835</v>
      </c>
      <c r="W2410" s="38">
        <v>884281.45329790516</v>
      </c>
      <c r="AA2410" s="13">
        <v>2345</v>
      </c>
      <c r="AB2410" s="39">
        <v>2837264.3098036721</v>
      </c>
    </row>
    <row r="2411" spans="3:28">
      <c r="C2411" s="13">
        <v>2346</v>
      </c>
      <c r="D2411" s="13">
        <v>65</v>
      </c>
      <c r="E2411" s="14">
        <v>230669.76481644018</v>
      </c>
      <c r="F2411" s="14">
        <v>69038.708278411665</v>
      </c>
      <c r="G2411" s="14">
        <v>2551.6097</v>
      </c>
      <c r="H2411" s="14">
        <v>159079.44683802853</v>
      </c>
      <c r="I2411" s="14">
        <v>9544.7668102817115</v>
      </c>
      <c r="J2411" s="14">
        <v>3817.906724112685</v>
      </c>
      <c r="K2411" s="15">
        <v>0.14512584500067471</v>
      </c>
      <c r="L2411" s="14">
        <v>33280.42114577505</v>
      </c>
      <c r="M2411" s="14">
        <v>264510.49333143118</v>
      </c>
      <c r="N2411" s="14">
        <v>2863.4300430845133</v>
      </c>
      <c r="O2411" s="15">
        <v>0.16670977036130608</v>
      </c>
      <c r="P2411" s="14">
        <v>20617.014003496657</v>
      </c>
      <c r="Q2411" s="14">
        <v>145718.82921661076</v>
      </c>
      <c r="R2411" s="14">
        <v>2863.4300430845133</v>
      </c>
      <c r="S2411" s="15">
        <v>6.4494336872566588E-2</v>
      </c>
      <c r="T2411" s="38">
        <v>11818.628846958816</v>
      </c>
      <c r="U2411" s="38">
        <v>196500.98911989841</v>
      </c>
      <c r="V2411" s="38">
        <v>65716.063996230529</v>
      </c>
      <c r="W2411" s="38">
        <v>606730.31166794035</v>
      </c>
      <c r="AA2411" s="13">
        <v>2346</v>
      </c>
      <c r="AB2411" s="39">
        <v>2568468.3358421037</v>
      </c>
    </row>
    <row r="2412" spans="3:28">
      <c r="C2412" s="13">
        <v>2347</v>
      </c>
      <c r="D2412" s="13">
        <v>65</v>
      </c>
      <c r="E2412" s="14">
        <v>237102.73969078585</v>
      </c>
      <c r="F2412" s="14">
        <v>71547.568479406487</v>
      </c>
      <c r="G2412" s="14">
        <v>2551.6097</v>
      </c>
      <c r="H2412" s="14">
        <v>163003.56151137935</v>
      </c>
      <c r="I2412" s="14">
        <v>9780.21369068276</v>
      </c>
      <c r="J2412" s="14">
        <v>3912.0854762731042</v>
      </c>
      <c r="K2412" s="15">
        <v>3.1931428645083845E-3</v>
      </c>
      <c r="L2412" s="14">
        <v>469.48868232417948</v>
      </c>
      <c r="M2412" s="14">
        <v>149455.80918927642</v>
      </c>
      <c r="N2412" s="14">
        <v>2934.0641072048279</v>
      </c>
      <c r="O2412" s="15">
        <v>0.11500533715415129</v>
      </c>
      <c r="P2412" s="14">
        <v>14768.282569337825</v>
      </c>
      <c r="Q2412" s="14">
        <v>144649.20335875306</v>
      </c>
      <c r="R2412" s="14">
        <v>2934.0641072048279</v>
      </c>
      <c r="S2412" s="15">
        <v>0.2863111282108648</v>
      </c>
      <c r="T2412" s="38">
        <v>39415.120787294109</v>
      </c>
      <c r="U2412" s="38">
        <v>178547.49974374319</v>
      </c>
      <c r="V2412" s="38">
        <v>54652.89203895611</v>
      </c>
      <c r="W2412" s="38">
        <v>472652.51229177264</v>
      </c>
      <c r="AA2412" s="13">
        <v>2347</v>
      </c>
      <c r="AB2412" s="39">
        <v>2866983.555672958</v>
      </c>
    </row>
    <row r="2413" spans="3:28">
      <c r="C2413" s="13">
        <v>2348</v>
      </c>
      <c r="D2413" s="13">
        <v>65</v>
      </c>
      <c r="E2413" s="14">
        <v>246349.06101799666</v>
      </c>
      <c r="F2413" s="14">
        <v>75153.633797018701</v>
      </c>
      <c r="G2413" s="14">
        <v>2551.6097</v>
      </c>
      <c r="H2413" s="14">
        <v>168643.81752097796</v>
      </c>
      <c r="I2413" s="14">
        <v>10118.629051258677</v>
      </c>
      <c r="J2413" s="14">
        <v>4047.4516205034706</v>
      </c>
      <c r="K2413" s="15">
        <v>3.7900965302929093E-2</v>
      </c>
      <c r="L2413" s="14">
        <v>4290.2921844399016</v>
      </c>
      <c r="M2413" s="14">
        <v>119511.45637519473</v>
      </c>
      <c r="N2413" s="14">
        <v>3035.588715377603</v>
      </c>
      <c r="O2413" s="15">
        <v>-2.181253666474578E-3</v>
      </c>
      <c r="P2413" s="14">
        <v>-418.58797421598445</v>
      </c>
      <c r="Q2413" s="14">
        <v>193001.68001576778</v>
      </c>
      <c r="R2413" s="14">
        <v>3035.588715377603</v>
      </c>
      <c r="S2413" s="15">
        <v>-0.174436852572257</v>
      </c>
      <c r="T2413" s="38">
        <v>-51082.974487123487</v>
      </c>
      <c r="U2413" s="38">
        <v>243279.90239670972</v>
      </c>
      <c r="V2413" s="38">
        <v>-47211.270276899573</v>
      </c>
      <c r="W2413" s="38">
        <v>555793.0387876723</v>
      </c>
      <c r="AA2413" s="13">
        <v>2348</v>
      </c>
      <c r="AB2413" s="39">
        <v>2737033.1039732704</v>
      </c>
    </row>
    <row r="2414" spans="3:28">
      <c r="C2414" s="13">
        <v>2349</v>
      </c>
      <c r="D2414" s="13">
        <v>65</v>
      </c>
      <c r="E2414" s="14">
        <v>235665.86017373789</v>
      </c>
      <c r="F2414" s="14">
        <v>70987.185467757779</v>
      </c>
      <c r="G2414" s="14">
        <v>2551.6097</v>
      </c>
      <c r="H2414" s="14">
        <v>162127.06500598011</v>
      </c>
      <c r="I2414" s="14">
        <v>9727.6239003588071</v>
      </c>
      <c r="J2414" s="14">
        <v>3891.0495601435232</v>
      </c>
      <c r="K2414" s="15">
        <v>-2.799467243984257E-2</v>
      </c>
      <c r="L2414" s="14">
        <v>-3788.9222079879614</v>
      </c>
      <c r="M2414" s="14">
        <v>133501.00483754816</v>
      </c>
      <c r="N2414" s="14">
        <v>2918.2871701076419</v>
      </c>
      <c r="O2414" s="15">
        <v>-3.5366231347633184E-2</v>
      </c>
      <c r="P2414" s="14">
        <v>-4685.3622594584995</v>
      </c>
      <c r="Q2414" s="14">
        <v>129255.02348576851</v>
      </c>
      <c r="R2414" s="14">
        <v>2918.2871701076419</v>
      </c>
      <c r="S2414" s="15">
        <v>0.10007661954522536</v>
      </c>
      <c r="T2414" s="38">
        <v>27555.164733872803</v>
      </c>
      <c r="U2414" s="38">
        <v>304354.99087885686</v>
      </c>
      <c r="V2414" s="38">
        <v>19080.880266426342</v>
      </c>
      <c r="W2414" s="38">
        <v>567111.01920217345</v>
      </c>
      <c r="AA2414" s="13">
        <v>2349</v>
      </c>
      <c r="AB2414" s="39">
        <v>3156869.004934588</v>
      </c>
    </row>
    <row r="2415" spans="3:28">
      <c r="C2415" s="13">
        <v>2350</v>
      </c>
      <c r="D2415" s="13">
        <v>65</v>
      </c>
      <c r="E2415" s="14">
        <v>231004.75226457173</v>
      </c>
      <c r="F2415" s="14">
        <v>69169.35338318297</v>
      </c>
      <c r="G2415" s="14">
        <v>2551.6097</v>
      </c>
      <c r="H2415" s="14">
        <v>159283.78918138877</v>
      </c>
      <c r="I2415" s="14">
        <v>9557.0273508833252</v>
      </c>
      <c r="J2415" s="14">
        <v>3822.8109403533304</v>
      </c>
      <c r="K2415" s="15">
        <v>6.6970728223689546E-2</v>
      </c>
      <c r="L2415" s="14">
        <v>9933.7428375065847</v>
      </c>
      <c r="M2415" s="14">
        <v>160174.77083062785</v>
      </c>
      <c r="N2415" s="14">
        <v>2867.1082052649977</v>
      </c>
      <c r="O2415" s="15">
        <v>-8.411687592026984E-2</v>
      </c>
      <c r="P2415" s="14">
        <v>-15226.52524792903</v>
      </c>
      <c r="Q2415" s="14">
        <v>167223.32411466402</v>
      </c>
      <c r="R2415" s="14">
        <v>2867.1082052649977</v>
      </c>
      <c r="S2415" s="15">
        <v>0.18114026833987151</v>
      </c>
      <c r="T2415" s="38">
        <v>123928.53564818096</v>
      </c>
      <c r="U2415" s="38">
        <v>809519.93485047517</v>
      </c>
      <c r="V2415" s="38">
        <v>118635.75323775852</v>
      </c>
      <c r="W2415" s="38">
        <v>1136918.029795767</v>
      </c>
      <c r="AA2415" s="13">
        <v>2350</v>
      </c>
      <c r="AB2415" s="39">
        <v>3068160.9933073483</v>
      </c>
    </row>
    <row r="2416" spans="3:28">
      <c r="C2416" s="13">
        <v>2351</v>
      </c>
      <c r="D2416" s="13">
        <v>65</v>
      </c>
      <c r="E2416" s="14">
        <v>221137.29739685639</v>
      </c>
      <c r="F2416" s="14">
        <v>65321.045984773991</v>
      </c>
      <c r="G2416" s="14">
        <v>2551.6097</v>
      </c>
      <c r="H2416" s="14">
        <v>153264.6417120824</v>
      </c>
      <c r="I2416" s="14">
        <v>9195.8785027249432</v>
      </c>
      <c r="J2416" s="14">
        <v>3678.3514010899776</v>
      </c>
      <c r="K2416" s="15">
        <v>2.1720144927403581E-2</v>
      </c>
      <c r="L2416" s="14">
        <v>3210.8594126288626</v>
      </c>
      <c r="M2416" s="14">
        <v>152878.6717710181</v>
      </c>
      <c r="N2416" s="14">
        <v>2758.7635508174831</v>
      </c>
      <c r="O2416" s="15">
        <v>0.24446747046908132</v>
      </c>
      <c r="P2416" s="14">
        <v>35318.494520211134</v>
      </c>
      <c r="Q2416" s="14">
        <v>181169.01780349587</v>
      </c>
      <c r="R2416" s="14">
        <v>2758.7635508174831</v>
      </c>
      <c r="S2416" s="15">
        <v>-9.0327189289453644E-2</v>
      </c>
      <c r="T2416" s="38">
        <v>-16752.55747684469</v>
      </c>
      <c r="U2416" s="38">
        <v>170092.10456053575</v>
      </c>
      <c r="V2416" s="38">
        <v>21776.796455995303</v>
      </c>
      <c r="W2416" s="38">
        <v>504139.79413504968</v>
      </c>
      <c r="AA2416" s="13">
        <v>2351</v>
      </c>
      <c r="AB2416" s="39">
        <v>3003613.9845422641</v>
      </c>
    </row>
    <row r="2417" spans="3:28">
      <c r="C2417" s="13">
        <v>2352</v>
      </c>
      <c r="D2417" s="13">
        <v>65</v>
      </c>
      <c r="E2417" s="14">
        <v>236848.94184910454</v>
      </c>
      <c r="F2417" s="14">
        <v>71448.587321150771</v>
      </c>
      <c r="G2417" s="14">
        <v>2551.6097</v>
      </c>
      <c r="H2417" s="14">
        <v>162848.74482795378</v>
      </c>
      <c r="I2417" s="14">
        <v>9770.9246896772256</v>
      </c>
      <c r="J2417" s="14">
        <v>3908.3698758708906</v>
      </c>
      <c r="K2417" s="15">
        <v>-1.7983508663985799E-2</v>
      </c>
      <c r="L2417" s="14">
        <v>-2940.5520702740941</v>
      </c>
      <c r="M2417" s="14">
        <v>162527.44572904767</v>
      </c>
      <c r="N2417" s="14">
        <v>2931.2774069031675</v>
      </c>
      <c r="O2417" s="15">
        <v>0.16388274320515522</v>
      </c>
      <c r="P2417" s="14">
        <v>22395.874003717327</v>
      </c>
      <c r="Q2417" s="14">
        <v>160519.42778539797</v>
      </c>
      <c r="R2417" s="14">
        <v>2931.2774069031675</v>
      </c>
      <c r="S2417" s="15">
        <v>0.13235272419586272</v>
      </c>
      <c r="T2417" s="38">
        <v>125511.25235505786</v>
      </c>
      <c r="U2417" s="38">
        <v>1075285.6857405102</v>
      </c>
      <c r="V2417" s="38">
        <v>144966.57428850108</v>
      </c>
      <c r="W2417" s="38">
        <v>1398332.559254956</v>
      </c>
      <c r="AA2417" s="13">
        <v>2352</v>
      </c>
      <c r="AB2417" s="39">
        <v>2980022.0526345428</v>
      </c>
    </row>
    <row r="2418" spans="3:28">
      <c r="C2418" s="13">
        <v>2353</v>
      </c>
      <c r="D2418" s="13">
        <v>65</v>
      </c>
      <c r="E2418" s="14">
        <v>223023.21754531286</v>
      </c>
      <c r="F2418" s="14">
        <v>66056.55484267202</v>
      </c>
      <c r="G2418" s="14">
        <v>2551.6097</v>
      </c>
      <c r="H2418" s="14">
        <v>154415.05300264084</v>
      </c>
      <c r="I2418" s="14">
        <v>9264.9031801584497</v>
      </c>
      <c r="J2418" s="14">
        <v>3705.96127206338</v>
      </c>
      <c r="K2418" s="15">
        <v>0.11360581139784851</v>
      </c>
      <c r="L2418" s="14">
        <v>18149.721187955263</v>
      </c>
      <c r="M2418" s="14">
        <v>179763.20143782086</v>
      </c>
      <c r="N2418" s="14">
        <v>2779.4709540475346</v>
      </c>
      <c r="O2418" s="15">
        <v>9.5818351515160535E-2</v>
      </c>
      <c r="P2418" s="14">
        <v>8704.5449599556978</v>
      </c>
      <c r="Q2418" s="14">
        <v>100938.51666430017</v>
      </c>
      <c r="R2418" s="14">
        <v>2779.4709540475346</v>
      </c>
      <c r="S2418" s="15">
        <v>7.6083133229594938E-2</v>
      </c>
      <c r="T2418" s="38">
        <v>48236.747480577309</v>
      </c>
      <c r="U2418" s="38">
        <v>683627.02201287355</v>
      </c>
      <c r="V2418" s="38">
        <v>75091.013628488261</v>
      </c>
      <c r="W2418" s="38">
        <v>964328.74011499458</v>
      </c>
      <c r="AA2418" s="13">
        <v>2353</v>
      </c>
      <c r="AB2418" s="39">
        <v>2629076.2121169888</v>
      </c>
    </row>
    <row r="2419" spans="3:28">
      <c r="C2419" s="13">
        <v>2354</v>
      </c>
      <c r="D2419" s="13">
        <v>65</v>
      </c>
      <c r="E2419" s="14">
        <v>232616.76828203414</v>
      </c>
      <c r="F2419" s="14">
        <v>69798.03962999332</v>
      </c>
      <c r="G2419" s="14">
        <v>2551.6097</v>
      </c>
      <c r="H2419" s="14">
        <v>160267.11895204082</v>
      </c>
      <c r="I2419" s="14">
        <v>9616.0271371224499</v>
      </c>
      <c r="J2419" s="14">
        <v>3846.4108548489803</v>
      </c>
      <c r="K2419" s="15">
        <v>2.5681923793098728E-2</v>
      </c>
      <c r="L2419" s="14">
        <v>3645.048155331735</v>
      </c>
      <c r="M2419" s="14">
        <v>147498.74853700242</v>
      </c>
      <c r="N2419" s="14">
        <v>2884.8081411367348</v>
      </c>
      <c r="O2419" s="15">
        <v>-6.1423226735922182E-2</v>
      </c>
      <c r="P2419" s="14">
        <v>-10687.616215243715</v>
      </c>
      <c r="Q2419" s="14">
        <v>164754.37698783877</v>
      </c>
      <c r="R2419" s="14">
        <v>2884.8081411367348</v>
      </c>
      <c r="S2419" s="15">
        <v>-0.12530416617818818</v>
      </c>
      <c r="T2419" s="38">
        <v>-50416.098983617478</v>
      </c>
      <c r="U2419" s="38">
        <v>353376.04748836084</v>
      </c>
      <c r="V2419" s="38">
        <v>-57458.667043529458</v>
      </c>
      <c r="W2419" s="38">
        <v>665629.17301320203</v>
      </c>
      <c r="AA2419" s="13">
        <v>2354</v>
      </c>
      <c r="AB2419" s="39">
        <v>2891995.9591612238</v>
      </c>
    </row>
    <row r="2420" spans="3:28">
      <c r="C2420" s="13">
        <v>2355</v>
      </c>
      <c r="D2420" s="13">
        <v>65</v>
      </c>
      <c r="E2420" s="14">
        <v>237717.22003000695</v>
      </c>
      <c r="F2420" s="14">
        <v>71787.215811702714</v>
      </c>
      <c r="G2420" s="14">
        <v>2551.6097</v>
      </c>
      <c r="H2420" s="14">
        <v>163378.39451830424</v>
      </c>
      <c r="I2420" s="14">
        <v>9802.7036710982538</v>
      </c>
      <c r="J2420" s="14">
        <v>3921.0814684393017</v>
      </c>
      <c r="K2420" s="15">
        <v>4.9469527752655687E-2</v>
      </c>
      <c r="L2420" s="14">
        <v>7366.9143295987906</v>
      </c>
      <c r="M2420" s="14">
        <v>158245.68137947822</v>
      </c>
      <c r="N2420" s="14">
        <v>2940.8111013294761</v>
      </c>
      <c r="O2420" s="15">
        <v>0.22098123891847318</v>
      </c>
      <c r="P2420" s="14">
        <v>51938.50473599141</v>
      </c>
      <c r="Q2420" s="14">
        <v>288444.72142695449</v>
      </c>
      <c r="R2420" s="14">
        <v>2940.8111013294761</v>
      </c>
      <c r="S2420" s="15">
        <v>0.20345794838501308</v>
      </c>
      <c r="T2420" s="38">
        <v>20048.756213406883</v>
      </c>
      <c r="U2420" s="38">
        <v>120059.21081375374</v>
      </c>
      <c r="V2420" s="38">
        <v>79354.175278997078</v>
      </c>
      <c r="W2420" s="38">
        <v>566749.61362018646</v>
      </c>
      <c r="AA2420" s="13">
        <v>2355</v>
      </c>
      <c r="AB2420" s="39">
        <v>3021750.4923632699</v>
      </c>
    </row>
    <row r="2421" spans="3:28">
      <c r="C2421" s="13">
        <v>2356</v>
      </c>
      <c r="D2421" s="13">
        <v>65</v>
      </c>
      <c r="E2421" s="14">
        <v>219769.65854320681</v>
      </c>
      <c r="F2421" s="14">
        <v>64787.666831850656</v>
      </c>
      <c r="G2421" s="14">
        <v>2551.6097</v>
      </c>
      <c r="H2421" s="14">
        <v>152430.38201135615</v>
      </c>
      <c r="I2421" s="14">
        <v>9145.8229206813685</v>
      </c>
      <c r="J2421" s="14">
        <v>3658.3291682725476</v>
      </c>
      <c r="K2421" s="15">
        <v>-4.6679193663288356E-2</v>
      </c>
      <c r="L2421" s="14">
        <v>-8970.3316306363231</v>
      </c>
      <c r="M2421" s="14">
        <v>185028.63981310718</v>
      </c>
      <c r="N2421" s="14">
        <v>2743.7468762044105</v>
      </c>
      <c r="O2421" s="15">
        <v>0.16742922575928354</v>
      </c>
      <c r="P2421" s="14">
        <v>38016.728989839088</v>
      </c>
      <c r="Q2421" s="14">
        <v>266450.08955741365</v>
      </c>
      <c r="R2421" s="14">
        <v>2743.7468762044105</v>
      </c>
      <c r="S2421" s="15">
        <v>0.3006107920545566</v>
      </c>
      <c r="T2421" s="38">
        <v>41766.454999218695</v>
      </c>
      <c r="U2421" s="38">
        <v>182076.9697075208</v>
      </c>
      <c r="V2421" s="38">
        <v>70812.852358421456</v>
      </c>
      <c r="W2421" s="38">
        <v>633555.69907804159</v>
      </c>
      <c r="AA2421" s="13">
        <v>2356</v>
      </c>
      <c r="AB2421" s="39">
        <v>2602057.9340095865</v>
      </c>
    </row>
    <row r="2422" spans="3:28">
      <c r="C2422" s="13">
        <v>2357</v>
      </c>
      <c r="D2422" s="13">
        <v>65</v>
      </c>
      <c r="E2422" s="14">
        <v>234669.75639583752</v>
      </c>
      <c r="F2422" s="14">
        <v>70598.704994376632</v>
      </c>
      <c r="G2422" s="14">
        <v>2551.6097</v>
      </c>
      <c r="H2422" s="14">
        <v>161519.44170146089</v>
      </c>
      <c r="I2422" s="14">
        <v>9691.1665020876535</v>
      </c>
      <c r="J2422" s="14">
        <v>3876.4666008350614</v>
      </c>
      <c r="K2422" s="15">
        <v>7.3354333330175894E-2</v>
      </c>
      <c r="L2422" s="14">
        <v>8317.6230401835619</v>
      </c>
      <c r="M2422" s="14">
        <v>123645.5180357736</v>
      </c>
      <c r="N2422" s="14">
        <v>2907.349950626296</v>
      </c>
      <c r="O2422" s="15">
        <v>-4.0786518497954866E-3</v>
      </c>
      <c r="P2422" s="14">
        <v>-519.91813080149791</v>
      </c>
      <c r="Q2422" s="14">
        <v>128406.79204058211</v>
      </c>
      <c r="R2422" s="14">
        <v>2907.349950626296</v>
      </c>
      <c r="S2422" s="15">
        <v>-7.9418123951290456E-2</v>
      </c>
      <c r="T2422" s="38">
        <v>-16524.600866400382</v>
      </c>
      <c r="U2422" s="38">
        <v>192999.97838430738</v>
      </c>
      <c r="V2422" s="38">
        <v>-8726.8959570183179</v>
      </c>
      <c r="W2422" s="38">
        <v>445052.28846066305</v>
      </c>
      <c r="AA2422" s="13">
        <v>2357</v>
      </c>
      <c r="AB2422" s="39">
        <v>2929572.8208469287</v>
      </c>
    </row>
    <row r="2423" spans="3:28">
      <c r="C2423" s="13">
        <v>2358</v>
      </c>
      <c r="D2423" s="13">
        <v>65</v>
      </c>
      <c r="E2423" s="14">
        <v>225726.6700973431</v>
      </c>
      <c r="F2423" s="14">
        <v>67110.901337963805</v>
      </c>
      <c r="G2423" s="14">
        <v>2551.6097</v>
      </c>
      <c r="H2423" s="14">
        <v>156064.15905937928</v>
      </c>
      <c r="I2423" s="14">
        <v>9363.8495435627556</v>
      </c>
      <c r="J2423" s="14">
        <v>3745.5398174251022</v>
      </c>
      <c r="K2423" s="15">
        <v>3.5328083970594074E-2</v>
      </c>
      <c r="L2423" s="14">
        <v>4805.4897597850704</v>
      </c>
      <c r="M2423" s="14">
        <v>142702.89558662442</v>
      </c>
      <c r="N2423" s="14">
        <v>2809.1548630688267</v>
      </c>
      <c r="O2423" s="15">
        <v>4.0385543017091255E-2</v>
      </c>
      <c r="P2423" s="14">
        <v>4677.5783688525607</v>
      </c>
      <c r="Q2423" s="14">
        <v>121905.24543602711</v>
      </c>
      <c r="R2423" s="14">
        <v>2809.1548630688267</v>
      </c>
      <c r="S2423" s="15">
        <v>0.11387739255759717</v>
      </c>
      <c r="T2423" s="38">
        <v>31423.002136024083</v>
      </c>
      <c r="U2423" s="38">
        <v>308764.7206478733</v>
      </c>
      <c r="V2423" s="38">
        <v>40906.070264661714</v>
      </c>
      <c r="W2423" s="38">
        <v>573372.86167052481</v>
      </c>
      <c r="AA2423" s="13">
        <v>2358</v>
      </c>
      <c r="AB2423" s="39">
        <v>2652857.1287186826</v>
      </c>
    </row>
    <row r="2424" spans="3:28">
      <c r="C2424" s="13">
        <v>2359</v>
      </c>
      <c r="D2424" s="13">
        <v>65</v>
      </c>
      <c r="E2424" s="14">
        <v>224050.80046769296</v>
      </c>
      <c r="F2424" s="14">
        <v>66457.312182400259</v>
      </c>
      <c r="G2424" s="14">
        <v>2551.6097</v>
      </c>
      <c r="H2424" s="14">
        <v>155041.8785852927</v>
      </c>
      <c r="I2424" s="14">
        <v>9302.512715117562</v>
      </c>
      <c r="J2424" s="14">
        <v>3721.0050860470251</v>
      </c>
      <c r="K2424" s="15">
        <v>4.8054113173947061E-2</v>
      </c>
      <c r="L2424" s="14">
        <v>6810.3685202797797</v>
      </c>
      <c r="M2424" s="14">
        <v>150393.7761479835</v>
      </c>
      <c r="N2424" s="14">
        <v>2790.7538145352687</v>
      </c>
      <c r="O2424" s="15">
        <v>7.9716667192781324E-3</v>
      </c>
      <c r="P2424" s="14">
        <v>962.88539161713345</v>
      </c>
      <c r="Q2424" s="14">
        <v>123146.72793914509</v>
      </c>
      <c r="R2424" s="14">
        <v>2790.7538145352687</v>
      </c>
      <c r="S2424" s="15">
        <v>-0.23011482197944244</v>
      </c>
      <c r="T2424" s="38">
        <v>-33775.594909251507</v>
      </c>
      <c r="U2424" s="38">
        <v>114396.91968395315</v>
      </c>
      <c r="V2424" s="38">
        <v>-26002.340997354593</v>
      </c>
      <c r="W2424" s="38">
        <v>387937.42377108173</v>
      </c>
      <c r="AA2424" s="13">
        <v>2359</v>
      </c>
      <c r="AB2424" s="39">
        <v>2602627.6275363644</v>
      </c>
    </row>
    <row r="2425" spans="3:28">
      <c r="C2425" s="13">
        <v>2360</v>
      </c>
      <c r="D2425" s="13">
        <v>65</v>
      </c>
      <c r="E2425" s="14">
        <v>219253.9386795212</v>
      </c>
      <c r="F2425" s="14">
        <v>64586.536085013271</v>
      </c>
      <c r="G2425" s="14">
        <v>2551.6097</v>
      </c>
      <c r="H2425" s="14">
        <v>152115.79289450793</v>
      </c>
      <c r="I2425" s="14">
        <v>9126.9475736704753</v>
      </c>
      <c r="J2425" s="14">
        <v>3650.7790294681904</v>
      </c>
      <c r="K2425" s="15">
        <v>2.9508679210633652E-2</v>
      </c>
      <c r="L2425" s="14">
        <v>4829.9096629602718</v>
      </c>
      <c r="M2425" s="14">
        <v>170332.89479233581</v>
      </c>
      <c r="N2425" s="14">
        <v>2738.0842721011427</v>
      </c>
      <c r="O2425" s="15">
        <v>0.14867381144948638</v>
      </c>
      <c r="P2425" s="14">
        <v>19582.852925723415</v>
      </c>
      <c r="Q2425" s="14">
        <v>152668.79082708442</v>
      </c>
      <c r="R2425" s="14">
        <v>2738.0842721011427</v>
      </c>
      <c r="S2425" s="15">
        <v>-4.0124311998016374E-2</v>
      </c>
      <c r="T2425" s="38">
        <v>-24764.522169916308</v>
      </c>
      <c r="U2425" s="38">
        <v>593799.45582299319</v>
      </c>
      <c r="V2425" s="38">
        <v>-351.75958123262171</v>
      </c>
      <c r="W2425" s="38">
        <v>916801.14144241344</v>
      </c>
      <c r="AA2425" s="13">
        <v>2360</v>
      </c>
      <c r="AB2425" s="39">
        <v>2778979.3477545665</v>
      </c>
    </row>
    <row r="2426" spans="3:28">
      <c r="C2426" s="13">
        <v>2361</v>
      </c>
      <c r="D2426" s="13">
        <v>65</v>
      </c>
      <c r="E2426" s="14">
        <v>225912.68909957985</v>
      </c>
      <c r="F2426" s="14">
        <v>67183.448748836148</v>
      </c>
      <c r="G2426" s="14">
        <v>2551.6097</v>
      </c>
      <c r="H2426" s="14">
        <v>156177.6306507437</v>
      </c>
      <c r="I2426" s="14">
        <v>9370.6578390446211</v>
      </c>
      <c r="J2426" s="14">
        <v>3748.2631356178485</v>
      </c>
      <c r="K2426" s="15">
        <v>-6.9200955277777698E-2</v>
      </c>
      <c r="L2426" s="14">
        <v>-10432.773583744704</v>
      </c>
      <c r="M2426" s="14">
        <v>142201.90083880932</v>
      </c>
      <c r="N2426" s="14">
        <v>2811.1973517133861</v>
      </c>
      <c r="O2426" s="15">
        <v>-1.9287673483664322E-2</v>
      </c>
      <c r="P2426" s="14">
        <v>-3844.655204896475</v>
      </c>
      <c r="Q2426" s="14">
        <v>196893.18580452638</v>
      </c>
      <c r="R2426" s="14">
        <v>2811.1973517133861</v>
      </c>
      <c r="S2426" s="15">
        <v>-0.27594821978960105</v>
      </c>
      <c r="T2426" s="38">
        <v>-67548.714156274451</v>
      </c>
      <c r="U2426" s="38">
        <v>178644.52695401252</v>
      </c>
      <c r="V2426" s="38">
        <v>-81826.142944915628</v>
      </c>
      <c r="W2426" s="38">
        <v>517739.61359734822</v>
      </c>
      <c r="AA2426" s="13">
        <v>2361</v>
      </c>
      <c r="AB2426" s="39">
        <v>2376646.0509608793</v>
      </c>
    </row>
    <row r="2427" spans="3:28">
      <c r="C2427" s="13">
        <v>2362</v>
      </c>
      <c r="D2427" s="13">
        <v>65</v>
      </c>
      <c r="E2427" s="14">
        <v>234878.89064409578</v>
      </c>
      <c r="F2427" s="14">
        <v>70680.267351197355</v>
      </c>
      <c r="G2427" s="14">
        <v>2551.6097</v>
      </c>
      <c r="H2427" s="14">
        <v>161647.01359289841</v>
      </c>
      <c r="I2427" s="14">
        <v>9698.8208155739048</v>
      </c>
      <c r="J2427" s="14">
        <v>3879.528326229562</v>
      </c>
      <c r="K2427" s="15">
        <v>2.6420922550063369E-2</v>
      </c>
      <c r="L2427" s="14">
        <v>4791.0032085357843</v>
      </c>
      <c r="M2427" s="14">
        <v>188064.45091194366</v>
      </c>
      <c r="N2427" s="14">
        <v>2909.6462446721712</v>
      </c>
      <c r="O2427" s="15">
        <v>0.13062067904260471</v>
      </c>
      <c r="P2427" s="14">
        <v>21452.672947065712</v>
      </c>
      <c r="Q2427" s="14">
        <v>187143.91793081677</v>
      </c>
      <c r="R2427" s="14">
        <v>2909.6462446721712</v>
      </c>
      <c r="S2427" s="15">
        <v>0.3204211592813363</v>
      </c>
      <c r="T2427" s="38">
        <v>42564.779851262538</v>
      </c>
      <c r="U2427" s="38">
        <v>176859.70612636762</v>
      </c>
      <c r="V2427" s="38">
        <v>68808.456006864028</v>
      </c>
      <c r="W2427" s="38">
        <v>552068.07496912801</v>
      </c>
      <c r="AA2427" s="13">
        <v>2362</v>
      </c>
      <c r="AB2427" s="39">
        <v>2574577.8350088084</v>
      </c>
    </row>
    <row r="2428" spans="3:28">
      <c r="C2428" s="13">
        <v>2363</v>
      </c>
      <c r="D2428" s="13">
        <v>65</v>
      </c>
      <c r="E2428" s="14">
        <v>231775.18407371143</v>
      </c>
      <c r="F2428" s="14">
        <v>69469.82178874746</v>
      </c>
      <c r="G2428" s="14">
        <v>2551.6097</v>
      </c>
      <c r="H2428" s="14">
        <v>159753.75258496395</v>
      </c>
      <c r="I2428" s="14">
        <v>9585.2251550978363</v>
      </c>
      <c r="J2428" s="14">
        <v>3834.0900620391349</v>
      </c>
      <c r="K2428" s="15">
        <v>6.9550878279572542E-2</v>
      </c>
      <c r="L2428" s="14">
        <v>10969.640219221785</v>
      </c>
      <c r="M2428" s="14">
        <v>170607.77361849029</v>
      </c>
      <c r="N2428" s="14">
        <v>2875.5675465293507</v>
      </c>
      <c r="O2428" s="15">
        <v>0.25144104175722487</v>
      </c>
      <c r="P2428" s="14">
        <v>31594.79005779199</v>
      </c>
      <c r="Q2428" s="14">
        <v>158687.43843465572</v>
      </c>
      <c r="R2428" s="14">
        <v>2875.5675465293507</v>
      </c>
      <c r="S2428" s="15">
        <v>0.1443883127405842</v>
      </c>
      <c r="T2428" s="38">
        <v>20660.216893335695</v>
      </c>
      <c r="U2428" s="38">
        <v>165185.87600215437</v>
      </c>
      <c r="V2428" s="38">
        <v>63224.647170349468</v>
      </c>
      <c r="W2428" s="38">
        <v>494481.08805530035</v>
      </c>
      <c r="AA2428" s="13">
        <v>2363</v>
      </c>
      <c r="AB2428" s="39">
        <v>2271139.8116710773</v>
      </c>
    </row>
    <row r="2429" spans="3:28">
      <c r="C2429" s="13">
        <v>2364</v>
      </c>
      <c r="D2429" s="13">
        <v>65</v>
      </c>
      <c r="E2429" s="14">
        <v>227990.64495715505</v>
      </c>
      <c r="F2429" s="14">
        <v>67993.851533290464</v>
      </c>
      <c r="G2429" s="14">
        <v>2551.6097</v>
      </c>
      <c r="H2429" s="14">
        <v>157445.18372386458</v>
      </c>
      <c r="I2429" s="14">
        <v>9446.7110234318752</v>
      </c>
      <c r="J2429" s="14">
        <v>3778.6844093727505</v>
      </c>
      <c r="K2429" s="15">
        <v>2.6983365796479038E-2</v>
      </c>
      <c r="L2429" s="14">
        <v>3296.6726354516782</v>
      </c>
      <c r="M2429" s="14">
        <v>127360.27065079934</v>
      </c>
      <c r="N2429" s="14">
        <v>2834.0133070295624</v>
      </c>
      <c r="O2429" s="15">
        <v>0.12184645136561702</v>
      </c>
      <c r="P2429" s="14">
        <v>19140.026782697634</v>
      </c>
      <c r="Q2429" s="14">
        <v>177640.20301712499</v>
      </c>
      <c r="R2429" s="14">
        <v>2834.0133070295624</v>
      </c>
      <c r="S2429" s="15">
        <v>0.37615223634786515</v>
      </c>
      <c r="T2429" s="38">
        <v>74167.033455152603</v>
      </c>
      <c r="U2429" s="38">
        <v>272756.95651946607</v>
      </c>
      <c r="V2429" s="38">
        <v>96603.732873301924</v>
      </c>
      <c r="W2429" s="38">
        <v>577757.43018739042</v>
      </c>
      <c r="AA2429" s="13">
        <v>2364</v>
      </c>
      <c r="AB2429" s="39">
        <v>2454478.1308442336</v>
      </c>
    </row>
    <row r="2430" spans="3:28">
      <c r="C2430" s="13">
        <v>2365</v>
      </c>
      <c r="D2430" s="13">
        <v>65</v>
      </c>
      <c r="E2430" s="14">
        <v>233403.6085578659</v>
      </c>
      <c r="F2430" s="14">
        <v>70104.907337567696</v>
      </c>
      <c r="G2430" s="14">
        <v>2551.6097</v>
      </c>
      <c r="H2430" s="14">
        <v>160747.09152029819</v>
      </c>
      <c r="I2430" s="14">
        <v>9644.8254912178909</v>
      </c>
      <c r="J2430" s="14">
        <v>3857.9301964871565</v>
      </c>
      <c r="K2430" s="15">
        <v>2.1879952803810131E-2</v>
      </c>
      <c r="L2430" s="14">
        <v>3102.571476248304</v>
      </c>
      <c r="M2430" s="14">
        <v>146831.27005965865</v>
      </c>
      <c r="N2430" s="14">
        <v>2893.4476473653672</v>
      </c>
      <c r="O2430" s="15">
        <v>8.7460066488909805E-2</v>
      </c>
      <c r="P2430" s="14">
        <v>14899.506581099171</v>
      </c>
      <c r="Q2430" s="14">
        <v>186704.05402921818</v>
      </c>
      <c r="R2430" s="14">
        <v>2893.4476473653672</v>
      </c>
      <c r="S2430" s="15">
        <v>0.11087285396238647</v>
      </c>
      <c r="T2430" s="38">
        <v>20134.304006198647</v>
      </c>
      <c r="U2430" s="38">
        <v>203179.1673801557</v>
      </c>
      <c r="V2430" s="38">
        <v>38136.382063546123</v>
      </c>
      <c r="W2430" s="38">
        <v>536714.4914690326</v>
      </c>
      <c r="AA2430" s="13">
        <v>2365</v>
      </c>
      <c r="AB2430" s="39">
        <v>2377398.4876355296</v>
      </c>
    </row>
    <row r="2431" spans="3:28">
      <c r="C2431" s="13">
        <v>2366</v>
      </c>
      <c r="D2431" s="13">
        <v>65</v>
      </c>
      <c r="E2431" s="14">
        <v>239734.80002945015</v>
      </c>
      <c r="F2431" s="14">
        <v>72574.072011485565</v>
      </c>
      <c r="G2431" s="14">
        <v>2551.6097</v>
      </c>
      <c r="H2431" s="14">
        <v>164609.11831796457</v>
      </c>
      <c r="I2431" s="14">
        <v>9876.547099077874</v>
      </c>
      <c r="J2431" s="14">
        <v>3950.61883963115</v>
      </c>
      <c r="K2431" s="15">
        <v>2.5717070765697136E-2</v>
      </c>
      <c r="L2431" s="14">
        <v>4001.0150054838928</v>
      </c>
      <c r="M2431" s="14">
        <v>161554.50212431914</v>
      </c>
      <c r="N2431" s="14">
        <v>2962.964129723362</v>
      </c>
      <c r="O2431" s="15">
        <v>9.1462769719499515E-2</v>
      </c>
      <c r="P2431" s="14">
        <v>15049.817639563937</v>
      </c>
      <c r="Q2431" s="14">
        <v>181077.1327873196</v>
      </c>
      <c r="R2431" s="14">
        <v>2962.964129723362</v>
      </c>
      <c r="S2431" s="15">
        <v>5.9329609680938908E-2</v>
      </c>
      <c r="T2431" s="38">
        <v>3363.1143580897478</v>
      </c>
      <c r="U2431" s="38">
        <v>61529.856551507961</v>
      </c>
      <c r="V2431" s="38">
        <v>22413.947003137579</v>
      </c>
      <c r="W2431" s="38">
        <v>404161.4914631467</v>
      </c>
      <c r="AA2431" s="13">
        <v>2366</v>
      </c>
      <c r="AB2431" s="39">
        <v>2825008.1488211076</v>
      </c>
    </row>
    <row r="2432" spans="3:28">
      <c r="C2432" s="13">
        <v>2367</v>
      </c>
      <c r="D2432" s="13">
        <v>65</v>
      </c>
      <c r="E2432" s="14">
        <v>247503.02102702481</v>
      </c>
      <c r="F2432" s="14">
        <v>75603.678200539667</v>
      </c>
      <c r="G2432" s="14">
        <v>2551.6097</v>
      </c>
      <c r="H2432" s="14">
        <v>169347.73312648514</v>
      </c>
      <c r="I2432" s="14">
        <v>10160.863987589108</v>
      </c>
      <c r="J2432" s="14">
        <v>4064.3455950356433</v>
      </c>
      <c r="K2432" s="15">
        <v>-1.8700850325491375E-3</v>
      </c>
      <c r="L2432" s="14">
        <v>-223.97955058404796</v>
      </c>
      <c r="M2432" s="14">
        <v>121577.90782442466</v>
      </c>
      <c r="N2432" s="14">
        <v>3048.2591962767324</v>
      </c>
      <c r="O2432" s="15">
        <v>3.0699143801576664E-2</v>
      </c>
      <c r="P2432" s="14">
        <v>3377.7068379292646</v>
      </c>
      <c r="Q2432" s="14">
        <v>114927.92901249285</v>
      </c>
      <c r="R2432" s="14">
        <v>3048.2591962767324</v>
      </c>
      <c r="S2432" s="15">
        <v>-9.2069126001294951E-2</v>
      </c>
      <c r="T2432" s="38">
        <v>-49974.737249054051</v>
      </c>
      <c r="U2432" s="38">
        <v>494345.21782863926</v>
      </c>
      <c r="V2432" s="38">
        <v>-46821.009961708834</v>
      </c>
      <c r="W2432" s="38">
        <v>730851.05466555676</v>
      </c>
      <c r="AA2432" s="13">
        <v>2367</v>
      </c>
      <c r="AB2432" s="39">
        <v>2945116.3765809061</v>
      </c>
    </row>
    <row r="2433" spans="3:28">
      <c r="C2433" s="13">
        <v>2368</v>
      </c>
      <c r="D2433" s="13">
        <v>65</v>
      </c>
      <c r="E2433" s="14">
        <v>226192.9641552094</v>
      </c>
      <c r="F2433" s="14">
        <v>67292.756020531669</v>
      </c>
      <c r="G2433" s="14">
        <v>2551.6097</v>
      </c>
      <c r="H2433" s="14">
        <v>156348.59843467773</v>
      </c>
      <c r="I2433" s="14">
        <v>9380.9159060806633</v>
      </c>
      <c r="J2433" s="14">
        <v>3752.3663624322653</v>
      </c>
      <c r="K2433" s="15">
        <v>3.3396544329583798E-2</v>
      </c>
      <c r="L2433" s="14">
        <v>6158.3421472962946</v>
      </c>
      <c r="M2433" s="14">
        <v>192435.10541610623</v>
      </c>
      <c r="N2433" s="14">
        <v>2814.274771824199</v>
      </c>
      <c r="O2433" s="15">
        <v>0.10456693451394647</v>
      </c>
      <c r="P2433" s="14">
        <v>20755.89835726564</v>
      </c>
      <c r="Q2433" s="14">
        <v>220656.93301332628</v>
      </c>
      <c r="R2433" s="14">
        <v>2814.274771824199</v>
      </c>
      <c r="S2433" s="15">
        <v>-0.26565849539740555</v>
      </c>
      <c r="T2433" s="38">
        <v>-29251.236550194299</v>
      </c>
      <c r="U2433" s="38">
        <v>82264.318435676745</v>
      </c>
      <c r="V2433" s="38">
        <v>-2336.9960456323643</v>
      </c>
      <c r="W2433" s="38">
        <v>495356.35686510929</v>
      </c>
      <c r="AA2433" s="13">
        <v>2368</v>
      </c>
      <c r="AB2433" s="39">
        <v>2247254.5405559302</v>
      </c>
    </row>
    <row r="2434" spans="3:28">
      <c r="C2434" s="13">
        <v>2369</v>
      </c>
      <c r="D2434" s="13">
        <v>65</v>
      </c>
      <c r="E2434" s="14">
        <v>225457.01820474686</v>
      </c>
      <c r="F2434" s="14">
        <v>67005.737099851278</v>
      </c>
      <c r="G2434" s="14">
        <v>2551.6097</v>
      </c>
      <c r="H2434" s="14">
        <v>155899.67140489558</v>
      </c>
      <c r="I2434" s="14">
        <v>9353.9802842937333</v>
      </c>
      <c r="J2434" s="14">
        <v>3741.5921137174937</v>
      </c>
      <c r="K2434" s="15">
        <v>5.4859954731013232E-2</v>
      </c>
      <c r="L2434" s="14">
        <v>7089.8190689085868</v>
      </c>
      <c r="M2434" s="14">
        <v>138195.48423331685</v>
      </c>
      <c r="N2434" s="14">
        <v>2806.1940852881198</v>
      </c>
      <c r="O2434" s="15">
        <v>-9.9195715774456933E-2</v>
      </c>
      <c r="P2434" s="14">
        <v>-26448.653504429964</v>
      </c>
      <c r="Q2434" s="14">
        <v>241585.44970552417</v>
      </c>
      <c r="R2434" s="14">
        <v>2806.1940852881198</v>
      </c>
      <c r="S2434" s="15">
        <v>0.27972061178440127</v>
      </c>
      <c r="T2434" s="38">
        <v>39481.209901775466</v>
      </c>
      <c r="U2434" s="38">
        <v>182029.46478572363</v>
      </c>
      <c r="V2434" s="38">
        <v>20122.375466254089</v>
      </c>
      <c r="W2434" s="38">
        <v>561810.39872456458</v>
      </c>
      <c r="AA2434" s="13">
        <v>2369</v>
      </c>
      <c r="AB2434" s="39">
        <v>2541489.953206189</v>
      </c>
    </row>
    <row r="2435" spans="3:28">
      <c r="C2435" s="13">
        <v>2370</v>
      </c>
      <c r="D2435" s="13">
        <v>65</v>
      </c>
      <c r="E2435" s="14">
        <v>244324.26059070238</v>
      </c>
      <c r="F2435" s="14">
        <v>74363.961630373931</v>
      </c>
      <c r="G2435" s="14">
        <v>2551.6097</v>
      </c>
      <c r="H2435" s="14">
        <v>167408.68926032845</v>
      </c>
      <c r="I2435" s="14">
        <v>10044.521355619707</v>
      </c>
      <c r="J2435" s="14">
        <v>4017.808542247883</v>
      </c>
      <c r="K2435" s="15">
        <v>0.12375007864663387</v>
      </c>
      <c r="L2435" s="14">
        <v>17377.467315819973</v>
      </c>
      <c r="M2435" s="14">
        <v>159810.26065323711</v>
      </c>
      <c r="N2435" s="14">
        <v>3013.3564066859121</v>
      </c>
      <c r="O2435" s="15">
        <v>0.10361022058324681</v>
      </c>
      <c r="P2435" s="14">
        <v>16926.561247416161</v>
      </c>
      <c r="Q2435" s="14">
        <v>181800.91835475608</v>
      </c>
      <c r="R2435" s="14">
        <v>3013.3564066859121</v>
      </c>
      <c r="S2435" s="15">
        <v>2.5082111625627818E-2</v>
      </c>
      <c r="T2435" s="38">
        <v>11774.631146173157</v>
      </c>
      <c r="U2435" s="38">
        <v>482724.68484834558</v>
      </c>
      <c r="V2435" s="38">
        <v>46078.659709409287</v>
      </c>
      <c r="W2435" s="38">
        <v>824335.86385633878</v>
      </c>
      <c r="AA2435" s="13">
        <v>2370</v>
      </c>
      <c r="AB2435" s="39">
        <v>3009197.7763241758</v>
      </c>
    </row>
    <row r="2436" spans="3:28">
      <c r="C2436" s="13">
        <v>2371</v>
      </c>
      <c r="D2436" s="13">
        <v>65</v>
      </c>
      <c r="E2436" s="14">
        <v>258002.23490426867</v>
      </c>
      <c r="F2436" s="14">
        <v>79698.371612664778</v>
      </c>
      <c r="G2436" s="14">
        <v>2551.6097</v>
      </c>
      <c r="H2436" s="14">
        <v>175752.25359160389</v>
      </c>
      <c r="I2436" s="14">
        <v>10545.135215496233</v>
      </c>
      <c r="J2436" s="14">
        <v>4218.0540861984937</v>
      </c>
      <c r="K2436" s="15">
        <v>4.0117965492718843E-2</v>
      </c>
      <c r="L2436" s="14">
        <v>6355.245853261069</v>
      </c>
      <c r="M2436" s="14">
        <v>166878.23470144003</v>
      </c>
      <c r="N2436" s="14">
        <v>3163.5405646488698</v>
      </c>
      <c r="O2436" s="15">
        <v>3.9822556609469345E-2</v>
      </c>
      <c r="P2436" s="14">
        <v>4372.3304495818347</v>
      </c>
      <c r="Q2436" s="14">
        <v>115749.42332910351</v>
      </c>
      <c r="R2436" s="14">
        <v>3163.5405646488698</v>
      </c>
      <c r="S2436" s="15">
        <v>4.6740201856391848E-2</v>
      </c>
      <c r="T2436" s="38">
        <v>32674.052143715417</v>
      </c>
      <c r="U2436" s="38">
        <v>733312.54118189076</v>
      </c>
      <c r="V2436" s="38">
        <v>43401.628446558316</v>
      </c>
      <c r="W2436" s="38">
        <v>1015940.1992124342</v>
      </c>
      <c r="AA2436" s="13">
        <v>2371</v>
      </c>
      <c r="AB2436" s="39">
        <v>2520812.1427097158</v>
      </c>
    </row>
    <row r="2437" spans="3:28">
      <c r="C2437" s="13">
        <v>2372</v>
      </c>
      <c r="D2437" s="13">
        <v>65</v>
      </c>
      <c r="E2437" s="14">
        <v>227423.78708964025</v>
      </c>
      <c r="F2437" s="14">
        <v>67772.776964959688</v>
      </c>
      <c r="G2437" s="14">
        <v>2551.6097</v>
      </c>
      <c r="H2437" s="14">
        <v>157099.40042468056</v>
      </c>
      <c r="I2437" s="14">
        <v>9425.9640254808328</v>
      </c>
      <c r="J2437" s="14">
        <v>3770.3856101923334</v>
      </c>
      <c r="K2437" s="15">
        <v>7.2839584210182856E-2</v>
      </c>
      <c r="L2437" s="14">
        <v>11455.110993786366</v>
      </c>
      <c r="M2437" s="14">
        <v>170605.21844655511</v>
      </c>
      <c r="N2437" s="14">
        <v>2827.7892076442499</v>
      </c>
      <c r="O2437" s="15">
        <v>6.5733188127244352E-2</v>
      </c>
      <c r="P2437" s="14">
        <v>17434.128825849366</v>
      </c>
      <c r="Q2437" s="14">
        <v>284073.69287538435</v>
      </c>
      <c r="R2437" s="14">
        <v>2827.7892076442499</v>
      </c>
      <c r="S2437" s="15">
        <v>0.40319526396736532</v>
      </c>
      <c r="T2437" s="38">
        <v>617485.70465912402</v>
      </c>
      <c r="U2437" s="38">
        <v>2150380.1493646046</v>
      </c>
      <c r="V2437" s="38">
        <v>646374.94447875977</v>
      </c>
      <c r="W2437" s="38">
        <v>2605059.060686544</v>
      </c>
      <c r="AA2437" s="13">
        <v>2372</v>
      </c>
      <c r="AB2437" s="39">
        <v>2734310.0000528521</v>
      </c>
    </row>
    <row r="2438" spans="3:28">
      <c r="C2438" s="13">
        <v>2373</v>
      </c>
      <c r="D2438" s="13">
        <v>65</v>
      </c>
      <c r="E2438" s="14">
        <v>227974.52492650453</v>
      </c>
      <c r="F2438" s="14">
        <v>67987.564721336763</v>
      </c>
      <c r="G2438" s="14">
        <v>2551.6097</v>
      </c>
      <c r="H2438" s="14">
        <v>157435.35050516776</v>
      </c>
      <c r="I2438" s="14">
        <v>9446.1210303100652</v>
      </c>
      <c r="J2438" s="14">
        <v>3778.4484121240262</v>
      </c>
      <c r="K2438" s="15">
        <v>2.5522571983414566E-3</v>
      </c>
      <c r="L2438" s="14">
        <v>352.60833152327103</v>
      </c>
      <c r="M2438" s="14">
        <v>140397.31771063444</v>
      </c>
      <c r="N2438" s="14">
        <v>2833.8363090930193</v>
      </c>
      <c r="O2438" s="15">
        <v>4.4144601625673491E-2</v>
      </c>
      <c r="P2438" s="14">
        <v>4364.9959133817465</v>
      </c>
      <c r="Q2438" s="14">
        <v>104661.40901489738</v>
      </c>
      <c r="R2438" s="14">
        <v>2833.8363090930193</v>
      </c>
      <c r="S2438" s="15">
        <v>0.28966340074840824</v>
      </c>
      <c r="T2438" s="38">
        <v>355732.25859881245</v>
      </c>
      <c r="U2438" s="38">
        <v>1585237.5637560007</v>
      </c>
      <c r="V2438" s="38">
        <v>360449.86284371745</v>
      </c>
      <c r="W2438" s="38">
        <v>1830296.2904815325</v>
      </c>
      <c r="AA2438" s="13">
        <v>2373</v>
      </c>
      <c r="AB2438" s="39">
        <v>2765727.592688771</v>
      </c>
    </row>
    <row r="2439" spans="3:28">
      <c r="C2439" s="13">
        <v>2374</v>
      </c>
      <c r="D2439" s="13">
        <v>65</v>
      </c>
      <c r="E2439" s="14">
        <v>235976.38556387855</v>
      </c>
      <c r="F2439" s="14">
        <v>71108.290369912633</v>
      </c>
      <c r="G2439" s="14">
        <v>2551.6097</v>
      </c>
      <c r="H2439" s="14">
        <v>162316.48549396591</v>
      </c>
      <c r="I2439" s="14">
        <v>9738.9891296379537</v>
      </c>
      <c r="J2439" s="14">
        <v>3895.5956518551816</v>
      </c>
      <c r="K2439" s="15">
        <v>8.704655619552365E-2</v>
      </c>
      <c r="L2439" s="14">
        <v>12356.905528876541</v>
      </c>
      <c r="M2439" s="14">
        <v>156262.13474497315</v>
      </c>
      <c r="N2439" s="14">
        <v>2921.6967388913858</v>
      </c>
      <c r="O2439" s="15">
        <v>0.1804195389157176</v>
      </c>
      <c r="P2439" s="14">
        <v>16874.329693372612</v>
      </c>
      <c r="Q2439" s="14">
        <v>111863.46105690909</v>
      </c>
      <c r="R2439" s="14">
        <v>2921.6967388913858</v>
      </c>
      <c r="S2439" s="15">
        <v>0.34771657777332649</v>
      </c>
      <c r="T2439" s="38">
        <v>279410.97867518128</v>
      </c>
      <c r="U2439" s="38">
        <v>1084431.3825436658</v>
      </c>
      <c r="V2439" s="38">
        <v>308642.21389743045</v>
      </c>
      <c r="W2439" s="38">
        <v>1352556.978345548</v>
      </c>
      <c r="AA2439" s="13">
        <v>2374</v>
      </c>
      <c r="AB2439" s="39">
        <v>2701969.1604093686</v>
      </c>
    </row>
    <row r="2440" spans="3:28">
      <c r="C2440" s="13">
        <v>2375</v>
      </c>
      <c r="D2440" s="13">
        <v>65</v>
      </c>
      <c r="E2440" s="14">
        <v>237785.37724746903</v>
      </c>
      <c r="F2440" s="14">
        <v>71813.797126512916</v>
      </c>
      <c r="G2440" s="14">
        <v>2551.6097</v>
      </c>
      <c r="H2440" s="14">
        <v>163419.97042095612</v>
      </c>
      <c r="I2440" s="14">
        <v>9805.1982252573671</v>
      </c>
      <c r="J2440" s="14">
        <v>3922.0792901029472</v>
      </c>
      <c r="K2440" s="15">
        <v>1.8267102392002629E-2</v>
      </c>
      <c r="L2440" s="14">
        <v>2838.6909238797989</v>
      </c>
      <c r="M2440" s="14">
        <v>160198.81154865923</v>
      </c>
      <c r="N2440" s="14">
        <v>2941.5594675772099</v>
      </c>
      <c r="O2440" s="15">
        <v>7.1524195579978522E-2</v>
      </c>
      <c r="P2440" s="14">
        <v>12474.895542753333</v>
      </c>
      <c r="Q2440" s="14">
        <v>188360.71681033837</v>
      </c>
      <c r="R2440" s="14">
        <v>2941.5594675772099</v>
      </c>
      <c r="S2440" s="15">
        <v>2.0812876255194512E-2</v>
      </c>
      <c r="T2440" s="38">
        <v>1675.3506831318807</v>
      </c>
      <c r="U2440" s="38">
        <v>83642.005306569336</v>
      </c>
      <c r="V2440" s="38">
        <v>16988.937149765014</v>
      </c>
      <c r="W2440" s="38">
        <v>432201.53366556694</v>
      </c>
      <c r="AA2440" s="13">
        <v>2375</v>
      </c>
      <c r="AB2440" s="39">
        <v>3003726.0316585759</v>
      </c>
    </row>
    <row r="2441" spans="3:28">
      <c r="C2441" s="13">
        <v>2376</v>
      </c>
      <c r="D2441" s="13">
        <v>65</v>
      </c>
      <c r="E2441" s="14">
        <v>237998.30795433591</v>
      </c>
      <c r="F2441" s="14">
        <v>71896.840102190996</v>
      </c>
      <c r="G2441" s="14">
        <v>2551.6097</v>
      </c>
      <c r="H2441" s="14">
        <v>163549.85815214491</v>
      </c>
      <c r="I2441" s="14">
        <v>9812.9914891286935</v>
      </c>
      <c r="J2441" s="14">
        <v>3925.1965956514778</v>
      </c>
      <c r="K2441" s="15">
        <v>4.6398831541956731E-2</v>
      </c>
      <c r="L2441" s="14">
        <v>7126.7842187065471</v>
      </c>
      <c r="M2441" s="14">
        <v>162687.73794628188</v>
      </c>
      <c r="N2441" s="14">
        <v>2943.8974467386079</v>
      </c>
      <c r="O2441" s="15">
        <v>0.23823672342633015</v>
      </c>
      <c r="P2441" s="14">
        <v>35361.528945578779</v>
      </c>
      <c r="Q2441" s="14">
        <v>185263.69630614156</v>
      </c>
      <c r="R2441" s="14">
        <v>2943.8974467386079</v>
      </c>
      <c r="S2441" s="15">
        <v>-0.12318881741771011</v>
      </c>
      <c r="T2441" s="38">
        <v>-23256.258998416357</v>
      </c>
      <c r="U2441" s="38">
        <v>167001.1613766432</v>
      </c>
      <c r="V2441" s="38">
        <v>19232.054165868969</v>
      </c>
      <c r="W2441" s="38">
        <v>514952.59562906669</v>
      </c>
      <c r="AA2441" s="13">
        <v>2376</v>
      </c>
      <c r="AB2441" s="39">
        <v>3475069.7470265948</v>
      </c>
    </row>
    <row r="2442" spans="3:28">
      <c r="C2442" s="13">
        <v>2377</v>
      </c>
      <c r="D2442" s="13">
        <v>65</v>
      </c>
      <c r="E2442" s="14">
        <v>226192.39768794572</v>
      </c>
      <c r="F2442" s="14">
        <v>67292.535098298831</v>
      </c>
      <c r="G2442" s="14">
        <v>2551.6097</v>
      </c>
      <c r="H2442" s="14">
        <v>156348.25288964689</v>
      </c>
      <c r="I2442" s="14">
        <v>9380.8951733788126</v>
      </c>
      <c r="J2442" s="14">
        <v>3752.358069351525</v>
      </c>
      <c r="K2442" s="15">
        <v>7.2772077033007462E-2</v>
      </c>
      <c r="L2442" s="14">
        <v>10458.169731248967</v>
      </c>
      <c r="M2442" s="14">
        <v>156045.64790206758</v>
      </c>
      <c r="N2442" s="14">
        <v>2814.2685520136438</v>
      </c>
      <c r="O2442" s="15">
        <v>0.13840762067764914</v>
      </c>
      <c r="P2442" s="14">
        <v>24986.997467372679</v>
      </c>
      <c r="Q2442" s="14">
        <v>206926.08038201198</v>
      </c>
      <c r="R2442" s="14">
        <v>2814.2685520136438</v>
      </c>
      <c r="S2442" s="15">
        <v>0.31154639788447636</v>
      </c>
      <c r="T2442" s="38">
        <v>195070.14450793236</v>
      </c>
      <c r="U2442" s="38">
        <v>822612.40932159277</v>
      </c>
      <c r="V2442" s="38">
        <v>230515.311706554</v>
      </c>
      <c r="W2442" s="38">
        <v>1185584.1376056722</v>
      </c>
      <c r="AA2442" s="13">
        <v>2377</v>
      </c>
      <c r="AB2442" s="39">
        <v>2634909.5487754904</v>
      </c>
    </row>
    <row r="2443" spans="3:28">
      <c r="C2443" s="13">
        <v>2378</v>
      </c>
      <c r="D2443" s="13">
        <v>65</v>
      </c>
      <c r="E2443" s="14">
        <v>226918.72463698877</v>
      </c>
      <c r="F2443" s="14">
        <v>67575.802608425627</v>
      </c>
      <c r="G2443" s="14">
        <v>2551.6097</v>
      </c>
      <c r="H2443" s="14">
        <v>156791.31232856316</v>
      </c>
      <c r="I2443" s="14">
        <v>9407.4787397137898</v>
      </c>
      <c r="J2443" s="14">
        <v>3762.9914958855161</v>
      </c>
      <c r="K2443" s="15">
        <v>-6.9528520876503269E-2</v>
      </c>
      <c r="L2443" s="14">
        <v>-10949.638967865296</v>
      </c>
      <c r="M2443" s="14">
        <v>148415.99177719717</v>
      </c>
      <c r="N2443" s="14">
        <v>2822.2436219141368</v>
      </c>
      <c r="O2443" s="15">
        <v>-0.10234740859097349</v>
      </c>
      <c r="P2443" s="14">
        <v>-11995.110064411143</v>
      </c>
      <c r="Q2443" s="14">
        <v>106615.95094919858</v>
      </c>
      <c r="R2443" s="14">
        <v>2822.2436219141368</v>
      </c>
      <c r="S2443" s="15">
        <v>0.26678322320080339</v>
      </c>
      <c r="T2443" s="38">
        <v>116573.39415409935</v>
      </c>
      <c r="U2443" s="38">
        <v>554943.75483877095</v>
      </c>
      <c r="V2443" s="38">
        <v>93628.645121822919</v>
      </c>
      <c r="W2443" s="38">
        <v>809975.69756516675</v>
      </c>
      <c r="AA2443" s="13">
        <v>2378</v>
      </c>
      <c r="AB2443" s="39">
        <v>2241010.6426332928</v>
      </c>
    </row>
    <row r="2444" spans="3:28">
      <c r="C2444" s="13">
        <v>2379</v>
      </c>
      <c r="D2444" s="13">
        <v>65</v>
      </c>
      <c r="E2444" s="14">
        <v>239929.51180015079</v>
      </c>
      <c r="F2444" s="14">
        <v>72650.00960205881</v>
      </c>
      <c r="G2444" s="14">
        <v>2551.6097</v>
      </c>
      <c r="H2444" s="14">
        <v>164727.892498092</v>
      </c>
      <c r="I2444" s="14">
        <v>9883.6735498855196</v>
      </c>
      <c r="J2444" s="14">
        <v>3953.4694199542082</v>
      </c>
      <c r="K2444" s="15">
        <v>3.036187950644155E-2</v>
      </c>
      <c r="L2444" s="14">
        <v>6172.3589957037002</v>
      </c>
      <c r="M2444" s="14">
        <v>211442.14064614367</v>
      </c>
      <c r="N2444" s="14">
        <v>2965.1020649656557</v>
      </c>
      <c r="O2444" s="15">
        <v>2.1495644997108238E-2</v>
      </c>
      <c r="P2444" s="14">
        <v>3873.8898408652699</v>
      </c>
      <c r="Q2444" s="14">
        <v>185573.86823532844</v>
      </c>
      <c r="R2444" s="14">
        <v>2965.1020649656557</v>
      </c>
      <c r="S2444" s="15">
        <v>0.20713214947583888</v>
      </c>
      <c r="T2444" s="38">
        <v>420692.531235139</v>
      </c>
      <c r="U2444" s="38">
        <v>2453209.5320125232</v>
      </c>
      <c r="V2444" s="38">
        <v>430738.78007170797</v>
      </c>
      <c r="W2444" s="38">
        <v>2850225.5408939952</v>
      </c>
      <c r="AA2444" s="13">
        <v>2379</v>
      </c>
      <c r="AB2444" s="39">
        <v>2881818.1674513398</v>
      </c>
    </row>
    <row r="2445" spans="3:28">
      <c r="C2445" s="13">
        <v>2380</v>
      </c>
      <c r="D2445" s="13">
        <v>65</v>
      </c>
      <c r="E2445" s="14">
        <v>223946.88366689612</v>
      </c>
      <c r="F2445" s="14">
        <v>66416.784630089489</v>
      </c>
      <c r="G2445" s="14">
        <v>2551.6097</v>
      </c>
      <c r="H2445" s="14">
        <v>154978.48933680661</v>
      </c>
      <c r="I2445" s="14">
        <v>9298.7093602083969</v>
      </c>
      <c r="J2445" s="14">
        <v>3719.4837440833589</v>
      </c>
      <c r="K2445" s="15">
        <v>0.1183568116932886</v>
      </c>
      <c r="L2445" s="14">
        <v>18857.756617132844</v>
      </c>
      <c r="M2445" s="14">
        <v>180047.20961725965</v>
      </c>
      <c r="N2445" s="14">
        <v>2789.612808062519</v>
      </c>
      <c r="O2445" s="15">
        <v>2.7901637876334269E-2</v>
      </c>
      <c r="P2445" s="14">
        <v>5635.5903729869724</v>
      </c>
      <c r="Q2445" s="14">
        <v>209011.02594169506</v>
      </c>
      <c r="R2445" s="14">
        <v>2789.612808062519</v>
      </c>
      <c r="S2445" s="15">
        <v>0.49572537128762162</v>
      </c>
      <c r="T2445" s="38">
        <v>205460.59265484966</v>
      </c>
      <c r="U2445" s="38">
        <v>621319.9484951467</v>
      </c>
      <c r="V2445" s="38">
        <v>229953.93964496948</v>
      </c>
      <c r="W2445" s="38">
        <v>1010378.1840541014</v>
      </c>
      <c r="AA2445" s="13">
        <v>2380</v>
      </c>
      <c r="AB2445" s="39">
        <v>2787661.3811824629</v>
      </c>
    </row>
    <row r="2446" spans="3:28">
      <c r="C2446" s="13">
        <v>2381</v>
      </c>
      <c r="D2446" s="13">
        <v>65</v>
      </c>
      <c r="E2446" s="14">
        <v>235211.00444946287</v>
      </c>
      <c r="F2446" s="14">
        <v>70809.791735290521</v>
      </c>
      <c r="G2446" s="14">
        <v>2551.6097</v>
      </c>
      <c r="H2446" s="14">
        <v>161849.60301417235</v>
      </c>
      <c r="I2446" s="14">
        <v>9710.9761808503408</v>
      </c>
      <c r="J2446" s="14">
        <v>3884.3904723401365</v>
      </c>
      <c r="K2446" s="15">
        <v>2.2323315408097837E-2</v>
      </c>
      <c r="L2446" s="14">
        <v>3360.7249213902978</v>
      </c>
      <c r="M2446" s="14">
        <v>155850.67079191224</v>
      </c>
      <c r="N2446" s="14">
        <v>2913.2928542551022</v>
      </c>
      <c r="O2446" s="15">
        <v>9.4420957862395516E-2</v>
      </c>
      <c r="P2446" s="14">
        <v>8860.7787351148581</v>
      </c>
      <c r="Q2446" s="14">
        <v>104160.77239907222</v>
      </c>
      <c r="R2446" s="14">
        <v>2913.2928542551022</v>
      </c>
      <c r="S2446" s="15">
        <v>0.25582688756111105</v>
      </c>
      <c r="T2446" s="38">
        <v>127755.75551136657</v>
      </c>
      <c r="U2446" s="38">
        <v>628596.01532373193</v>
      </c>
      <c r="V2446" s="38">
        <v>139977.25916787173</v>
      </c>
      <c r="W2446" s="38">
        <v>888607.45851471636</v>
      </c>
      <c r="AA2446" s="13">
        <v>2381</v>
      </c>
      <c r="AB2446" s="39">
        <v>3111737.6087122825</v>
      </c>
    </row>
    <row r="2447" spans="3:28">
      <c r="C2447" s="13">
        <v>2382</v>
      </c>
      <c r="D2447" s="13">
        <v>65</v>
      </c>
      <c r="E2447" s="14">
        <v>226693.31944224061</v>
      </c>
      <c r="F2447" s="14">
        <v>67487.894582473833</v>
      </c>
      <c r="G2447" s="14">
        <v>2551.6097</v>
      </c>
      <c r="H2447" s="14">
        <v>156653.81515976679</v>
      </c>
      <c r="I2447" s="14">
        <v>9399.2289095860069</v>
      </c>
      <c r="J2447" s="14">
        <v>3759.691563834403</v>
      </c>
      <c r="K2447" s="15">
        <v>2.3589065751977778E-2</v>
      </c>
      <c r="L2447" s="14">
        <v>3668.820185174478</v>
      </c>
      <c r="M2447" s="14">
        <v>161079.20811528477</v>
      </c>
      <c r="N2447" s="14">
        <v>2819.7686728758022</v>
      </c>
      <c r="O2447" s="15">
        <v>0.1030136881028028</v>
      </c>
      <c r="P2447" s="14">
        <v>27394.458558098497</v>
      </c>
      <c r="Q2447" s="14">
        <v>294734.61937158206</v>
      </c>
      <c r="R2447" s="14">
        <v>2819.7686728758022</v>
      </c>
      <c r="S2447" s="15">
        <v>-2.732265865208014E-3</v>
      </c>
      <c r="T2447" s="38">
        <v>-157.40817723815607</v>
      </c>
      <c r="U2447" s="38">
        <v>58863.332863355878</v>
      </c>
      <c r="V2447" s="38">
        <v>30905.870566034817</v>
      </c>
      <c r="W2447" s="38">
        <v>514677.16035022272</v>
      </c>
      <c r="AA2447" s="13">
        <v>2382</v>
      </c>
      <c r="AB2447" s="39">
        <v>2739864.4421783919</v>
      </c>
    </row>
    <row r="2448" spans="3:28">
      <c r="C2448" s="13">
        <v>2383</v>
      </c>
      <c r="D2448" s="13">
        <v>65</v>
      </c>
      <c r="E2448" s="14">
        <v>244996.43023590388</v>
      </c>
      <c r="F2448" s="14">
        <v>74626.107792002513</v>
      </c>
      <c r="G2448" s="14">
        <v>2551.6097</v>
      </c>
      <c r="H2448" s="14">
        <v>167818.71274390139</v>
      </c>
      <c r="I2448" s="14">
        <v>10069.122764634083</v>
      </c>
      <c r="J2448" s="14">
        <v>4027.6491058536335</v>
      </c>
      <c r="K2448" s="15">
        <v>4.5704009829664466E-2</v>
      </c>
      <c r="L2448" s="14">
        <v>6721.1285402129879</v>
      </c>
      <c r="M2448" s="14">
        <v>155792.69628158535</v>
      </c>
      <c r="N2448" s="14">
        <v>3020.736829390225</v>
      </c>
      <c r="O2448" s="15">
        <v>-4.3819570852249787E-2</v>
      </c>
      <c r="P2448" s="14">
        <v>-4624.068441931393</v>
      </c>
      <c r="Q2448" s="14">
        <v>102411.48773698811</v>
      </c>
      <c r="R2448" s="14">
        <v>3020.736829390225</v>
      </c>
      <c r="S2448" s="15">
        <v>1.2452010059094312E-2</v>
      </c>
      <c r="T2448" s="38">
        <v>4454.4134453250526</v>
      </c>
      <c r="U2448" s="38">
        <v>363691.23920991411</v>
      </c>
      <c r="V2448" s="38">
        <v>6551.4735436066476</v>
      </c>
      <c r="W2448" s="38">
        <v>621895.42322848761</v>
      </c>
      <c r="AA2448" s="13">
        <v>2383</v>
      </c>
      <c r="AB2448" s="39">
        <v>2693851.1840398717</v>
      </c>
    </row>
    <row r="2449" spans="3:28">
      <c r="C2449" s="13">
        <v>2384</v>
      </c>
      <c r="D2449" s="13">
        <v>65</v>
      </c>
      <c r="E2449" s="14">
        <v>220635.67951606042</v>
      </c>
      <c r="F2449" s="14">
        <v>65125.415011263569</v>
      </c>
      <c r="G2449" s="14">
        <v>2551.6097</v>
      </c>
      <c r="H2449" s="14">
        <v>152958.65480479685</v>
      </c>
      <c r="I2449" s="14">
        <v>9177.5192882878109</v>
      </c>
      <c r="J2449" s="14">
        <v>3671.0077153151246</v>
      </c>
      <c r="K2449" s="15">
        <v>1.889948884342597E-2</v>
      </c>
      <c r="L2449" s="14">
        <v>2908.1818333417268</v>
      </c>
      <c r="M2449" s="14">
        <v>158619.90199688703</v>
      </c>
      <c r="N2449" s="14">
        <v>2753.2557864863434</v>
      </c>
      <c r="O2449" s="15">
        <v>5.9774969290511952E-2</v>
      </c>
      <c r="P2449" s="14">
        <v>15064.652547417751</v>
      </c>
      <c r="Q2449" s="14">
        <v>268464.03722706973</v>
      </c>
      <c r="R2449" s="14">
        <v>2753.2557864863434</v>
      </c>
      <c r="S2449" s="15">
        <v>-0.19393042395049237</v>
      </c>
      <c r="T2449" s="38">
        <v>-30841.340926137367</v>
      </c>
      <c r="U2449" s="38">
        <v>129568.30663404943</v>
      </c>
      <c r="V2449" s="38">
        <v>-12868.506545377888</v>
      </c>
      <c r="W2449" s="38">
        <v>556652.24585800618</v>
      </c>
      <c r="AA2449" s="13">
        <v>2384</v>
      </c>
      <c r="AB2449" s="39">
        <v>2553294.5426563127</v>
      </c>
    </row>
    <row r="2450" spans="3:28">
      <c r="C2450" s="13">
        <v>2385</v>
      </c>
      <c r="D2450" s="13">
        <v>65</v>
      </c>
      <c r="E2450" s="14">
        <v>227198.3442135026</v>
      </c>
      <c r="F2450" s="14">
        <v>67684.854243266018</v>
      </c>
      <c r="G2450" s="14">
        <v>2551.6097</v>
      </c>
      <c r="H2450" s="14">
        <v>156961.88027023658</v>
      </c>
      <c r="I2450" s="14">
        <v>9417.7128162141944</v>
      </c>
      <c r="J2450" s="14">
        <v>3767.0851264856778</v>
      </c>
      <c r="K2450" s="15">
        <v>1.9547585980082684E-2</v>
      </c>
      <c r="L2450" s="14">
        <v>2796.7797934482624</v>
      </c>
      <c r="M2450" s="14">
        <v>147755.77915723625</v>
      </c>
      <c r="N2450" s="14">
        <v>2825.313844864258</v>
      </c>
      <c r="O2450" s="15">
        <v>-8.9193139439463415E-2</v>
      </c>
      <c r="P2450" s="14">
        <v>-14164.467980160765</v>
      </c>
      <c r="Q2450" s="14">
        <v>146054.88718361291</v>
      </c>
      <c r="R2450" s="14">
        <v>2825.313844864258</v>
      </c>
      <c r="S2450" s="15">
        <v>-0.32384746072740345</v>
      </c>
      <c r="T2450" s="38">
        <v>-148332.25793710223</v>
      </c>
      <c r="U2450" s="38">
        <v>311111.6511184444</v>
      </c>
      <c r="V2450" s="38">
        <v>-159699.94612381473</v>
      </c>
      <c r="W2450" s="38">
        <v>604922.31745929352</v>
      </c>
      <c r="AA2450" s="13">
        <v>2385</v>
      </c>
      <c r="AB2450" s="39">
        <v>2844920.413743285</v>
      </c>
    </row>
    <row r="2451" spans="3:28">
      <c r="C2451" s="13">
        <v>2386</v>
      </c>
      <c r="D2451" s="13">
        <v>65</v>
      </c>
      <c r="E2451" s="14">
        <v>216873.507148156</v>
      </c>
      <c r="F2451" s="14">
        <v>63658.16778778084</v>
      </c>
      <c r="G2451" s="14">
        <v>2551.6097</v>
      </c>
      <c r="H2451" s="14">
        <v>150663.72966037516</v>
      </c>
      <c r="I2451" s="14">
        <v>9039.8237796225094</v>
      </c>
      <c r="J2451" s="14">
        <v>3615.929511849004</v>
      </c>
      <c r="K2451" s="15">
        <v>9.504483087069901E-2</v>
      </c>
      <c r="L2451" s="14">
        <v>15790.950764982135</v>
      </c>
      <c r="M2451" s="14">
        <v>183741.04676910129</v>
      </c>
      <c r="N2451" s="14">
        <v>2711.9471338867529</v>
      </c>
      <c r="O2451" s="15">
        <v>-0.1182025351307571</v>
      </c>
      <c r="P2451" s="14">
        <v>-21986.282712204655</v>
      </c>
      <c r="Q2451" s="14">
        <v>165374.86145351783</v>
      </c>
      <c r="R2451" s="14">
        <v>2711.9471338867529</v>
      </c>
      <c r="S2451" s="15">
        <v>0.15205115312679768</v>
      </c>
      <c r="T2451" s="38">
        <v>32003.641044579468</v>
      </c>
      <c r="U2451" s="38">
        <v>243839.05121198823</v>
      </c>
      <c r="V2451" s="38">
        <v>25808.309097356949</v>
      </c>
      <c r="W2451" s="38">
        <v>592954.9594346073</v>
      </c>
      <c r="AA2451" s="13">
        <v>2386</v>
      </c>
      <c r="AB2451" s="39">
        <v>2594494.0593528743</v>
      </c>
    </row>
    <row r="2452" spans="3:28">
      <c r="C2452" s="13">
        <v>2387</v>
      </c>
      <c r="D2452" s="13">
        <v>65</v>
      </c>
      <c r="E2452" s="14">
        <v>225794.44553172376</v>
      </c>
      <c r="F2452" s="14">
        <v>67137.333757372267</v>
      </c>
      <c r="G2452" s="14">
        <v>2551.6097</v>
      </c>
      <c r="H2452" s="14">
        <v>156105.50207435151</v>
      </c>
      <c r="I2452" s="14">
        <v>9366.3301244610902</v>
      </c>
      <c r="J2452" s="14">
        <v>3746.5320497844364</v>
      </c>
      <c r="K2452" s="15">
        <v>9.6090252571686186E-2</v>
      </c>
      <c r="L2452" s="14">
        <v>16394.84730705187</v>
      </c>
      <c r="M2452" s="14">
        <v>188887.36833724059</v>
      </c>
      <c r="N2452" s="14">
        <v>2809.8990373383272</v>
      </c>
      <c r="O2452" s="15">
        <v>7.103936731215324E-2</v>
      </c>
      <c r="P2452" s="14">
        <v>16336.013000457864</v>
      </c>
      <c r="Q2452" s="14">
        <v>247698.14849287007</v>
      </c>
      <c r="R2452" s="14">
        <v>2809.8990373383272</v>
      </c>
      <c r="S2452" s="15">
        <v>0.16556131661846507</v>
      </c>
      <c r="T2452" s="38">
        <v>33868.571278838928</v>
      </c>
      <c r="U2452" s="38">
        <v>239841.66491832843</v>
      </c>
      <c r="V2452" s="38">
        <v>66599.431586348655</v>
      </c>
      <c r="W2452" s="38">
        <v>676427.18174843909</v>
      </c>
      <c r="AA2452" s="13">
        <v>2387</v>
      </c>
      <c r="AB2452" s="39">
        <v>2446776.4334897022</v>
      </c>
    </row>
    <row r="2453" spans="3:28">
      <c r="C2453" s="13">
        <v>2388</v>
      </c>
      <c r="D2453" s="13">
        <v>65</v>
      </c>
      <c r="E2453" s="14">
        <v>223170.31795913648</v>
      </c>
      <c r="F2453" s="14">
        <v>66113.924004063228</v>
      </c>
      <c r="G2453" s="14">
        <v>2551.6097</v>
      </c>
      <c r="H2453" s="14">
        <v>154504.78425507326</v>
      </c>
      <c r="I2453" s="14">
        <v>9270.2870553043958</v>
      </c>
      <c r="J2453" s="14">
        <v>3708.1148221217586</v>
      </c>
      <c r="K2453" s="15">
        <v>9.658527461386919E-2</v>
      </c>
      <c r="L2453" s="14">
        <v>13744.040048879775</v>
      </c>
      <c r="M2453" s="14">
        <v>157897.63643030656</v>
      </c>
      <c r="N2453" s="14">
        <v>2781.0861165913188</v>
      </c>
      <c r="O2453" s="15">
        <v>-4.5967242901192445E-2</v>
      </c>
      <c r="P2453" s="14">
        <v>-7549.0377279603908</v>
      </c>
      <c r="Q2453" s="14">
        <v>158067.96860086915</v>
      </c>
      <c r="R2453" s="14">
        <v>2781.0861165913188</v>
      </c>
      <c r="S2453" s="15">
        <v>0.23734311292002758</v>
      </c>
      <c r="T2453" s="38">
        <v>20219.492934074133</v>
      </c>
      <c r="U2453" s="38">
        <v>106801.01830196418</v>
      </c>
      <c r="V2453" s="38">
        <v>26414.495254993519</v>
      </c>
      <c r="W2453" s="38">
        <v>422766.62333313993</v>
      </c>
      <c r="AA2453" s="13">
        <v>2388</v>
      </c>
      <c r="AB2453" s="39">
        <v>2830866.4789016191</v>
      </c>
    </row>
    <row r="2454" spans="3:28">
      <c r="C2454" s="13">
        <v>2389</v>
      </c>
      <c r="D2454" s="13">
        <v>65</v>
      </c>
      <c r="E2454" s="14">
        <v>240965.66011384266</v>
      </c>
      <c r="F2454" s="14">
        <v>73054.107444398644</v>
      </c>
      <c r="G2454" s="14">
        <v>2551.6097</v>
      </c>
      <c r="H2454" s="14">
        <v>165359.942969444</v>
      </c>
      <c r="I2454" s="14">
        <v>9921.59657816664</v>
      </c>
      <c r="J2454" s="14">
        <v>3968.6386312666564</v>
      </c>
      <c r="K2454" s="15">
        <v>-1.6119439237337364E-2</v>
      </c>
      <c r="L2454" s="14">
        <v>-2230.2492594723899</v>
      </c>
      <c r="M2454" s="14">
        <v>138111.81480366286</v>
      </c>
      <c r="N2454" s="14">
        <v>2976.4789734499918</v>
      </c>
      <c r="O2454" s="15">
        <v>1.1361633200659971E-4</v>
      </c>
      <c r="P2454" s="14">
        <v>13.69407270583579</v>
      </c>
      <c r="Q2454" s="14">
        <v>122031.02003830373</v>
      </c>
      <c r="R2454" s="14">
        <v>2976.4789734499918</v>
      </c>
      <c r="S2454" s="15">
        <v>-4.102677655154166E-3</v>
      </c>
      <c r="T2454" s="38">
        <v>-2028.329252975883</v>
      </c>
      <c r="U2454" s="38">
        <v>493851.48165728193</v>
      </c>
      <c r="V2454" s="38">
        <v>-4244.8844397424373</v>
      </c>
      <c r="W2454" s="38">
        <v>753994.3164992485</v>
      </c>
      <c r="AA2454" s="13">
        <v>2389</v>
      </c>
      <c r="AB2454" s="39">
        <v>2553228.0836027008</v>
      </c>
    </row>
    <row r="2455" spans="3:28">
      <c r="C2455" s="13">
        <v>2390</v>
      </c>
      <c r="D2455" s="13">
        <v>65</v>
      </c>
      <c r="E2455" s="14">
        <v>228684.7845732531</v>
      </c>
      <c r="F2455" s="14">
        <v>68264.565983568711</v>
      </c>
      <c r="G2455" s="14">
        <v>2551.6097</v>
      </c>
      <c r="H2455" s="14">
        <v>157868.6088896844</v>
      </c>
      <c r="I2455" s="14">
        <v>9472.1165333810641</v>
      </c>
      <c r="J2455" s="14">
        <v>3788.8466133524257</v>
      </c>
      <c r="K2455" s="15">
        <v>6.1100475245297783E-2</v>
      </c>
      <c r="L2455" s="14">
        <v>7623.6704515752544</v>
      </c>
      <c r="M2455" s="14">
        <v>134290.78040215711</v>
      </c>
      <c r="N2455" s="14">
        <v>2841.6349600143189</v>
      </c>
      <c r="O2455" s="15">
        <v>3.2803113555797486E-2</v>
      </c>
      <c r="P2455" s="14">
        <v>6121.6698183663484</v>
      </c>
      <c r="Q2455" s="14">
        <v>194161.04739186895</v>
      </c>
      <c r="R2455" s="14">
        <v>2841.6349600143189</v>
      </c>
      <c r="S2455" s="15">
        <v>0.10512099451603885</v>
      </c>
      <c r="T2455" s="38">
        <v>16669.935128632129</v>
      </c>
      <c r="U2455" s="38">
        <v>176669.30492711748</v>
      </c>
      <c r="V2455" s="38">
        <v>30415.275398573733</v>
      </c>
      <c r="W2455" s="38">
        <v>505121.13272114354</v>
      </c>
      <c r="AA2455" s="13">
        <v>2390</v>
      </c>
      <c r="AB2455" s="39">
        <v>2445298.7864346416</v>
      </c>
    </row>
    <row r="2456" spans="3:28">
      <c r="C2456" s="13">
        <v>2391</v>
      </c>
      <c r="D2456" s="13">
        <v>65</v>
      </c>
      <c r="E2456" s="14">
        <v>225846.98645916313</v>
      </c>
      <c r="F2456" s="14">
        <v>67157.824719073629</v>
      </c>
      <c r="G2456" s="14">
        <v>2551.6097</v>
      </c>
      <c r="H2456" s="14">
        <v>156137.5520400895</v>
      </c>
      <c r="I2456" s="14">
        <v>9368.2531224053691</v>
      </c>
      <c r="J2456" s="14">
        <v>3747.3012489621478</v>
      </c>
      <c r="K2456" s="15">
        <v>3.9354796166049408E-2</v>
      </c>
      <c r="L2456" s="14">
        <v>7231.4215758215851</v>
      </c>
      <c r="M2456" s="14">
        <v>192854.50760101216</v>
      </c>
      <c r="N2456" s="14">
        <v>2810.4759367216107</v>
      </c>
      <c r="O2456" s="15">
        <v>0.10194448935771179</v>
      </c>
      <c r="P2456" s="14">
        <v>12920.011030348543</v>
      </c>
      <c r="Q2456" s="14">
        <v>141060.99618572672</v>
      </c>
      <c r="R2456" s="14">
        <v>2810.4759367216107</v>
      </c>
      <c r="S2456" s="15">
        <v>-0.20038163246369772</v>
      </c>
      <c r="T2456" s="38">
        <v>-62465.975596176657</v>
      </c>
      <c r="U2456" s="38">
        <v>250674.29930224485</v>
      </c>
      <c r="V2456" s="38">
        <v>-42314.542990006528</v>
      </c>
      <c r="W2456" s="38">
        <v>584589.80308898375</v>
      </c>
      <c r="AA2456" s="13">
        <v>2391</v>
      </c>
      <c r="AB2456" s="39">
        <v>2690408.6834952277</v>
      </c>
    </row>
    <row r="2457" spans="3:28">
      <c r="C2457" s="13">
        <v>2392</v>
      </c>
      <c r="D2457" s="13">
        <v>65</v>
      </c>
      <c r="E2457" s="14">
        <v>230417.94235035859</v>
      </c>
      <c r="F2457" s="14">
        <v>68940.497516639851</v>
      </c>
      <c r="G2457" s="14">
        <v>2551.6097</v>
      </c>
      <c r="H2457" s="14">
        <v>158925.83513371873</v>
      </c>
      <c r="I2457" s="14">
        <v>9535.5501080231243</v>
      </c>
      <c r="J2457" s="14">
        <v>3814.22004320925</v>
      </c>
      <c r="K2457" s="15">
        <v>9.2977360347227672E-2</v>
      </c>
      <c r="L2457" s="14">
        <v>17056.763852846248</v>
      </c>
      <c r="M2457" s="14">
        <v>202414.59552482984</v>
      </c>
      <c r="N2457" s="14">
        <v>2860.6650324069374</v>
      </c>
      <c r="O2457" s="15">
        <v>5.9174169673474816E-3</v>
      </c>
      <c r="P2457" s="14">
        <v>694.47986915705667</v>
      </c>
      <c r="Q2457" s="14">
        <v>119486.80884246697</v>
      </c>
      <c r="R2457" s="14">
        <v>2860.6650324069374</v>
      </c>
      <c r="S2457" s="15">
        <v>-0.16000995408404345</v>
      </c>
      <c r="T2457" s="38">
        <v>-143234.44004952942</v>
      </c>
      <c r="U2457" s="38">
        <v>753355.45219192153</v>
      </c>
      <c r="V2457" s="38">
        <v>-125483.19632752612</v>
      </c>
      <c r="W2457" s="38">
        <v>1075256.8565592184</v>
      </c>
      <c r="AA2457" s="13">
        <v>2392</v>
      </c>
      <c r="AB2457" s="39">
        <v>2636726.2496855631</v>
      </c>
    </row>
    <row r="2458" spans="3:28">
      <c r="C2458" s="13">
        <v>2393</v>
      </c>
      <c r="D2458" s="13">
        <v>65</v>
      </c>
      <c r="E2458" s="14">
        <v>221657.43462344597</v>
      </c>
      <c r="F2458" s="14">
        <v>65523.899503143926</v>
      </c>
      <c r="G2458" s="14">
        <v>2551.6097</v>
      </c>
      <c r="H2458" s="14">
        <v>153581.92542030205</v>
      </c>
      <c r="I2458" s="14">
        <v>9214.9155252181226</v>
      </c>
      <c r="J2458" s="14">
        <v>3685.9662100872492</v>
      </c>
      <c r="K2458" s="15">
        <v>8.681917671294722E-3</v>
      </c>
      <c r="L2458" s="14">
        <v>1509.3345074759177</v>
      </c>
      <c r="M2458" s="14">
        <v>177200.37337861769</v>
      </c>
      <c r="N2458" s="14">
        <v>2764.4746575654367</v>
      </c>
      <c r="O2458" s="15">
        <v>0.1608647233525331</v>
      </c>
      <c r="P2458" s="14">
        <v>35294.419402583037</v>
      </c>
      <c r="Q2458" s="14">
        <v>256081.00261294068</v>
      </c>
      <c r="R2458" s="14">
        <v>2764.4746575654367</v>
      </c>
      <c r="S2458" s="15">
        <v>-3.9614905285836069E-2</v>
      </c>
      <c r="T2458" s="38">
        <v>-8645.3079886731393</v>
      </c>
      <c r="U2458" s="38">
        <v>210970.64531883204</v>
      </c>
      <c r="V2458" s="38">
        <v>28158.445921385817</v>
      </c>
      <c r="W2458" s="38">
        <v>644252.02131039044</v>
      </c>
      <c r="AA2458" s="13">
        <v>2393</v>
      </c>
      <c r="AB2458" s="39">
        <v>3040524.4463463183</v>
      </c>
    </row>
    <row r="2459" spans="3:28">
      <c r="C2459" s="13">
        <v>2394</v>
      </c>
      <c r="D2459" s="13">
        <v>65</v>
      </c>
      <c r="E2459" s="14">
        <v>222412.44227151125</v>
      </c>
      <c r="F2459" s="14">
        <v>65818.352485889394</v>
      </c>
      <c r="G2459" s="14">
        <v>2551.6097</v>
      </c>
      <c r="H2459" s="14">
        <v>154042.48008562185</v>
      </c>
      <c r="I2459" s="14">
        <v>9242.5488051373104</v>
      </c>
      <c r="J2459" s="14">
        <v>3697.0195220549244</v>
      </c>
      <c r="K2459" s="15">
        <v>-4.779461563771429E-2</v>
      </c>
      <c r="L2459" s="14">
        <v>-6662.0902054556955</v>
      </c>
      <c r="M2459" s="14">
        <v>134576.39301941739</v>
      </c>
      <c r="N2459" s="14">
        <v>2772.7646415411932</v>
      </c>
      <c r="O2459" s="15">
        <v>0.12891542442854101</v>
      </c>
      <c r="P2459" s="14">
        <v>27256.236107487453</v>
      </c>
      <c r="Q2459" s="14">
        <v>240069.88733971273</v>
      </c>
      <c r="R2459" s="14">
        <v>2772.7646415411932</v>
      </c>
      <c r="S2459" s="15">
        <v>3.7480341799812869E-2</v>
      </c>
      <c r="T2459" s="38">
        <v>8833.074137287229</v>
      </c>
      <c r="U2459" s="38">
        <v>245891.64388008745</v>
      </c>
      <c r="V2459" s="38">
        <v>29427.220039318985</v>
      </c>
      <c r="W2459" s="38">
        <v>620537.92423921754</v>
      </c>
      <c r="AA2459" s="13">
        <v>2394</v>
      </c>
      <c r="AB2459" s="39">
        <v>2241164.5717341602</v>
      </c>
    </row>
    <row r="2460" spans="3:28">
      <c r="C2460" s="13">
        <v>2395</v>
      </c>
      <c r="D2460" s="13">
        <v>65</v>
      </c>
      <c r="E2460" s="14">
        <v>240344.89662877726</v>
      </c>
      <c r="F2460" s="14">
        <v>72812.009685223136</v>
      </c>
      <c r="G2460" s="14">
        <v>2551.6097</v>
      </c>
      <c r="H2460" s="14">
        <v>164981.27724355413</v>
      </c>
      <c r="I2460" s="14">
        <v>9898.876634613247</v>
      </c>
      <c r="J2460" s="14">
        <v>3959.5506538452992</v>
      </c>
      <c r="K2460" s="15">
        <v>4.1530632605665342E-2</v>
      </c>
      <c r="L2460" s="14">
        <v>5580.5436202298497</v>
      </c>
      <c r="M2460" s="14">
        <v>141932.06505603762</v>
      </c>
      <c r="N2460" s="14">
        <v>2969.6629903839739</v>
      </c>
      <c r="O2460" s="15">
        <v>0.32251508676923368</v>
      </c>
      <c r="P2460" s="14">
        <v>32121.707899594076</v>
      </c>
      <c r="Q2460" s="14">
        <v>133204.07519185665</v>
      </c>
      <c r="R2460" s="14">
        <v>2969.6629903839739</v>
      </c>
      <c r="S2460" s="15">
        <v>0.29243684045025964</v>
      </c>
      <c r="T2460" s="38">
        <v>93388.498117886775</v>
      </c>
      <c r="U2460" s="38">
        <v>414219.20263679978</v>
      </c>
      <c r="V2460" s="38">
        <v>131090.74963771069</v>
      </c>
      <c r="W2460" s="38">
        <v>689355.34288469399</v>
      </c>
      <c r="AA2460" s="13">
        <v>2395</v>
      </c>
      <c r="AB2460" s="39">
        <v>2959836.2952792905</v>
      </c>
    </row>
    <row r="2461" spans="3:28">
      <c r="C2461" s="13">
        <v>2396</v>
      </c>
      <c r="D2461" s="13">
        <v>65</v>
      </c>
      <c r="E2461" s="14">
        <v>225490.04325144843</v>
      </c>
      <c r="F2461" s="14">
        <v>67018.616868064884</v>
      </c>
      <c r="G2461" s="14">
        <v>2551.6097</v>
      </c>
      <c r="H2461" s="14">
        <v>155919.81668338354</v>
      </c>
      <c r="I2461" s="14">
        <v>9355.1890010030129</v>
      </c>
      <c r="J2461" s="14">
        <v>3742.0756004012055</v>
      </c>
      <c r="K2461" s="15">
        <v>7.8976635992850347E-2</v>
      </c>
      <c r="L2461" s="14">
        <v>7526.2878152996846</v>
      </c>
      <c r="M2461" s="14">
        <v>104694.9756189903</v>
      </c>
      <c r="N2461" s="14">
        <v>2806.5567003009037</v>
      </c>
      <c r="O2461" s="15">
        <v>-4.112444655353964E-2</v>
      </c>
      <c r="P2461" s="14">
        <v>-9063.4359516558052</v>
      </c>
      <c r="Q2461" s="14">
        <v>212730.30868370485</v>
      </c>
      <c r="R2461" s="14">
        <v>2806.5567003009037</v>
      </c>
      <c r="S2461" s="15">
        <v>7.7352135888833912E-3</v>
      </c>
      <c r="T2461" s="38">
        <v>5238.9134368270325</v>
      </c>
      <c r="U2461" s="38">
        <v>683923.22308986238</v>
      </c>
      <c r="V2461" s="38">
        <v>3701.7653004709118</v>
      </c>
      <c r="W2461" s="38">
        <v>1001348.5073925576</v>
      </c>
      <c r="AA2461" s="13">
        <v>2396</v>
      </c>
      <c r="AB2461" s="39">
        <v>2462643.0580883576</v>
      </c>
    </row>
    <row r="2462" spans="3:28">
      <c r="C2462" s="13">
        <v>2397</v>
      </c>
      <c r="D2462" s="13">
        <v>65</v>
      </c>
      <c r="E2462" s="14">
        <v>222376.32454833706</v>
      </c>
      <c r="F2462" s="14">
        <v>65804.266573851448</v>
      </c>
      <c r="G2462" s="14">
        <v>2551.6097</v>
      </c>
      <c r="H2462" s="14">
        <v>154020.44827448562</v>
      </c>
      <c r="I2462" s="14">
        <v>9241.2268964691375</v>
      </c>
      <c r="J2462" s="14">
        <v>3696.4907585876554</v>
      </c>
      <c r="K2462" s="15">
        <v>9.8793156764390488E-2</v>
      </c>
      <c r="L2462" s="14">
        <v>23313.87468030614</v>
      </c>
      <c r="M2462" s="14">
        <v>261148.85683233882</v>
      </c>
      <c r="N2462" s="14">
        <v>2772.3680689407411</v>
      </c>
      <c r="O2462" s="15">
        <v>-9.9852538578229066E-2</v>
      </c>
      <c r="P2462" s="14">
        <v>-12232.097768622403</v>
      </c>
      <c r="Q2462" s="14">
        <v>111655.70658308425</v>
      </c>
      <c r="R2462" s="14">
        <v>2772.3680689407411</v>
      </c>
      <c r="S2462" s="15">
        <v>6.1396010321666243E-2</v>
      </c>
      <c r="T2462" s="38">
        <v>23340.61348108833</v>
      </c>
      <c r="U2462" s="38">
        <v>404891.78476476407</v>
      </c>
      <c r="V2462" s="38">
        <v>34422.390392772068</v>
      </c>
      <c r="W2462" s="38">
        <v>777696.34818018717</v>
      </c>
      <c r="AA2462" s="13">
        <v>2397</v>
      </c>
      <c r="AB2462" s="39">
        <v>3587510.144850655</v>
      </c>
    </row>
    <row r="2463" spans="3:28">
      <c r="C2463" s="13">
        <v>2398</v>
      </c>
      <c r="D2463" s="13">
        <v>65</v>
      </c>
      <c r="E2463" s="14">
        <v>217908.98447781111</v>
      </c>
      <c r="F2463" s="14">
        <v>64062.003946346333</v>
      </c>
      <c r="G2463" s="14">
        <v>2551.6097</v>
      </c>
      <c r="H2463" s="14">
        <v>151295.3708314648</v>
      </c>
      <c r="I2463" s="14">
        <v>9077.7222498878873</v>
      </c>
      <c r="J2463" s="14">
        <v>3631.0888999551553</v>
      </c>
      <c r="K2463" s="15">
        <v>1.7221703418888831E-2</v>
      </c>
      <c r="L2463" s="14">
        <v>2017.7118920784465</v>
      </c>
      <c r="M2463" s="14">
        <v>120994.2504087296</v>
      </c>
      <c r="N2463" s="14">
        <v>2723.316674966366</v>
      </c>
      <c r="O2463" s="15">
        <v>7.7189220364712319E-4</v>
      </c>
      <c r="P2463" s="14">
        <v>59.205880399180515</v>
      </c>
      <c r="Q2463" s="14">
        <v>78123.129274373292</v>
      </c>
      <c r="R2463" s="14">
        <v>2723.316674966366</v>
      </c>
      <c r="S2463" s="15">
        <v>0.26432229544265196</v>
      </c>
      <c r="T2463" s="38">
        <v>103076.8997237935</v>
      </c>
      <c r="U2463" s="38">
        <v>494405.28240124945</v>
      </c>
      <c r="V2463" s="38">
        <v>105153.81749627112</v>
      </c>
      <c r="W2463" s="38">
        <v>693522.66208435234</v>
      </c>
      <c r="AA2463" s="13">
        <v>2398</v>
      </c>
      <c r="AB2463" s="39">
        <v>2289281.5335100912</v>
      </c>
    </row>
    <row r="2464" spans="3:28">
      <c r="C2464" s="13">
        <v>2399</v>
      </c>
      <c r="D2464" s="13">
        <v>65</v>
      </c>
      <c r="E2464" s="14">
        <v>236365.12903245474</v>
      </c>
      <c r="F2464" s="14">
        <v>71259.900322657355</v>
      </c>
      <c r="G2464" s="14">
        <v>2551.6097</v>
      </c>
      <c r="H2464" s="14">
        <v>162553.61900979737</v>
      </c>
      <c r="I2464" s="14">
        <v>9753.2171405878416</v>
      </c>
      <c r="J2464" s="14">
        <v>3901.2868562351368</v>
      </c>
      <c r="K2464" s="15">
        <v>-4.1097788315943996E-2</v>
      </c>
      <c r="L2464" s="14">
        <v>-4790.9977810171058</v>
      </c>
      <c r="M2464" s="14">
        <v>113735.20791789121</v>
      </c>
      <c r="N2464" s="14">
        <v>2925.9651421763524</v>
      </c>
      <c r="O2464" s="15">
        <v>0.21939648982553575</v>
      </c>
      <c r="P2464" s="14">
        <v>29490.790041425385</v>
      </c>
      <c r="Q2464" s="14">
        <v>165371.55689373193</v>
      </c>
      <c r="R2464" s="14">
        <v>2925.9651421763524</v>
      </c>
      <c r="S2464" s="15">
        <v>7.6789265893683567E-2</v>
      </c>
      <c r="T2464" s="38">
        <v>57277.827515446981</v>
      </c>
      <c r="U2464" s="38">
        <v>804650.10937257588</v>
      </c>
      <c r="V2464" s="38">
        <v>81977.619775855259</v>
      </c>
      <c r="W2464" s="38">
        <v>1083756.8741841991</v>
      </c>
      <c r="AA2464" s="13">
        <v>2399</v>
      </c>
      <c r="AB2464" s="39">
        <v>2939390.2629335322</v>
      </c>
    </row>
    <row r="2465" spans="3:28">
      <c r="C2465" s="13">
        <v>2400</v>
      </c>
      <c r="D2465" s="13">
        <v>65</v>
      </c>
      <c r="E2465" s="14">
        <v>227352.41220375939</v>
      </c>
      <c r="F2465" s="14">
        <v>67744.940759466161</v>
      </c>
      <c r="G2465" s="14">
        <v>2551.6097</v>
      </c>
      <c r="H2465" s="14">
        <v>157055.86174429322</v>
      </c>
      <c r="I2465" s="14">
        <v>9423.3517046575926</v>
      </c>
      <c r="J2465" s="14">
        <v>3769.3406818630374</v>
      </c>
      <c r="K2465" s="15">
        <v>-4.5783270342280392E-2</v>
      </c>
      <c r="L2465" s="14">
        <v>-7454.7235874503876</v>
      </c>
      <c r="M2465" s="14">
        <v>157256.31393341639</v>
      </c>
      <c r="N2465" s="14">
        <v>2827.0055113972776</v>
      </c>
      <c r="O2465" s="15">
        <v>9.3582581333779752E-2</v>
      </c>
      <c r="P2465" s="14">
        <v>17969.578124669864</v>
      </c>
      <c r="Q2465" s="14">
        <v>211401.48717521099</v>
      </c>
      <c r="R2465" s="14">
        <v>2827.0055113972776</v>
      </c>
      <c r="S2465" s="15">
        <v>-8.8781107877693596E-2</v>
      </c>
      <c r="T2465" s="38">
        <v>-83595.636614204064</v>
      </c>
      <c r="U2465" s="38">
        <v>859410.49336312001</v>
      </c>
      <c r="V2465" s="38">
        <v>-73080.782076984586</v>
      </c>
      <c r="W2465" s="38">
        <v>1228068.2944717472</v>
      </c>
      <c r="AA2465" s="13">
        <v>2400</v>
      </c>
      <c r="AB2465" s="39">
        <v>2706897.8336926405</v>
      </c>
    </row>
    <row r="2466" spans="3:28">
      <c r="C2466" s="13">
        <v>2401</v>
      </c>
      <c r="D2466" s="13">
        <v>65</v>
      </c>
      <c r="E2466" s="14">
        <v>234475.82480277048</v>
      </c>
      <c r="F2466" s="14">
        <v>70523.071673080485</v>
      </c>
      <c r="G2466" s="14">
        <v>2551.6097</v>
      </c>
      <c r="H2466" s="14">
        <v>161401.14342969001</v>
      </c>
      <c r="I2466" s="14">
        <v>9684.0686057814</v>
      </c>
      <c r="J2466" s="14">
        <v>3873.6274423125601</v>
      </c>
      <c r="K2466" s="15">
        <v>8.9051345565732631E-2</v>
      </c>
      <c r="L2466" s="14">
        <v>12629.167595495523</v>
      </c>
      <c r="M2466" s="14">
        <v>156384.92313346456</v>
      </c>
      <c r="N2466" s="14">
        <v>2905.2205817344197</v>
      </c>
      <c r="O2466" s="15">
        <v>3.3558098333436828E-2</v>
      </c>
      <c r="P2466" s="14">
        <v>5399.4653023536939</v>
      </c>
      <c r="Q2466" s="14">
        <v>167751.1005827788</v>
      </c>
      <c r="R2466" s="14">
        <v>2905.2205817344197</v>
      </c>
      <c r="S2466" s="15">
        <v>-5.0445870999656431E-2</v>
      </c>
      <c r="T2466" s="38">
        <v>-31809.522910740125</v>
      </c>
      <c r="U2466" s="38">
        <v>600210.51104413264</v>
      </c>
      <c r="V2466" s="38">
        <v>-13780.890012890908</v>
      </c>
      <c r="W2466" s="38">
        <v>924346.53476037597</v>
      </c>
      <c r="AA2466" s="13">
        <v>2401</v>
      </c>
      <c r="AB2466" s="39">
        <v>2481878.1669825288</v>
      </c>
    </row>
    <row r="2467" spans="3:28">
      <c r="C2467" s="13">
        <v>2402</v>
      </c>
      <c r="D2467" s="13">
        <v>65</v>
      </c>
      <c r="E2467" s="14">
        <v>219724.58261572215</v>
      </c>
      <c r="F2467" s="14">
        <v>64770.087220131638</v>
      </c>
      <c r="G2467" s="14">
        <v>2551.6097</v>
      </c>
      <c r="H2467" s="14">
        <v>152402.88569559049</v>
      </c>
      <c r="I2467" s="14">
        <v>9144.1731417354295</v>
      </c>
      <c r="J2467" s="14">
        <v>3657.669256694172</v>
      </c>
      <c r="K2467" s="15">
        <v>5.12196750803545E-2</v>
      </c>
      <c r="L2467" s="14">
        <v>9362.1549869992923</v>
      </c>
      <c r="M2467" s="14">
        <v>193975.3390340365</v>
      </c>
      <c r="N2467" s="14">
        <v>2743.2519425206287</v>
      </c>
      <c r="O2467" s="15">
        <v>0.16483518128157823</v>
      </c>
      <c r="P2467" s="14">
        <v>42767.413002586487</v>
      </c>
      <c r="Q2467" s="14">
        <v>303594.65196904493</v>
      </c>
      <c r="R2467" s="14">
        <v>2743.2519425206287</v>
      </c>
      <c r="S2467" s="15">
        <v>0.33535350522322938</v>
      </c>
      <c r="T2467" s="38">
        <v>100940.48273639067</v>
      </c>
      <c r="U2467" s="38">
        <v>403309.358368719</v>
      </c>
      <c r="V2467" s="38">
        <v>153070.05072597644</v>
      </c>
      <c r="W2467" s="38">
        <v>900879.34937180043</v>
      </c>
      <c r="AA2467" s="13">
        <v>2402</v>
      </c>
      <c r="AB2467" s="39">
        <v>2459396.3711871062</v>
      </c>
    </row>
    <row r="2468" spans="3:28">
      <c r="C2468" s="13">
        <v>2403</v>
      </c>
      <c r="D2468" s="13">
        <v>65</v>
      </c>
      <c r="E2468" s="14">
        <v>223255.42913476832</v>
      </c>
      <c r="F2468" s="14">
        <v>66147.117362559642</v>
      </c>
      <c r="G2468" s="14">
        <v>2551.6097</v>
      </c>
      <c r="H2468" s="14">
        <v>154556.70207220866</v>
      </c>
      <c r="I2468" s="14">
        <v>9273.4021243325187</v>
      </c>
      <c r="J2468" s="14">
        <v>3709.3608497330079</v>
      </c>
      <c r="K2468" s="15">
        <v>1.1274233844711355E-2</v>
      </c>
      <c r="L2468" s="14">
        <v>1870.6920265159838</v>
      </c>
      <c r="M2468" s="14">
        <v>169651.68303553888</v>
      </c>
      <c r="N2468" s="14">
        <v>2782.0206372997554</v>
      </c>
      <c r="O2468" s="15">
        <v>0.17184106328487264</v>
      </c>
      <c r="P2468" s="14">
        <v>33614.005114702632</v>
      </c>
      <c r="Q2468" s="14">
        <v>230616.0322191274</v>
      </c>
      <c r="R2468" s="14">
        <v>2782.0206372997554</v>
      </c>
      <c r="S2468" s="15">
        <v>0.44509092128349331</v>
      </c>
      <c r="T2468" s="38">
        <v>39485.266858869778</v>
      </c>
      <c r="U2468" s="38">
        <v>129589.08836002473</v>
      </c>
      <c r="V2468" s="38">
        <v>74969.964000088396</v>
      </c>
      <c r="W2468" s="38">
        <v>529856.80361469102</v>
      </c>
      <c r="AA2468" s="13">
        <v>2403</v>
      </c>
      <c r="AB2468" s="39">
        <v>2693666.5098489374</v>
      </c>
    </row>
    <row r="2469" spans="3:28">
      <c r="C2469" s="13">
        <v>2404</v>
      </c>
      <c r="D2469" s="13">
        <v>65</v>
      </c>
      <c r="E2469" s="14">
        <v>241085.68912668093</v>
      </c>
      <c r="F2469" s="14">
        <v>73100.918759405555</v>
      </c>
      <c r="G2469" s="14">
        <v>2551.6097</v>
      </c>
      <c r="H2469" s="14">
        <v>165433.16066727537</v>
      </c>
      <c r="I2469" s="14">
        <v>9925.9896400365215</v>
      </c>
      <c r="J2469" s="14">
        <v>3970.3958560146089</v>
      </c>
      <c r="K2469" s="15">
        <v>2.8380992968022184E-3</v>
      </c>
      <c r="L2469" s="14">
        <v>401.7220020839062</v>
      </c>
      <c r="M2469" s="14">
        <v>143933.06052374127</v>
      </c>
      <c r="N2469" s="14">
        <v>2977.7968920109565</v>
      </c>
      <c r="O2469" s="15">
        <v>-3.492298464071647E-2</v>
      </c>
      <c r="P2469" s="14">
        <v>-9028.6732345354303</v>
      </c>
      <c r="Q2469" s="14">
        <v>250991.19922246455</v>
      </c>
      <c r="R2469" s="14">
        <v>2977.7968920109565</v>
      </c>
      <c r="S2469" s="15">
        <v>0.35855859244601362</v>
      </c>
      <c r="T2469" s="38">
        <v>88900.33065116033</v>
      </c>
      <c r="U2469" s="38">
        <v>338327.31376193534</v>
      </c>
      <c r="V2469" s="38">
        <v>80273.379418708806</v>
      </c>
      <c r="W2469" s="38">
        <v>733251.5735081411</v>
      </c>
      <c r="AA2469" s="13">
        <v>2404</v>
      </c>
      <c r="AB2469" s="39">
        <v>2843929.142669681</v>
      </c>
    </row>
    <row r="2470" spans="3:28">
      <c r="C2470" s="13">
        <v>2405</v>
      </c>
      <c r="D2470" s="13">
        <v>65</v>
      </c>
      <c r="E2470" s="14">
        <v>228309.218159565</v>
      </c>
      <c r="F2470" s="14">
        <v>68118.095082230357</v>
      </c>
      <c r="G2470" s="14">
        <v>2551.6097</v>
      </c>
      <c r="H2470" s="14">
        <v>157639.51337733466</v>
      </c>
      <c r="I2470" s="14">
        <v>9458.37080264008</v>
      </c>
      <c r="J2470" s="14">
        <v>3783.3483210560321</v>
      </c>
      <c r="K2470" s="15">
        <v>-2.0966320054630241E-2</v>
      </c>
      <c r="L2470" s="14">
        <v>-2676.480943780778</v>
      </c>
      <c r="M2470" s="14">
        <v>126871.40264247806</v>
      </c>
      <c r="N2470" s="14">
        <v>2837.5112407920237</v>
      </c>
      <c r="O2470" s="15">
        <v>5.5276186127868901E-2</v>
      </c>
      <c r="P2470" s="14">
        <v>9238.0588977370171</v>
      </c>
      <c r="Q2470" s="14">
        <v>177782.29015002388</v>
      </c>
      <c r="R2470" s="14">
        <v>2837.5112407920237</v>
      </c>
      <c r="S2470" s="15">
        <v>0.25654193191030794</v>
      </c>
      <c r="T2470" s="38">
        <v>86993.844450222721</v>
      </c>
      <c r="U2470" s="38">
        <v>427514.45294291043</v>
      </c>
      <c r="V2470" s="38">
        <v>93555.422404178957</v>
      </c>
      <c r="W2470" s="38">
        <v>732168.14573541237</v>
      </c>
      <c r="AA2470" s="13">
        <v>2405</v>
      </c>
      <c r="AB2470" s="39">
        <v>2819241.8769640331</v>
      </c>
    </row>
    <row r="2471" spans="3:28">
      <c r="C2471" s="13">
        <v>2406</v>
      </c>
      <c r="D2471" s="13">
        <v>65</v>
      </c>
      <c r="E2471" s="14">
        <v>241314.57387247673</v>
      </c>
      <c r="F2471" s="14">
        <v>73190.183810265924</v>
      </c>
      <c r="G2471" s="14">
        <v>2551.6097</v>
      </c>
      <c r="H2471" s="14">
        <v>165572.78036221079</v>
      </c>
      <c r="I2471" s="14">
        <v>9934.3668217326467</v>
      </c>
      <c r="J2471" s="14">
        <v>3973.7467286930587</v>
      </c>
      <c r="K2471" s="15">
        <v>1.7258600541788717E-2</v>
      </c>
      <c r="L2471" s="14">
        <v>2712.8570238699713</v>
      </c>
      <c r="M2471" s="14">
        <v>161888.43275729078</v>
      </c>
      <c r="N2471" s="14">
        <v>2980.310046519794</v>
      </c>
      <c r="O2471" s="15">
        <v>4.8373873921885302E-2</v>
      </c>
      <c r="P2471" s="14">
        <v>9234.961347087301</v>
      </c>
      <c r="Q2471" s="14">
        <v>201633.15408508602</v>
      </c>
      <c r="R2471" s="14">
        <v>2980.310046519794</v>
      </c>
      <c r="S2471" s="15">
        <v>0.45079908122891854</v>
      </c>
      <c r="T2471" s="38">
        <v>102083.85759382046</v>
      </c>
      <c r="U2471" s="38">
        <v>330024.91246259632</v>
      </c>
      <c r="V2471" s="38">
        <v>114031.67596477774</v>
      </c>
      <c r="W2471" s="38">
        <v>693546.49930497305</v>
      </c>
      <c r="AA2471" s="13">
        <v>2406</v>
      </c>
      <c r="AB2471" s="39">
        <v>2708442.4283806724</v>
      </c>
    </row>
    <row r="2472" spans="3:28">
      <c r="C2472" s="13">
        <v>2407</v>
      </c>
      <c r="D2472" s="13">
        <v>65</v>
      </c>
      <c r="E2472" s="14">
        <v>249711.02350757038</v>
      </c>
      <c r="F2472" s="14">
        <v>76464.799167952442</v>
      </c>
      <c r="G2472" s="14">
        <v>2551.6097</v>
      </c>
      <c r="H2472" s="14">
        <v>170694.61463961794</v>
      </c>
      <c r="I2472" s="14">
        <v>10241.676878377077</v>
      </c>
      <c r="J2472" s="14">
        <v>4096.6707513508309</v>
      </c>
      <c r="K2472" s="15">
        <v>-6.9020189083769043E-3</v>
      </c>
      <c r="L2472" s="14">
        <v>-930.43873121504851</v>
      </c>
      <c r="M2472" s="14">
        <v>135924.64573722007</v>
      </c>
      <c r="N2472" s="14">
        <v>3072.5030635131229</v>
      </c>
      <c r="O2472" s="15">
        <v>-7.9261303504852137E-3</v>
      </c>
      <c r="P2472" s="14">
        <v>-1504.2327930754652</v>
      </c>
      <c r="Q2472" s="14">
        <v>189813.5043514405</v>
      </c>
      <c r="R2472" s="14">
        <v>3072.5030635131229</v>
      </c>
      <c r="S2472" s="15">
        <v>0.13197573446576741</v>
      </c>
      <c r="T2472" s="38">
        <v>162947.50268387745</v>
      </c>
      <c r="U2472" s="38">
        <v>1399161.5026932806</v>
      </c>
      <c r="V2472" s="38">
        <v>160512.83115958693</v>
      </c>
      <c r="W2472" s="38">
        <v>1724899.652781941</v>
      </c>
      <c r="AA2472" s="13">
        <v>2407</v>
      </c>
      <c r="AB2472" s="39">
        <v>2337262.774114891</v>
      </c>
    </row>
    <row r="2473" spans="3:28">
      <c r="C2473" s="13">
        <v>2408</v>
      </c>
      <c r="D2473" s="13">
        <v>65</v>
      </c>
      <c r="E2473" s="14">
        <v>236946.65809408069</v>
      </c>
      <c r="F2473" s="14">
        <v>71486.696656691463</v>
      </c>
      <c r="G2473" s="14">
        <v>2551.6097</v>
      </c>
      <c r="H2473" s="14">
        <v>162908.35173738922</v>
      </c>
      <c r="I2473" s="14">
        <v>9774.5011042433525</v>
      </c>
      <c r="J2473" s="14">
        <v>3909.8004416973413</v>
      </c>
      <c r="K2473" s="15">
        <v>0.10674026908507434</v>
      </c>
      <c r="L2473" s="14">
        <v>17174.361389942318</v>
      </c>
      <c r="M2473" s="14">
        <v>180027.87594962103</v>
      </c>
      <c r="N2473" s="14">
        <v>2932.3503312730058</v>
      </c>
      <c r="O2473" s="15">
        <v>2.960909089699032E-2</v>
      </c>
      <c r="P2473" s="14">
        <v>6592.8092351628602</v>
      </c>
      <c r="Q2473" s="14">
        <v>230720.6411905727</v>
      </c>
      <c r="R2473" s="14">
        <v>2932.3503312730058</v>
      </c>
      <c r="S2473" s="15">
        <v>0.2869282802549985</v>
      </c>
      <c r="T2473" s="38">
        <v>121710.24516266095</v>
      </c>
      <c r="U2473" s="38">
        <v>547359.93076684605</v>
      </c>
      <c r="V2473" s="38">
        <v>145477.41578776613</v>
      </c>
      <c r="W2473" s="38">
        <v>958108.44790703978</v>
      </c>
      <c r="AA2473" s="13">
        <v>2408</v>
      </c>
      <c r="AB2473" s="39">
        <v>2215742.8915082142</v>
      </c>
    </row>
    <row r="2474" spans="3:28">
      <c r="C2474" s="13">
        <v>2409</v>
      </c>
      <c r="D2474" s="13">
        <v>65</v>
      </c>
      <c r="E2474" s="14">
        <v>229281.94296059888</v>
      </c>
      <c r="F2474" s="14">
        <v>68497.457754633564</v>
      </c>
      <c r="G2474" s="14">
        <v>2551.6097</v>
      </c>
      <c r="H2474" s="14">
        <v>158232.87550596532</v>
      </c>
      <c r="I2474" s="14">
        <v>9493.972530357918</v>
      </c>
      <c r="J2474" s="14">
        <v>3797.5890121431676</v>
      </c>
      <c r="K2474" s="15">
        <v>-4.4634232713512668E-2</v>
      </c>
      <c r="L2474" s="14">
        <v>-8135.2586352211347</v>
      </c>
      <c r="M2474" s="14">
        <v>176028.54056887561</v>
      </c>
      <c r="N2474" s="14">
        <v>2848.1917591073752</v>
      </c>
      <c r="O2474" s="15">
        <v>2.9080117905088319E-2</v>
      </c>
      <c r="P2474" s="14">
        <v>7060.5189070220313</v>
      </c>
      <c r="Q2474" s="14">
        <v>251280.01644437332</v>
      </c>
      <c r="R2474" s="14">
        <v>2848.1917591073752</v>
      </c>
      <c r="S2474" s="15">
        <v>-0.11047319096836038</v>
      </c>
      <c r="T2474" s="38">
        <v>-7420.8293297985147</v>
      </c>
      <c r="U2474" s="38">
        <v>61176.390316261088</v>
      </c>
      <c r="V2474" s="38">
        <v>-8495.5690579976181</v>
      </c>
      <c r="W2474" s="38">
        <v>488484.94732951</v>
      </c>
      <c r="AA2474" s="13">
        <v>2409</v>
      </c>
      <c r="AB2474" s="39">
        <v>2678838.2696404713</v>
      </c>
    </row>
    <row r="2475" spans="3:28">
      <c r="C2475" s="13">
        <v>2410</v>
      </c>
      <c r="D2475" s="13">
        <v>65</v>
      </c>
      <c r="E2475" s="14">
        <v>237750.28022146155</v>
      </c>
      <c r="F2475" s="14">
        <v>71800.109286370003</v>
      </c>
      <c r="G2475" s="14">
        <v>2551.6097</v>
      </c>
      <c r="H2475" s="14">
        <v>163398.56123509156</v>
      </c>
      <c r="I2475" s="14">
        <v>9803.9136741054936</v>
      </c>
      <c r="J2475" s="14">
        <v>3921.5654696421975</v>
      </c>
      <c r="K2475" s="15">
        <v>4.4339560521654275E-2</v>
      </c>
      <c r="L2475" s="14">
        <v>6275.080921855465</v>
      </c>
      <c r="M2475" s="14">
        <v>149759.16357280634</v>
      </c>
      <c r="N2475" s="14">
        <v>2941.1741022316478</v>
      </c>
      <c r="O2475" s="15">
        <v>0.19393820942900369</v>
      </c>
      <c r="P2475" s="14">
        <v>30797.476664429207</v>
      </c>
      <c r="Q2475" s="14">
        <v>191068.52266122511</v>
      </c>
      <c r="R2475" s="14">
        <v>2941.1741022316478</v>
      </c>
      <c r="S2475" s="15">
        <v>0.20413417518532784</v>
      </c>
      <c r="T2475" s="38">
        <v>15004.715256828442</v>
      </c>
      <c r="U2475" s="38">
        <v>89979.482797105724</v>
      </c>
      <c r="V2475" s="38">
        <v>52077.272843113118</v>
      </c>
      <c r="W2475" s="38">
        <v>430807.16903113719</v>
      </c>
      <c r="AA2475" s="13">
        <v>2410</v>
      </c>
      <c r="AB2475" s="39">
        <v>2340470.7083392199</v>
      </c>
    </row>
    <row r="2476" spans="3:28">
      <c r="C2476" s="13">
        <v>2411</v>
      </c>
      <c r="D2476" s="13">
        <v>65</v>
      </c>
      <c r="E2476" s="14">
        <v>222593.74689989621</v>
      </c>
      <c r="F2476" s="14">
        <v>65889.061290959522</v>
      </c>
      <c r="G2476" s="14">
        <v>2551.6097</v>
      </c>
      <c r="H2476" s="14">
        <v>154153.07590893671</v>
      </c>
      <c r="I2476" s="14">
        <v>9249.1845545362012</v>
      </c>
      <c r="J2476" s="14">
        <v>3699.6738218144806</v>
      </c>
      <c r="K2476" s="15">
        <v>4.136324032439636E-2</v>
      </c>
      <c r="L2476" s="14">
        <v>5278.256345605193</v>
      </c>
      <c r="M2476" s="14">
        <v>134735.51240960127</v>
      </c>
      <c r="N2476" s="14">
        <v>2774.7553663608601</v>
      </c>
      <c r="O2476" s="15">
        <v>-1.4565102357696369E-2</v>
      </c>
      <c r="P2476" s="14">
        <v>-3663.1326993293023</v>
      </c>
      <c r="Q2476" s="14">
        <v>249224.8942322006</v>
      </c>
      <c r="R2476" s="14">
        <v>2774.7553663608601</v>
      </c>
      <c r="S2476" s="15">
        <v>0.22614492270782954</v>
      </c>
      <c r="T2476" s="38">
        <v>70277.554792072799</v>
      </c>
      <c r="U2476" s="38">
        <v>382428.28701170976</v>
      </c>
      <c r="V2476" s="38">
        <v>71892.678438348696</v>
      </c>
      <c r="W2476" s="38">
        <v>766388.69365351158</v>
      </c>
      <c r="AA2476" s="13">
        <v>2411</v>
      </c>
      <c r="AB2476" s="39">
        <v>2668343.4935459318</v>
      </c>
    </row>
    <row r="2477" spans="3:28">
      <c r="C2477" s="13">
        <v>2412</v>
      </c>
      <c r="D2477" s="13">
        <v>65</v>
      </c>
      <c r="E2477" s="14">
        <v>225261.05305603347</v>
      </c>
      <c r="F2477" s="14">
        <v>66929.310691853054</v>
      </c>
      <c r="G2477" s="14">
        <v>2551.6097</v>
      </c>
      <c r="H2477" s="14">
        <v>155780.13266418042</v>
      </c>
      <c r="I2477" s="14">
        <v>9346.8079598508248</v>
      </c>
      <c r="J2477" s="14">
        <v>3738.7231839403303</v>
      </c>
      <c r="K2477" s="15">
        <v>-2.6185537211434705E-2</v>
      </c>
      <c r="L2477" s="14">
        <v>-4157.9827262887811</v>
      </c>
      <c r="M2477" s="14">
        <v>156500.66368024203</v>
      </c>
      <c r="N2477" s="14">
        <v>2804.0423879552472</v>
      </c>
      <c r="O2477" s="15">
        <v>5.2307176406306187E-2</v>
      </c>
      <c r="P2477" s="14">
        <v>9222.6380654048153</v>
      </c>
      <c r="Q2477" s="14">
        <v>186941.5377268068</v>
      </c>
      <c r="R2477" s="14">
        <v>2804.0423879552472</v>
      </c>
      <c r="S2477" s="15">
        <v>7.5200912559352143E-2</v>
      </c>
      <c r="T2477" s="38">
        <v>19322.10637699654</v>
      </c>
      <c r="U2477" s="38">
        <v>277663.91353097319</v>
      </c>
      <c r="V2477" s="38">
        <v>24386.761716112575</v>
      </c>
      <c r="W2477" s="38">
        <v>621106.1149380221</v>
      </c>
      <c r="AA2477" s="13">
        <v>2412</v>
      </c>
      <c r="AB2477" s="39">
        <v>2461276.3880481464</v>
      </c>
    </row>
    <row r="2478" spans="3:28">
      <c r="C2478" s="13">
        <v>2413</v>
      </c>
      <c r="D2478" s="13">
        <v>65</v>
      </c>
      <c r="E2478" s="14">
        <v>231289.56082092019</v>
      </c>
      <c r="F2478" s="14">
        <v>69280.428720158874</v>
      </c>
      <c r="G2478" s="14">
        <v>2551.6097</v>
      </c>
      <c r="H2478" s="14">
        <v>159457.52240076131</v>
      </c>
      <c r="I2478" s="14">
        <v>9567.4513440456776</v>
      </c>
      <c r="J2478" s="14">
        <v>3826.9805376182712</v>
      </c>
      <c r="K2478" s="15">
        <v>-8.9579497786962323E-3</v>
      </c>
      <c r="L2478" s="14">
        <v>-1358.6144672005398</v>
      </c>
      <c r="M2478" s="14">
        <v>152220.65879489938</v>
      </c>
      <c r="N2478" s="14">
        <v>2870.2354032137032</v>
      </c>
      <c r="O2478" s="15">
        <v>3.566105007243562E-2</v>
      </c>
      <c r="P2478" s="14">
        <v>5324.9166435607813</v>
      </c>
      <c r="Q2478" s="14">
        <v>156080.27681544478</v>
      </c>
      <c r="R2478" s="14">
        <v>2870.2354032137032</v>
      </c>
      <c r="S2478" s="15">
        <v>0.10731524845796934</v>
      </c>
      <c r="T2478" s="38">
        <v>33515.665240037946</v>
      </c>
      <c r="U2478" s="38">
        <v>347261.15562055219</v>
      </c>
      <c r="V2478" s="38">
        <v>37481.967416398191</v>
      </c>
      <c r="W2478" s="38">
        <v>655562.0912308963</v>
      </c>
      <c r="AA2478" s="13">
        <v>2413</v>
      </c>
      <c r="AB2478" s="39">
        <v>2447451.4735970544</v>
      </c>
    </row>
    <row r="2479" spans="3:28">
      <c r="C2479" s="13">
        <v>2414</v>
      </c>
      <c r="D2479" s="13">
        <v>65</v>
      </c>
      <c r="E2479" s="14">
        <v>258516.94374976066</v>
      </c>
      <c r="F2479" s="14">
        <v>79899.108062406653</v>
      </c>
      <c r="G2479" s="14">
        <v>2551.6097</v>
      </c>
      <c r="H2479" s="14">
        <v>176066.225987354</v>
      </c>
      <c r="I2479" s="14">
        <v>10563.97355924124</v>
      </c>
      <c r="J2479" s="14">
        <v>4225.5894236964959</v>
      </c>
      <c r="K2479" s="15">
        <v>9.5128438078353958E-3</v>
      </c>
      <c r="L2479" s="14">
        <v>1416.6787224789091</v>
      </c>
      <c r="M2479" s="14">
        <v>152452.20895869692</v>
      </c>
      <c r="N2479" s="14">
        <v>3169.192067772372</v>
      </c>
      <c r="O2479" s="15">
        <v>0.15869027601338015</v>
      </c>
      <c r="P2479" s="14">
        <v>26259.967960731254</v>
      </c>
      <c r="Q2479" s="14">
        <v>193323.9406800365</v>
      </c>
      <c r="R2479" s="14">
        <v>3169.192067772372</v>
      </c>
      <c r="S2479" s="15">
        <v>0.14699494991610429</v>
      </c>
      <c r="T2479" s="38">
        <v>32200.731887878817</v>
      </c>
      <c r="U2479" s="38">
        <v>252845.45145836967</v>
      </c>
      <c r="V2479" s="38">
        <v>59877.378571088979</v>
      </c>
      <c r="W2479" s="38">
        <v>598621.60109710309</v>
      </c>
      <c r="AA2479" s="13">
        <v>2414</v>
      </c>
      <c r="AB2479" s="39">
        <v>3072008.0065774536</v>
      </c>
    </row>
    <row r="2480" spans="3:28">
      <c r="C2480" s="13">
        <v>2415</v>
      </c>
      <c r="D2480" s="13">
        <v>65</v>
      </c>
      <c r="E2480" s="14">
        <v>232880.17566487766</v>
      </c>
      <c r="F2480" s="14">
        <v>69900.768509302288</v>
      </c>
      <c r="G2480" s="14">
        <v>2551.6097</v>
      </c>
      <c r="H2480" s="14">
        <v>160427.79745557538</v>
      </c>
      <c r="I2480" s="14">
        <v>9625.6678473345219</v>
      </c>
      <c r="J2480" s="14">
        <v>3850.2671389338088</v>
      </c>
      <c r="K2480" s="15">
        <v>4.8071153638128368E-2</v>
      </c>
      <c r="L2480" s="14">
        <v>7856.6083025873813</v>
      </c>
      <c r="M2480" s="14">
        <v>173218.80772095444</v>
      </c>
      <c r="N2480" s="14">
        <v>2887.7003542003563</v>
      </c>
      <c r="O2480" s="15">
        <v>0.17035678306160484</v>
      </c>
      <c r="P2480" s="14">
        <v>21827.590048319216</v>
      </c>
      <c r="Q2480" s="14">
        <v>151400.12201923953</v>
      </c>
      <c r="R2480" s="14">
        <v>2887.7003542003563</v>
      </c>
      <c r="S2480" s="15">
        <v>7.9493255681398811E-2</v>
      </c>
      <c r="T2480" s="38">
        <v>31605.402317507189</v>
      </c>
      <c r="U2480" s="38">
        <v>430635.21178879635</v>
      </c>
      <c r="V2480" s="38">
        <v>61289.600668413783</v>
      </c>
      <c r="W2480" s="38">
        <v>755254.14152899035</v>
      </c>
      <c r="AA2480" s="13">
        <v>2415</v>
      </c>
      <c r="AB2480" s="39">
        <v>3022239.0188078913</v>
      </c>
    </row>
    <row r="2481" spans="3:28">
      <c r="C2481" s="13">
        <v>2416</v>
      </c>
      <c r="D2481" s="13">
        <v>65</v>
      </c>
      <c r="E2481" s="14">
        <v>228878.17392811028</v>
      </c>
      <c r="F2481" s="14">
        <v>68339.987831963008</v>
      </c>
      <c r="G2481" s="14">
        <v>2551.6097</v>
      </c>
      <c r="H2481" s="14">
        <v>157986.57639614728</v>
      </c>
      <c r="I2481" s="14">
        <v>9479.1945837688363</v>
      </c>
      <c r="J2481" s="14">
        <v>3791.6778335075346</v>
      </c>
      <c r="K2481" s="15">
        <v>1.0934277184115312E-2</v>
      </c>
      <c r="L2481" s="14">
        <v>1530.732106784611</v>
      </c>
      <c r="M2481" s="14">
        <v>143420.47103261904</v>
      </c>
      <c r="N2481" s="14">
        <v>2843.7583751306506</v>
      </c>
      <c r="O2481" s="15">
        <v>-5.2008742940135994E-3</v>
      </c>
      <c r="P2481" s="14">
        <v>-1135.0447922585556</v>
      </c>
      <c r="Q2481" s="14">
        <v>218527.98541967096</v>
      </c>
      <c r="R2481" s="14">
        <v>2843.7583751306506</v>
      </c>
      <c r="S2481" s="15">
        <v>0.37074738649435529</v>
      </c>
      <c r="T2481" s="38">
        <v>64580.41879893421</v>
      </c>
      <c r="U2481" s="38">
        <v>240192.11334725452</v>
      </c>
      <c r="V2481" s="38">
        <v>64976.106113460264</v>
      </c>
      <c r="W2481" s="38">
        <v>602140.56979954452</v>
      </c>
      <c r="AA2481" s="13">
        <v>2416</v>
      </c>
      <c r="AB2481" s="39">
        <v>2472871.9516603625</v>
      </c>
    </row>
    <row r="2482" spans="3:28">
      <c r="C2482" s="13">
        <v>2417</v>
      </c>
      <c r="D2482" s="13">
        <v>65</v>
      </c>
      <c r="E2482" s="14">
        <v>233893.89709874467</v>
      </c>
      <c r="F2482" s="14">
        <v>70296.119868510417</v>
      </c>
      <c r="G2482" s="14">
        <v>2551.6097</v>
      </c>
      <c r="H2482" s="14">
        <v>161046.16753023423</v>
      </c>
      <c r="I2482" s="14">
        <v>9662.7700518140537</v>
      </c>
      <c r="J2482" s="14">
        <v>3865.1080207256218</v>
      </c>
      <c r="K2482" s="15">
        <v>0.10436853899401588</v>
      </c>
      <c r="L2482" s="14">
        <v>18423.474912033827</v>
      </c>
      <c r="M2482" s="14">
        <v>196879.29052606979</v>
      </c>
      <c r="N2482" s="14">
        <v>2898.8310155442159</v>
      </c>
      <c r="O2482" s="15">
        <v>0.1941417856960457</v>
      </c>
      <c r="P2482" s="14">
        <v>32369.315760607049</v>
      </c>
      <c r="Q2482" s="14">
        <v>200549.01884946402</v>
      </c>
      <c r="R2482" s="14">
        <v>2898.8310155442159</v>
      </c>
      <c r="S2482" s="15">
        <v>0.26638956568841304</v>
      </c>
      <c r="T2482" s="38">
        <v>745007.51622592111</v>
      </c>
      <c r="U2482" s="38">
        <v>3543141.2324143415</v>
      </c>
      <c r="V2482" s="38">
        <v>795800.306898562</v>
      </c>
      <c r="W2482" s="38">
        <v>3940569.5417898754</v>
      </c>
      <c r="AA2482" s="13">
        <v>2417</v>
      </c>
      <c r="AB2482" s="39">
        <v>2728244.3248965992</v>
      </c>
    </row>
    <row r="2483" spans="3:28">
      <c r="C2483" s="13">
        <v>2418</v>
      </c>
      <c r="D2483" s="13">
        <v>65</v>
      </c>
      <c r="E2483" s="14">
        <v>225540.6925549322</v>
      </c>
      <c r="F2483" s="14">
        <v>67038.370096423561</v>
      </c>
      <c r="G2483" s="14">
        <v>2551.6097</v>
      </c>
      <c r="H2483" s="14">
        <v>155950.71275850866</v>
      </c>
      <c r="I2483" s="14">
        <v>9357.0427655105195</v>
      </c>
      <c r="J2483" s="14">
        <v>3742.8171062042079</v>
      </c>
      <c r="K2483" s="15">
        <v>-1.2782025346461327E-2</v>
      </c>
      <c r="L2483" s="14">
        <v>-1996.741085514567</v>
      </c>
      <c r="M2483" s="14">
        <v>156089.43245139814</v>
      </c>
      <c r="N2483" s="14">
        <v>2807.1128296531556</v>
      </c>
      <c r="O2483" s="15">
        <v>9.1023893463350852E-2</v>
      </c>
      <c r="P2483" s="14">
        <v>12640.945069744146</v>
      </c>
      <c r="Q2483" s="14">
        <v>152919.52197393044</v>
      </c>
      <c r="R2483" s="14">
        <v>2807.1128296531556</v>
      </c>
      <c r="S2483" s="15">
        <v>-0.282501413918958</v>
      </c>
      <c r="T2483" s="38">
        <v>-37191.684617706756</v>
      </c>
      <c r="U2483" s="38">
        <v>95863.193826878036</v>
      </c>
      <c r="V2483" s="38">
        <v>-26547.480633477178</v>
      </c>
      <c r="W2483" s="38">
        <v>404872.14825220662</v>
      </c>
      <c r="AA2483" s="13">
        <v>2418</v>
      </c>
      <c r="AB2483" s="39">
        <v>2426909.5393782253</v>
      </c>
    </row>
    <row r="2484" spans="3:28">
      <c r="C2484" s="13">
        <v>2419</v>
      </c>
      <c r="D2484" s="13">
        <v>65</v>
      </c>
      <c r="E2484" s="14">
        <v>209919.97133035967</v>
      </c>
      <c r="F2484" s="14">
        <v>60946.288818840272</v>
      </c>
      <c r="G2484" s="14">
        <v>2551.6097</v>
      </c>
      <c r="H2484" s="14">
        <v>146422.07281151941</v>
      </c>
      <c r="I2484" s="14">
        <v>8785.3243686911646</v>
      </c>
      <c r="J2484" s="14">
        <v>3514.129747476466</v>
      </c>
      <c r="K2484" s="15">
        <v>6.9332162441599232E-2</v>
      </c>
      <c r="L2484" s="14">
        <v>8059.8432097729738</v>
      </c>
      <c r="M2484" s="14">
        <v>126066.60989487538</v>
      </c>
      <c r="N2484" s="14">
        <v>2635.5973106073493</v>
      </c>
      <c r="O2484" s="15">
        <v>5.9436269646826592E-2</v>
      </c>
      <c r="P2484" s="14">
        <v>9493.2014046723107</v>
      </c>
      <c r="Q2484" s="14">
        <v>170531.6800602756</v>
      </c>
      <c r="R2484" s="14">
        <v>2635.5973106073493</v>
      </c>
      <c r="S2484" s="15">
        <v>-0.14255574633981138</v>
      </c>
      <c r="T2484" s="38">
        <v>-36785.881744713959</v>
      </c>
      <c r="U2484" s="38">
        <v>222577.50741963263</v>
      </c>
      <c r="V2484" s="38">
        <v>-19232.837130268676</v>
      </c>
      <c r="W2484" s="38">
        <v>519175.79737478361</v>
      </c>
      <c r="AA2484" s="13">
        <v>2419</v>
      </c>
      <c r="AB2484" s="39">
        <v>2520820.9548241398</v>
      </c>
    </row>
    <row r="2485" spans="3:28">
      <c r="C2485" s="13">
        <v>2420</v>
      </c>
      <c r="D2485" s="13">
        <v>65</v>
      </c>
      <c r="E2485" s="14">
        <v>226530.13372941298</v>
      </c>
      <c r="F2485" s="14">
        <v>67424.252154471062</v>
      </c>
      <c r="G2485" s="14">
        <v>2551.6097</v>
      </c>
      <c r="H2485" s="14">
        <v>156554.27187494191</v>
      </c>
      <c r="I2485" s="14">
        <v>9393.2563124965145</v>
      </c>
      <c r="J2485" s="14">
        <v>3757.3025249986058</v>
      </c>
      <c r="K2485" s="15">
        <v>0.15108740835466533</v>
      </c>
      <c r="L2485" s="14">
        <v>25972.108981454727</v>
      </c>
      <c r="M2485" s="14">
        <v>199751.97467532032</v>
      </c>
      <c r="N2485" s="14">
        <v>2817.9768937489544</v>
      </c>
      <c r="O2485" s="15">
        <v>3.1326958817267582E-2</v>
      </c>
      <c r="P2485" s="14">
        <v>4976.521596655135</v>
      </c>
      <c r="Q2485" s="14">
        <v>165242.98566647616</v>
      </c>
      <c r="R2485" s="14">
        <v>2817.9768937489544</v>
      </c>
      <c r="S2485" s="15">
        <v>1.3344786912754633E-2</v>
      </c>
      <c r="T2485" s="38">
        <v>4853.3169179016677</v>
      </c>
      <c r="U2485" s="38">
        <v>369948.66091557039</v>
      </c>
      <c r="V2485" s="38">
        <v>35801.947496011533</v>
      </c>
      <c r="W2485" s="38">
        <v>734943.62125736685</v>
      </c>
      <c r="AA2485" s="13">
        <v>2420</v>
      </c>
      <c r="AB2485" s="39">
        <v>2879065.7845391515</v>
      </c>
    </row>
    <row r="2486" spans="3:28">
      <c r="C2486" s="13">
        <v>2421</v>
      </c>
      <c r="D2486" s="13">
        <v>65</v>
      </c>
      <c r="E2486" s="14">
        <v>231775.60548624324</v>
      </c>
      <c r="F2486" s="14">
        <v>69469.986139634857</v>
      </c>
      <c r="G2486" s="14">
        <v>2551.6097</v>
      </c>
      <c r="H2486" s="14">
        <v>159754.00964660838</v>
      </c>
      <c r="I2486" s="14">
        <v>9585.2405787965017</v>
      </c>
      <c r="J2486" s="14">
        <v>3834.0962315186007</v>
      </c>
      <c r="K2486" s="15">
        <v>-3.1424848585817254E-2</v>
      </c>
      <c r="L2486" s="14">
        <v>-5031.8051213213585</v>
      </c>
      <c r="M2486" s="14">
        <v>157007.10030681739</v>
      </c>
      <c r="N2486" s="14">
        <v>2875.5721736389505</v>
      </c>
      <c r="O2486" s="15">
        <v>-3.6113196890420876E-2</v>
      </c>
      <c r="P2486" s="14">
        <v>-7101.1207416419593</v>
      </c>
      <c r="Q2486" s="14">
        <v>190971.72823338033</v>
      </c>
      <c r="R2486" s="14">
        <v>2875.5721736389505</v>
      </c>
      <c r="S2486" s="15">
        <v>0.26997027784580407</v>
      </c>
      <c r="T2486" s="38">
        <v>55722.307159272328</v>
      </c>
      <c r="U2486" s="38">
        <v>263561.72976660763</v>
      </c>
      <c r="V2486" s="38">
        <v>43589.381296309009</v>
      </c>
      <c r="W2486" s="38">
        <v>611540.55830680532</v>
      </c>
      <c r="AA2486" s="13">
        <v>2421</v>
      </c>
      <c r="AB2486" s="39">
        <v>2577274.4070367585</v>
      </c>
    </row>
    <row r="2487" spans="3:28">
      <c r="C2487" s="13">
        <v>2422</v>
      </c>
      <c r="D2487" s="13">
        <v>65</v>
      </c>
      <c r="E2487" s="14">
        <v>233183.1014736621</v>
      </c>
      <c r="F2487" s="14">
        <v>70018.909574728226</v>
      </c>
      <c r="G2487" s="14">
        <v>2551.6097</v>
      </c>
      <c r="H2487" s="14">
        <v>160612.58219893387</v>
      </c>
      <c r="I2487" s="14">
        <v>9636.7549319360314</v>
      </c>
      <c r="J2487" s="14">
        <v>3854.7019727744128</v>
      </c>
      <c r="K2487" s="15">
        <v>2.8085098081675822E-3</v>
      </c>
      <c r="L2487" s="14">
        <v>426.83476852314186</v>
      </c>
      <c r="M2487" s="14">
        <v>154333.27704447613</v>
      </c>
      <c r="N2487" s="14">
        <v>2891.0264795808093</v>
      </c>
      <c r="O2487" s="15">
        <v>0.32458850546715762</v>
      </c>
      <c r="P2487" s="14">
        <v>56141.536523878582</v>
      </c>
      <c r="Q2487" s="14">
        <v>230549.23289174365</v>
      </c>
      <c r="R2487" s="14">
        <v>2891.0264795808093</v>
      </c>
      <c r="S2487" s="15">
        <v>0.12521160720270469</v>
      </c>
      <c r="T2487" s="38">
        <v>13805.39167508295</v>
      </c>
      <c r="U2487" s="38">
        <v>125507.38978478995</v>
      </c>
      <c r="V2487" s="38">
        <v>70373.762967484668</v>
      </c>
      <c r="W2487" s="38">
        <v>510389.89972100971</v>
      </c>
      <c r="AA2487" s="13">
        <v>2422</v>
      </c>
      <c r="AB2487" s="39">
        <v>2650420.579095101</v>
      </c>
    </row>
    <row r="2488" spans="3:28">
      <c r="C2488" s="13">
        <v>2423</v>
      </c>
      <c r="D2488" s="13">
        <v>65</v>
      </c>
      <c r="E2488" s="14">
        <v>235008.69193226501</v>
      </c>
      <c r="F2488" s="14">
        <v>70730.889853583358</v>
      </c>
      <c r="G2488" s="14">
        <v>2551.6097</v>
      </c>
      <c r="H2488" s="14">
        <v>161726.19237868165</v>
      </c>
      <c r="I2488" s="14">
        <v>9703.5715427208979</v>
      </c>
      <c r="J2488" s="14">
        <v>3881.4286170883593</v>
      </c>
      <c r="K2488" s="15">
        <v>-1.1435800151685077E-2</v>
      </c>
      <c r="L2488" s="14">
        <v>-1171.0633141004989</v>
      </c>
      <c r="M2488" s="14">
        <v>103172.91955173318</v>
      </c>
      <c r="N2488" s="14">
        <v>2911.0714628162691</v>
      </c>
      <c r="O2488" s="15">
        <v>4.8396434366981135E-2</v>
      </c>
      <c r="P2488" s="14">
        <v>3982.5616003262594</v>
      </c>
      <c r="Q2488" s="14">
        <v>87728.490258767764</v>
      </c>
      <c r="R2488" s="14">
        <v>2911.0714628162691</v>
      </c>
      <c r="S2488" s="15">
        <v>-0.22840745973764531</v>
      </c>
      <c r="T2488" s="38">
        <v>-65204.924702421944</v>
      </c>
      <c r="U2488" s="38">
        <v>221726.94694777799</v>
      </c>
      <c r="V2488" s="38">
        <v>-62393.426416196184</v>
      </c>
      <c r="W2488" s="38">
        <v>412628.35675827891</v>
      </c>
      <c r="AA2488" s="13">
        <v>2423</v>
      </c>
      <c r="AB2488" s="39">
        <v>2319906.4674605411</v>
      </c>
    </row>
    <row r="2489" spans="3:28">
      <c r="C2489" s="13">
        <v>2424</v>
      </c>
      <c r="D2489" s="13">
        <v>65</v>
      </c>
      <c r="E2489" s="14">
        <v>247821.97374015191</v>
      </c>
      <c r="F2489" s="14">
        <v>75728.069758659243</v>
      </c>
      <c r="G2489" s="14">
        <v>2551.6097</v>
      </c>
      <c r="H2489" s="14">
        <v>169542.29428149268</v>
      </c>
      <c r="I2489" s="14">
        <v>10172.537656889561</v>
      </c>
      <c r="J2489" s="14">
        <v>4069.0150627558246</v>
      </c>
      <c r="K2489" s="15">
        <v>6.7674475723025623E-2</v>
      </c>
      <c r="L2489" s="14">
        <v>10986.420644892942</v>
      </c>
      <c r="M2489" s="14">
        <v>175363.08934583142</v>
      </c>
      <c r="N2489" s="14">
        <v>3051.7612970668683</v>
      </c>
      <c r="O2489" s="15">
        <v>1.5941184635857295E-2</v>
      </c>
      <c r="P2489" s="14">
        <v>4029.487616717689</v>
      </c>
      <c r="Q2489" s="14">
        <v>258327.52471176535</v>
      </c>
      <c r="R2489" s="14">
        <v>3051.7612970668683</v>
      </c>
      <c r="S2489" s="15">
        <v>0.16051115668039684</v>
      </c>
      <c r="T2489" s="38">
        <v>20975.744366736206</v>
      </c>
      <c r="U2489" s="38">
        <v>153182.53717455486</v>
      </c>
      <c r="V2489" s="38">
        <v>35991.652628346841</v>
      </c>
      <c r="W2489" s="38">
        <v>586873.15123215166</v>
      </c>
      <c r="AA2489" s="13">
        <v>2424</v>
      </c>
      <c r="AB2489" s="39">
        <v>2580201.5210498087</v>
      </c>
    </row>
    <row r="2490" spans="3:28">
      <c r="C2490" s="13">
        <v>2425</v>
      </c>
      <c r="D2490" s="13">
        <v>65</v>
      </c>
      <c r="E2490" s="14">
        <v>219572.11214380214</v>
      </c>
      <c r="F2490" s="14">
        <v>64710.623736082838</v>
      </c>
      <c r="G2490" s="14">
        <v>2551.6097</v>
      </c>
      <c r="H2490" s="14">
        <v>152309.8787077193</v>
      </c>
      <c r="I2490" s="14">
        <v>9138.5927224631578</v>
      </c>
      <c r="J2490" s="14">
        <v>3655.4370889852635</v>
      </c>
      <c r="K2490" s="15">
        <v>4.39111248529667E-2</v>
      </c>
      <c r="L2490" s="14">
        <v>7729.6904706565529</v>
      </c>
      <c r="M2490" s="14">
        <v>185587.75432146678</v>
      </c>
      <c r="N2490" s="14">
        <v>2741.5778167389471</v>
      </c>
      <c r="O2490" s="15">
        <v>3.6023123956378342E-2</v>
      </c>
      <c r="P2490" s="14">
        <v>5466.960930216057</v>
      </c>
      <c r="Q2490" s="14">
        <v>158600.29372112587</v>
      </c>
      <c r="R2490" s="14">
        <v>2741.5778167389471</v>
      </c>
      <c r="S2490" s="15">
        <v>-0.2142362166949211</v>
      </c>
      <c r="T2490" s="38">
        <v>-35430.539616372371</v>
      </c>
      <c r="U2490" s="38">
        <v>131320.96858852266</v>
      </c>
      <c r="V2490" s="38">
        <v>-22233.888215499763</v>
      </c>
      <c r="W2490" s="38">
        <v>475509.01663111534</v>
      </c>
      <c r="AA2490" s="13">
        <v>2425</v>
      </c>
      <c r="AB2490" s="39">
        <v>2364278.1958125443</v>
      </c>
    </row>
    <row r="2491" spans="3:28">
      <c r="C2491" s="13">
        <v>2426</v>
      </c>
      <c r="D2491" s="13">
        <v>65</v>
      </c>
      <c r="E2491" s="14">
        <v>220454.28751914756</v>
      </c>
      <c r="F2491" s="14">
        <v>65054.672132467545</v>
      </c>
      <c r="G2491" s="14">
        <v>2551.6097</v>
      </c>
      <c r="H2491" s="14">
        <v>152848.00568668</v>
      </c>
      <c r="I2491" s="14">
        <v>9170.8803412008001</v>
      </c>
      <c r="J2491" s="14">
        <v>3668.35213648032</v>
      </c>
      <c r="K2491" s="15">
        <v>2.0675370023364763E-2</v>
      </c>
      <c r="L2491" s="14">
        <v>3181.3651942549486</v>
      </c>
      <c r="M2491" s="14">
        <v>158887.76655567056</v>
      </c>
      <c r="N2491" s="14">
        <v>2751.26410236024</v>
      </c>
      <c r="O2491" s="15">
        <v>-3.9147095182408276E-4</v>
      </c>
      <c r="P2491" s="14">
        <v>-78.154180583896888</v>
      </c>
      <c r="Q2491" s="14">
        <v>200939.82737247553</v>
      </c>
      <c r="R2491" s="14">
        <v>2751.26410236024</v>
      </c>
      <c r="S2491" s="15">
        <v>-0.23444558959453549</v>
      </c>
      <c r="T2491" s="38">
        <v>-149523.04857651994</v>
      </c>
      <c r="U2491" s="38">
        <v>489625.50483826629</v>
      </c>
      <c r="V2491" s="38">
        <v>-146419.8375628489</v>
      </c>
      <c r="W2491" s="38">
        <v>849453.09876641235</v>
      </c>
      <c r="AA2491" s="13">
        <v>2426</v>
      </c>
      <c r="AB2491" s="39">
        <v>2104081.304245594</v>
      </c>
    </row>
    <row r="2492" spans="3:28">
      <c r="C2492" s="13">
        <v>2427</v>
      </c>
      <c r="D2492" s="13">
        <v>65</v>
      </c>
      <c r="E2492" s="14">
        <v>220397.75044743461</v>
      </c>
      <c r="F2492" s="14">
        <v>65032.622674499493</v>
      </c>
      <c r="G2492" s="14">
        <v>2551.6097</v>
      </c>
      <c r="H2492" s="14">
        <v>152813.51807293511</v>
      </c>
      <c r="I2492" s="14">
        <v>9168.811084376106</v>
      </c>
      <c r="J2492" s="14">
        <v>3667.5244337504428</v>
      </c>
      <c r="K2492" s="15">
        <v>3.3762639693358062E-2</v>
      </c>
      <c r="L2492" s="14">
        <v>4857.8030060565889</v>
      </c>
      <c r="M2492" s="14">
        <v>150572.58430723753</v>
      </c>
      <c r="N2492" s="14">
        <v>2750.6433253128316</v>
      </c>
      <c r="O2492" s="15">
        <v>0.14526334300690447</v>
      </c>
      <c r="P2492" s="14">
        <v>19182.357656698307</v>
      </c>
      <c r="Q2492" s="14">
        <v>152609.97317153844</v>
      </c>
      <c r="R2492" s="14">
        <v>2750.6433253128316</v>
      </c>
      <c r="S2492" s="15">
        <v>9.2351367440544507E-2</v>
      </c>
      <c r="T2492" s="38">
        <v>103585.03132439601</v>
      </c>
      <c r="U2492" s="38">
        <v>1226600.8245380959</v>
      </c>
      <c r="V2492" s="38">
        <v>127625.1919871509</v>
      </c>
      <c r="W2492" s="38">
        <v>1529783.3820168718</v>
      </c>
      <c r="AA2492" s="13">
        <v>2427</v>
      </c>
      <c r="AB2492" s="39">
        <v>2739671.8044444323</v>
      </c>
    </row>
    <row r="2493" spans="3:28">
      <c r="C2493" s="13">
        <v>2428</v>
      </c>
      <c r="D2493" s="13">
        <v>65</v>
      </c>
      <c r="E2493" s="14">
        <v>241669.1580457986</v>
      </c>
      <c r="F2493" s="14">
        <v>73328.471637861454</v>
      </c>
      <c r="G2493" s="14">
        <v>2551.6097</v>
      </c>
      <c r="H2493" s="14">
        <v>165789.07670793714</v>
      </c>
      <c r="I2493" s="14">
        <v>9947.3446024762288</v>
      </c>
      <c r="J2493" s="14">
        <v>3978.9378409904916</v>
      </c>
      <c r="K2493" s="15">
        <v>0.10870025680215273</v>
      </c>
      <c r="L2493" s="14">
        <v>22109.73387896143</v>
      </c>
      <c r="M2493" s="14">
        <v>227500.1378975563</v>
      </c>
      <c r="N2493" s="14">
        <v>2984.2033807428684</v>
      </c>
      <c r="O2493" s="15">
        <v>2.9566445139332584E-3</v>
      </c>
      <c r="P2493" s="14">
        <v>610.29536631561325</v>
      </c>
      <c r="Q2493" s="14">
        <v>208517.25803831054</v>
      </c>
      <c r="R2493" s="14">
        <v>2984.2033807428684</v>
      </c>
      <c r="S2493" s="15">
        <v>0.35332857998999295</v>
      </c>
      <c r="T2493" s="38">
        <v>1010231.9128976571</v>
      </c>
      <c r="U2493" s="38">
        <v>3870909.4020997584</v>
      </c>
      <c r="V2493" s="38">
        <v>1032951.9421429342</v>
      </c>
      <c r="W2493" s="38">
        <v>4306926.7980356254</v>
      </c>
      <c r="AA2493" s="13">
        <v>2428</v>
      </c>
      <c r="AB2493" s="39">
        <v>2840056.9752796222</v>
      </c>
    </row>
    <row r="2494" spans="3:28">
      <c r="C2494" s="13">
        <v>2429</v>
      </c>
      <c r="D2494" s="13">
        <v>65</v>
      </c>
      <c r="E2494" s="14">
        <v>232003.33106564468</v>
      </c>
      <c r="F2494" s="14">
        <v>69558.799115601432</v>
      </c>
      <c r="G2494" s="14">
        <v>2551.6097</v>
      </c>
      <c r="H2494" s="14">
        <v>159892.92225004325</v>
      </c>
      <c r="I2494" s="14">
        <v>9593.5753350025952</v>
      </c>
      <c r="J2494" s="14">
        <v>3837.4301340010384</v>
      </c>
      <c r="K2494" s="15">
        <v>-1.6715827760387061E-2</v>
      </c>
      <c r="L2494" s="14">
        <v>-3072.1259236619817</v>
      </c>
      <c r="M2494" s="14">
        <v>182632.03893974429</v>
      </c>
      <c r="N2494" s="14">
        <v>2878.0726005007787</v>
      </c>
      <c r="O2494" s="15">
        <v>-2.733531223668903E-2</v>
      </c>
      <c r="P2494" s="14">
        <v>-3458.0949732924546</v>
      </c>
      <c r="Q2494" s="14">
        <v>124487.45214892154</v>
      </c>
      <c r="R2494" s="14">
        <v>2878.0726005007787</v>
      </c>
      <c r="S2494" s="15">
        <v>-8.5284421362043783E-3</v>
      </c>
      <c r="T2494" s="38">
        <v>-2990.030508592085</v>
      </c>
      <c r="U2494" s="38">
        <v>349044.16266081325</v>
      </c>
      <c r="V2494" s="38">
        <v>-9520.2514055465217</v>
      </c>
      <c r="W2494" s="38">
        <v>656163.6537494791</v>
      </c>
      <c r="AA2494" s="13">
        <v>2429</v>
      </c>
      <c r="AB2494" s="39">
        <v>2689810.7772018812</v>
      </c>
    </row>
    <row r="2495" spans="3:28">
      <c r="C2495" s="13">
        <v>2430</v>
      </c>
      <c r="D2495" s="13">
        <v>65</v>
      </c>
      <c r="E2495" s="14">
        <v>228799.05409031571</v>
      </c>
      <c r="F2495" s="14">
        <v>68309.131095223129</v>
      </c>
      <c r="G2495" s="14">
        <v>2551.6097</v>
      </c>
      <c r="H2495" s="14">
        <v>157938.31329509258</v>
      </c>
      <c r="I2495" s="14">
        <v>9476.2987977055545</v>
      </c>
      <c r="J2495" s="14">
        <v>3790.5195190822219</v>
      </c>
      <c r="K2495" s="15">
        <v>2.187995016100678E-2</v>
      </c>
      <c r="L2495" s="14">
        <v>3483.6425196745645</v>
      </c>
      <c r="M2495" s="14">
        <v>164595.10222664135</v>
      </c>
      <c r="N2495" s="14">
        <v>2842.8896393116661</v>
      </c>
      <c r="O2495" s="15">
        <v>-6.1672287706792006E-2</v>
      </c>
      <c r="P2495" s="14">
        <v>-16335.929261478279</v>
      </c>
      <c r="Q2495" s="14">
        <v>249968.33195610397</v>
      </c>
      <c r="R2495" s="14">
        <v>2842.8896393116661</v>
      </c>
      <c r="S2495" s="15">
        <v>0.52823601595448477</v>
      </c>
      <c r="T2495" s="38">
        <v>222401.57115770868</v>
      </c>
      <c r="U2495" s="38">
        <v>644849.91387989558</v>
      </c>
      <c r="V2495" s="38">
        <v>209549.28441590496</v>
      </c>
      <c r="W2495" s="38">
        <v>1059413.348062641</v>
      </c>
      <c r="AA2495" s="13">
        <v>2430</v>
      </c>
      <c r="AB2495" s="39">
        <v>2177890.5364379929</v>
      </c>
    </row>
    <row r="2496" spans="3:28">
      <c r="C2496" s="13">
        <v>2431</v>
      </c>
      <c r="D2496" s="13">
        <v>65</v>
      </c>
      <c r="E2496" s="14">
        <v>236002.59436302091</v>
      </c>
      <c r="F2496" s="14">
        <v>71118.511801578163</v>
      </c>
      <c r="G2496" s="14">
        <v>2551.6097</v>
      </c>
      <c r="H2496" s="14">
        <v>162332.47286144274</v>
      </c>
      <c r="I2496" s="14">
        <v>9739.9483716865634</v>
      </c>
      <c r="J2496" s="14">
        <v>3895.9793486746257</v>
      </c>
      <c r="K2496" s="15">
        <v>6.8528803497535318E-2</v>
      </c>
      <c r="L2496" s="14">
        <v>10046.791229393833</v>
      </c>
      <c r="M2496" s="14">
        <v>158601.61943922626</v>
      </c>
      <c r="N2496" s="14">
        <v>2921.9845115059688</v>
      </c>
      <c r="O2496" s="15">
        <v>1.3195630753139599E-2</v>
      </c>
      <c r="P2496" s="14">
        <v>2684.0926184995565</v>
      </c>
      <c r="Q2496" s="14">
        <v>207552.76342428607</v>
      </c>
      <c r="R2496" s="14">
        <v>2921.9845115059688</v>
      </c>
      <c r="S2496" s="15">
        <v>0.50540345319405078</v>
      </c>
      <c r="T2496" s="38">
        <v>44661.004244972748</v>
      </c>
      <c r="U2496" s="38">
        <v>134489.03072402586</v>
      </c>
      <c r="V2496" s="38">
        <v>57391.888092866138</v>
      </c>
      <c r="W2496" s="38">
        <v>500643.41358753818</v>
      </c>
      <c r="AA2496" s="13">
        <v>2431</v>
      </c>
      <c r="AB2496" s="39">
        <v>3011850.8105088565</v>
      </c>
    </row>
    <row r="2497" spans="3:28">
      <c r="C2497" s="13">
        <v>2432</v>
      </c>
      <c r="D2497" s="13">
        <v>65</v>
      </c>
      <c r="E2497" s="14">
        <v>233880.19065363155</v>
      </c>
      <c r="F2497" s="14">
        <v>70290.774354916299</v>
      </c>
      <c r="G2497" s="14">
        <v>2551.6097</v>
      </c>
      <c r="H2497" s="14">
        <v>161037.80659871525</v>
      </c>
      <c r="I2497" s="14">
        <v>9662.2683959229144</v>
      </c>
      <c r="J2497" s="14">
        <v>3864.9073583691661</v>
      </c>
      <c r="K2497" s="15">
        <v>2.2598984719525705E-3</v>
      </c>
      <c r="L2497" s="14">
        <v>307.43205613688099</v>
      </c>
      <c r="M2497" s="14">
        <v>138277.88034100711</v>
      </c>
      <c r="N2497" s="14">
        <v>2898.6805187768741</v>
      </c>
      <c r="O2497" s="15">
        <v>-0.10219854047075555</v>
      </c>
      <c r="P2497" s="14">
        <v>-18003.894143592392</v>
      </c>
      <c r="Q2497" s="14">
        <v>159611.30974419363</v>
      </c>
      <c r="R2497" s="14">
        <v>2898.6805187768741</v>
      </c>
      <c r="S2497" s="15">
        <v>0.15046136787885994</v>
      </c>
      <c r="T2497" s="38">
        <v>41114.656229431683</v>
      </c>
      <c r="U2497" s="38">
        <v>315821.22396886058</v>
      </c>
      <c r="V2497" s="38">
        <v>23418.194141976172</v>
      </c>
      <c r="W2497" s="38">
        <v>613710.41405406129</v>
      </c>
      <c r="AA2497" s="13">
        <v>2432</v>
      </c>
      <c r="AB2497" s="39">
        <v>2607613.5494872732</v>
      </c>
    </row>
    <row r="2498" spans="3:28">
      <c r="C2498" s="13">
        <v>2433</v>
      </c>
      <c r="D2498" s="13">
        <v>65</v>
      </c>
      <c r="E2498" s="14">
        <v>227488.2606416418</v>
      </c>
      <c r="F2498" s="14">
        <v>67797.9216502403</v>
      </c>
      <c r="G2498" s="14">
        <v>2551.6097</v>
      </c>
      <c r="H2498" s="14">
        <v>157138.72929140148</v>
      </c>
      <c r="I2498" s="14">
        <v>9428.3237574840878</v>
      </c>
      <c r="J2498" s="14">
        <v>3771.3295029936353</v>
      </c>
      <c r="K2498" s="15">
        <v>9.4781165465295719E-2</v>
      </c>
      <c r="L2498" s="14">
        <v>11075.014710195815</v>
      </c>
      <c r="M2498" s="14">
        <v>129808.94415464949</v>
      </c>
      <c r="N2498" s="14">
        <v>2828.4971272452262</v>
      </c>
      <c r="O2498" s="15">
        <v>2.5343542585102401E-2</v>
      </c>
      <c r="P2498" s="14">
        <v>3753.9915477972277</v>
      </c>
      <c r="Q2498" s="14">
        <v>153292.42342918232</v>
      </c>
      <c r="R2498" s="14">
        <v>2828.4971272452262</v>
      </c>
      <c r="S2498" s="15">
        <v>0.51476614378461538</v>
      </c>
      <c r="T2498" s="38">
        <v>107631.02331617351</v>
      </c>
      <c r="U2498" s="38">
        <v>318132.4945259064</v>
      </c>
      <c r="V2498" s="38">
        <v>122460.02957416655</v>
      </c>
      <c r="W2498" s="38">
        <v>601233.86210973817</v>
      </c>
      <c r="AA2498" s="13">
        <v>2433</v>
      </c>
      <c r="AB2498" s="39">
        <v>2596521.2645407892</v>
      </c>
    </row>
    <row r="2499" spans="3:28">
      <c r="C2499" s="13">
        <v>2434</v>
      </c>
      <c r="D2499" s="13">
        <v>65</v>
      </c>
      <c r="E2499" s="14">
        <v>212418.95810010695</v>
      </c>
      <c r="F2499" s="14">
        <v>61920.893659041707</v>
      </c>
      <c r="G2499" s="14">
        <v>2551.6097</v>
      </c>
      <c r="H2499" s="14">
        <v>147946.45474106524</v>
      </c>
      <c r="I2499" s="14">
        <v>8876.7872844639151</v>
      </c>
      <c r="J2499" s="14">
        <v>3550.7149137855663</v>
      </c>
      <c r="K2499" s="15">
        <v>1.1691612129854159E-3</v>
      </c>
      <c r="L2499" s="14">
        <v>147.05370545600434</v>
      </c>
      <c r="M2499" s="14">
        <v>127699.51001128115</v>
      </c>
      <c r="N2499" s="14">
        <v>2663.0361853391746</v>
      </c>
      <c r="O2499" s="15">
        <v>0.1677968241976342</v>
      </c>
      <c r="P2499" s="14">
        <v>44879.534957063639</v>
      </c>
      <c r="Q2499" s="14">
        <v>313674.60709294741</v>
      </c>
      <c r="R2499" s="14">
        <v>2663.0361853391746</v>
      </c>
      <c r="S2499" s="15">
        <v>4.6914375724234667E-2</v>
      </c>
      <c r="T2499" s="38">
        <v>11161.679393470455</v>
      </c>
      <c r="U2499" s="38">
        <v>250409.17145282848</v>
      </c>
      <c r="V2499" s="38">
        <v>56188.268055990098</v>
      </c>
      <c r="W2499" s="38">
        <v>691783.28855705704</v>
      </c>
      <c r="AA2499" s="13">
        <v>2434</v>
      </c>
      <c r="AB2499" s="39">
        <v>3024475.1283358005</v>
      </c>
    </row>
    <row r="2500" spans="3:28">
      <c r="C2500" s="13">
        <v>2435</v>
      </c>
      <c r="D2500" s="13">
        <v>65</v>
      </c>
      <c r="E2500" s="14">
        <v>238705.5865243616</v>
      </c>
      <c r="F2500" s="14">
        <v>72172.678744501027</v>
      </c>
      <c r="G2500" s="14">
        <v>2551.6097</v>
      </c>
      <c r="H2500" s="14">
        <v>163981.29807986057</v>
      </c>
      <c r="I2500" s="14">
        <v>9838.8778847916346</v>
      </c>
      <c r="J2500" s="14">
        <v>3935.5511539166541</v>
      </c>
      <c r="K2500" s="15">
        <v>8.9259855170713498E-2</v>
      </c>
      <c r="L2500" s="14">
        <v>10174.986100776314</v>
      </c>
      <c r="M2500" s="14">
        <v>126135.62085632273</v>
      </c>
      <c r="N2500" s="14">
        <v>2951.6633654374905</v>
      </c>
      <c r="O2500" s="15">
        <v>0.14270839486472581</v>
      </c>
      <c r="P2500" s="14">
        <v>41027.262153128933</v>
      </c>
      <c r="Q2500" s="14">
        <v>329993.2740177419</v>
      </c>
      <c r="R2500" s="14">
        <v>2951.6633654374905</v>
      </c>
      <c r="S2500" s="15">
        <v>0.20787004255594269</v>
      </c>
      <c r="T2500" s="38">
        <v>86991.303878425868</v>
      </c>
      <c r="U2500" s="38">
        <v>506956.02799024235</v>
      </c>
      <c r="V2500" s="38">
        <v>138193.55213233113</v>
      </c>
      <c r="W2500" s="38">
        <v>963084.92286430695</v>
      </c>
      <c r="AA2500" s="13">
        <v>2435</v>
      </c>
      <c r="AB2500" s="39">
        <v>2826059.2971052825</v>
      </c>
    </row>
    <row r="2501" spans="3:28">
      <c r="C2501" s="13">
        <v>2436</v>
      </c>
      <c r="D2501" s="13">
        <v>65</v>
      </c>
      <c r="E2501" s="14">
        <v>253705.97447712559</v>
      </c>
      <c r="F2501" s="14">
        <v>78022.830046078976</v>
      </c>
      <c r="G2501" s="14">
        <v>2551.6097</v>
      </c>
      <c r="H2501" s="14">
        <v>173131.53473104662</v>
      </c>
      <c r="I2501" s="14">
        <v>10387.892083862796</v>
      </c>
      <c r="J2501" s="14">
        <v>4155.1568335451184</v>
      </c>
      <c r="K2501" s="15">
        <v>2.5041771647964048E-2</v>
      </c>
      <c r="L2501" s="14">
        <v>4388.0315842518858</v>
      </c>
      <c r="M2501" s="14">
        <v>181694.09007578154</v>
      </c>
      <c r="N2501" s="14">
        <v>3116.367625158839</v>
      </c>
      <c r="O2501" s="15">
        <v>-0.13457454353767034</v>
      </c>
      <c r="P2501" s="14">
        <v>-13304.543187247124</v>
      </c>
      <c r="Q2501" s="14">
        <v>87117.384372847911</v>
      </c>
      <c r="R2501" s="14">
        <v>3116.367625158839</v>
      </c>
      <c r="S2501" s="15">
        <v>-0.22240805420370729</v>
      </c>
      <c r="T2501" s="38">
        <v>-27670.496498174522</v>
      </c>
      <c r="U2501" s="38">
        <v>98300.881779164018</v>
      </c>
      <c r="V2501" s="38">
        <v>-36587.008101169762</v>
      </c>
      <c r="W2501" s="38">
        <v>367112.35622779344</v>
      </c>
      <c r="AA2501" s="13">
        <v>2436</v>
      </c>
      <c r="AB2501" s="39">
        <v>2805041.5751580182</v>
      </c>
    </row>
    <row r="2502" spans="3:28">
      <c r="C2502" s="13">
        <v>2437</v>
      </c>
      <c r="D2502" s="13">
        <v>65</v>
      </c>
      <c r="E2502" s="14">
        <v>231384.17316994545</v>
      </c>
      <c r="F2502" s="14">
        <v>69317.327536278724</v>
      </c>
      <c r="G2502" s="14">
        <v>2551.6097</v>
      </c>
      <c r="H2502" s="14">
        <v>159515.23593366673</v>
      </c>
      <c r="I2502" s="14">
        <v>9570.9141560200042</v>
      </c>
      <c r="J2502" s="14">
        <v>3828.3656624080018</v>
      </c>
      <c r="K2502" s="15">
        <v>7.1184757347641611E-2</v>
      </c>
      <c r="L2502" s="14">
        <v>10195.034682063622</v>
      </c>
      <c r="M2502" s="14">
        <v>155328.56758107242</v>
      </c>
      <c r="N2502" s="14">
        <v>2871.274246806001</v>
      </c>
      <c r="O2502" s="15">
        <v>-0.12306183609084206</v>
      </c>
      <c r="P2502" s="14">
        <v>-25068.034696740222</v>
      </c>
      <c r="Q2502" s="14">
        <v>180070.3545799416</v>
      </c>
      <c r="R2502" s="14">
        <v>2871.274246806001</v>
      </c>
      <c r="S2502" s="15">
        <v>0.29994889581370254</v>
      </c>
      <c r="T2502" s="38">
        <v>125822.76191472948</v>
      </c>
      <c r="U2502" s="38">
        <v>546739.06281386327</v>
      </c>
      <c r="V2502" s="38">
        <v>110949.76190005288</v>
      </c>
      <c r="W2502" s="38">
        <v>882137.98497487733</v>
      </c>
      <c r="AA2502" s="13">
        <v>2437</v>
      </c>
      <c r="AB2502" s="39">
        <v>3036193.6450051898</v>
      </c>
    </row>
    <row r="2503" spans="3:28">
      <c r="C2503" s="13">
        <v>2438</v>
      </c>
      <c r="D2503" s="13">
        <v>65</v>
      </c>
      <c r="E2503" s="14">
        <v>236058.00999680319</v>
      </c>
      <c r="F2503" s="14">
        <v>71140.123898753242</v>
      </c>
      <c r="G2503" s="14">
        <v>2551.6097</v>
      </c>
      <c r="H2503" s="14">
        <v>162366.27639804993</v>
      </c>
      <c r="I2503" s="14">
        <v>9741.9765838829953</v>
      </c>
      <c r="J2503" s="14">
        <v>3896.7906335531984</v>
      </c>
      <c r="K2503" s="15">
        <v>-3.2199441078058354E-2</v>
      </c>
      <c r="L2503" s="14">
        <v>-5576.48042557389</v>
      </c>
      <c r="M2503" s="14">
        <v>169557.54292913372</v>
      </c>
      <c r="N2503" s="14">
        <v>2922.5929751648987</v>
      </c>
      <c r="O2503" s="15">
        <v>0.23263508608331335</v>
      </c>
      <c r="P2503" s="14">
        <v>40156.49978260327</v>
      </c>
      <c r="Q2503" s="14">
        <v>214233.63190652677</v>
      </c>
      <c r="R2503" s="14">
        <v>2922.5929751648987</v>
      </c>
      <c r="S2503" s="15">
        <v>0.10571344108350421</v>
      </c>
      <c r="T2503" s="38">
        <v>98136.630158382337</v>
      </c>
      <c r="U2503" s="38">
        <v>1027924.8182175213</v>
      </c>
      <c r="V2503" s="38">
        <v>132716.6495154117</v>
      </c>
      <c r="W2503" s="38">
        <v>1411715.9930531818</v>
      </c>
      <c r="AA2503" s="13">
        <v>2438</v>
      </c>
      <c r="AB2503" s="39">
        <v>2925984.0149797574</v>
      </c>
    </row>
    <row r="2504" spans="3:28">
      <c r="C2504" s="13">
        <v>2439</v>
      </c>
      <c r="D2504" s="13">
        <v>65</v>
      </c>
      <c r="E2504" s="14">
        <v>243931.20087801805</v>
      </c>
      <c r="F2504" s="14">
        <v>74210.66834242703</v>
      </c>
      <c r="G2504" s="14">
        <v>2551.6097</v>
      </c>
      <c r="H2504" s="14">
        <v>167168.92283559102</v>
      </c>
      <c r="I2504" s="14">
        <v>10030.13537013546</v>
      </c>
      <c r="J2504" s="14">
        <v>4012.0541480541842</v>
      </c>
      <c r="K2504" s="15">
        <v>5.9897527499268736E-2</v>
      </c>
      <c r="L2504" s="14">
        <v>7150.4810113446056</v>
      </c>
      <c r="M2504" s="14">
        <v>128535.07527968373</v>
      </c>
      <c r="N2504" s="14">
        <v>3009.0406110406379</v>
      </c>
      <c r="O2504" s="15">
        <v>2.5267611616293963E-2</v>
      </c>
      <c r="P2504" s="14">
        <v>6287.0475058400862</v>
      </c>
      <c r="Q2504" s="14">
        <v>256609.99993360532</v>
      </c>
      <c r="R2504" s="14">
        <v>3009.0406110406379</v>
      </c>
      <c r="S2504" s="15">
        <v>0.16327928619848142</v>
      </c>
      <c r="T2504" s="38">
        <v>72521.528484037262</v>
      </c>
      <c r="U2504" s="38">
        <v>518182.3785513161</v>
      </c>
      <c r="V2504" s="38">
        <v>85959.057001221954</v>
      </c>
      <c r="W2504" s="38">
        <v>903327.4537646051</v>
      </c>
      <c r="AA2504" s="13">
        <v>2439</v>
      </c>
      <c r="AB2504" s="39">
        <v>2424136.2210835596</v>
      </c>
    </row>
    <row r="2505" spans="3:28">
      <c r="C2505" s="13">
        <v>2440</v>
      </c>
      <c r="D2505" s="13">
        <v>65</v>
      </c>
      <c r="E2505" s="14">
        <v>236035.07777856829</v>
      </c>
      <c r="F2505" s="14">
        <v>71131.180333641634</v>
      </c>
      <c r="G2505" s="14">
        <v>2551.6097</v>
      </c>
      <c r="H2505" s="14">
        <v>162352.28774492667</v>
      </c>
      <c r="I2505" s="14">
        <v>9741.1372646955988</v>
      </c>
      <c r="J2505" s="14">
        <v>3896.4549058782395</v>
      </c>
      <c r="K2505" s="15">
        <v>7.6080964771412019E-2</v>
      </c>
      <c r="L2505" s="14">
        <v>11572.550599353768</v>
      </c>
      <c r="M2505" s="14">
        <v>165629.13569633578</v>
      </c>
      <c r="N2505" s="14">
        <v>2922.3411794086796</v>
      </c>
      <c r="O2505" s="15">
        <v>9.6809481784519633E-2</v>
      </c>
      <c r="P2505" s="14">
        <v>17044.199139032888</v>
      </c>
      <c r="Q2505" s="14">
        <v>194564.56170923132</v>
      </c>
      <c r="R2505" s="14">
        <v>2922.3411794086796</v>
      </c>
      <c r="S2505" s="15">
        <v>-7.246807158253192E-2</v>
      </c>
      <c r="T2505" s="38">
        <v>-60328.292083148648</v>
      </c>
      <c r="U2505" s="38">
        <v>773613.8700069628</v>
      </c>
      <c r="V2505" s="38">
        <v>-31711.542344761991</v>
      </c>
      <c r="W2505" s="38">
        <v>1133807.5674125298</v>
      </c>
      <c r="AA2505" s="13">
        <v>2440</v>
      </c>
      <c r="AB2505" s="39">
        <v>2718505.9610036067</v>
      </c>
    </row>
    <row r="2506" spans="3:28">
      <c r="C2506" s="13">
        <v>2441</v>
      </c>
      <c r="D2506" s="13">
        <v>65</v>
      </c>
      <c r="E2506" s="14">
        <v>230557.60611595309</v>
      </c>
      <c r="F2506" s="14">
        <v>68994.966385221705</v>
      </c>
      <c r="G2506" s="14">
        <v>2551.6097</v>
      </c>
      <c r="H2506" s="14">
        <v>159011.03003073137</v>
      </c>
      <c r="I2506" s="14">
        <v>9540.6618018438821</v>
      </c>
      <c r="J2506" s="14">
        <v>3816.264720737553</v>
      </c>
      <c r="K2506" s="15">
        <v>6.2811261436962945E-2</v>
      </c>
      <c r="L2506" s="14">
        <v>9269.7753059331953</v>
      </c>
      <c r="M2506" s="14">
        <v>158759.33007152297</v>
      </c>
      <c r="N2506" s="14">
        <v>2862.1985405531645</v>
      </c>
      <c r="O2506" s="15">
        <v>-7.7294274399039492E-2</v>
      </c>
      <c r="P2506" s="14">
        <v>-13870.408368279028</v>
      </c>
      <c r="Q2506" s="14">
        <v>167010.05472772731</v>
      </c>
      <c r="R2506" s="14">
        <v>2862.1985405531645</v>
      </c>
      <c r="S2506" s="15">
        <v>-1.9726938266159122E-3</v>
      </c>
      <c r="T2506" s="38">
        <v>-234.00172596308806</v>
      </c>
      <c r="U2506" s="38">
        <v>119817.4950970903</v>
      </c>
      <c r="V2506" s="38">
        <v>-4834.6347883089202</v>
      </c>
      <c r="W2506" s="38">
        <v>445586.8798963406</v>
      </c>
      <c r="AA2506" s="13">
        <v>2441</v>
      </c>
      <c r="AB2506" s="39">
        <v>2401174.6379908458</v>
      </c>
    </row>
    <row r="2507" spans="3:28">
      <c r="C2507" s="13">
        <v>2442</v>
      </c>
      <c r="D2507" s="13">
        <v>65</v>
      </c>
      <c r="E2507" s="14">
        <v>229524.54453464149</v>
      </c>
      <c r="F2507" s="14">
        <v>68592.072368510184</v>
      </c>
      <c r="G2507" s="14">
        <v>2551.6097</v>
      </c>
      <c r="H2507" s="14">
        <v>158380.86246613131</v>
      </c>
      <c r="I2507" s="14">
        <v>9502.8517479678776</v>
      </c>
      <c r="J2507" s="14">
        <v>3801.1406991871513</v>
      </c>
      <c r="K2507" s="15">
        <v>8.0743639195259287E-2</v>
      </c>
      <c r="L2507" s="14">
        <v>12663.314179147192</v>
      </c>
      <c r="M2507" s="14">
        <v>171397.46678187625</v>
      </c>
      <c r="N2507" s="14">
        <v>2850.8555243903634</v>
      </c>
      <c r="O2507" s="15">
        <v>0.15872324056847439</v>
      </c>
      <c r="P2507" s="14">
        <v>28492.374569793548</v>
      </c>
      <c r="Q2507" s="14">
        <v>209427.58595124216</v>
      </c>
      <c r="R2507" s="14">
        <v>2850.8555243903634</v>
      </c>
      <c r="S2507" s="15">
        <v>4.685915676069044E-2</v>
      </c>
      <c r="T2507" s="38">
        <v>17400.870376669125</v>
      </c>
      <c r="U2507" s="38">
        <v>390170.37642724055</v>
      </c>
      <c r="V2507" s="38">
        <v>58556.559125609863</v>
      </c>
      <c r="W2507" s="38">
        <v>770995.42916035897</v>
      </c>
      <c r="AA2507" s="13">
        <v>2442</v>
      </c>
      <c r="AB2507" s="39">
        <v>2701388.1310134046</v>
      </c>
    </row>
    <row r="2508" spans="3:28">
      <c r="C2508" s="13">
        <v>2443</v>
      </c>
      <c r="D2508" s="13">
        <v>65</v>
      </c>
      <c r="E2508" s="14">
        <v>240832.88033700906</v>
      </c>
      <c r="F2508" s="14">
        <v>73002.323331433538</v>
      </c>
      <c r="G2508" s="14">
        <v>2551.6097</v>
      </c>
      <c r="H2508" s="14">
        <v>165278.94730557551</v>
      </c>
      <c r="I2508" s="14">
        <v>9916.7368383345292</v>
      </c>
      <c r="J2508" s="14">
        <v>3966.6947353338119</v>
      </c>
      <c r="K2508" s="15">
        <v>9.3162156153606263E-3</v>
      </c>
      <c r="L2508" s="14">
        <v>1069.1212217668287</v>
      </c>
      <c r="M2508" s="14">
        <v>117811.64397863962</v>
      </c>
      <c r="N2508" s="14">
        <v>2975.0210515003587</v>
      </c>
      <c r="O2508" s="15">
        <v>6.1040044212336782E-2</v>
      </c>
      <c r="P2508" s="14">
        <v>11307.579441828175</v>
      </c>
      <c r="Q2508" s="14">
        <v>198043.63602847396</v>
      </c>
      <c r="R2508" s="14">
        <v>2975.0210515003587</v>
      </c>
      <c r="S2508" s="15">
        <v>-0.29455369450058039</v>
      </c>
      <c r="T2508" s="38">
        <v>-81275.45729043051</v>
      </c>
      <c r="U2508" s="38">
        <v>196139.52862561855</v>
      </c>
      <c r="V2508" s="38">
        <v>-68898.7566268355</v>
      </c>
      <c r="W2508" s="38">
        <v>511994.80863273214</v>
      </c>
      <c r="AA2508" s="13">
        <v>2443</v>
      </c>
      <c r="AB2508" s="39">
        <v>2794726.11312469</v>
      </c>
    </row>
    <row r="2509" spans="3:28">
      <c r="C2509" s="13">
        <v>2444</v>
      </c>
      <c r="D2509" s="13">
        <v>65</v>
      </c>
      <c r="E2509" s="14">
        <v>232298.95832606772</v>
      </c>
      <c r="F2509" s="14">
        <v>69674.093747166407</v>
      </c>
      <c r="G2509" s="14">
        <v>2551.6097</v>
      </c>
      <c r="H2509" s="14">
        <v>160073.25487890132</v>
      </c>
      <c r="I2509" s="14">
        <v>9604.3952927340797</v>
      </c>
      <c r="J2509" s="14">
        <v>3841.7581170936319</v>
      </c>
      <c r="K2509" s="15">
        <v>0.10685582883840689</v>
      </c>
      <c r="L2509" s="14">
        <v>20327.088285267477</v>
      </c>
      <c r="M2509" s="14">
        <v>212477.06861265749</v>
      </c>
      <c r="N2509" s="14">
        <v>2881.3185878202239</v>
      </c>
      <c r="O2509" s="15">
        <v>0.14119364905995863</v>
      </c>
      <c r="P2509" s="14">
        <v>24307.583623064431</v>
      </c>
      <c r="Q2509" s="14">
        <v>197906.01194482995</v>
      </c>
      <c r="R2509" s="14">
        <v>2881.3185878202239</v>
      </c>
      <c r="S2509" s="15">
        <v>9.3566359584362782E-2</v>
      </c>
      <c r="T2509" s="38">
        <v>16108.30168871965</v>
      </c>
      <c r="U2509" s="38">
        <v>189708.07629154407</v>
      </c>
      <c r="V2509" s="38">
        <v>60742.973597051554</v>
      </c>
      <c r="W2509" s="38">
        <v>600091.15684903157</v>
      </c>
      <c r="AA2509" s="13">
        <v>2444</v>
      </c>
      <c r="AB2509" s="39">
        <v>2548011.6079904125</v>
      </c>
    </row>
    <row r="2510" spans="3:28">
      <c r="C2510" s="13">
        <v>2445</v>
      </c>
      <c r="D2510" s="13">
        <v>65</v>
      </c>
      <c r="E2510" s="14">
        <v>236340.40274509892</v>
      </c>
      <c r="F2510" s="14">
        <v>71250.257070588588</v>
      </c>
      <c r="G2510" s="14">
        <v>2551.6097</v>
      </c>
      <c r="H2510" s="14">
        <v>162538.53597451033</v>
      </c>
      <c r="I2510" s="14">
        <v>9752.3121584706205</v>
      </c>
      <c r="J2510" s="14">
        <v>3900.9248633882485</v>
      </c>
      <c r="K2510" s="15">
        <v>3.7450352226534415E-2</v>
      </c>
      <c r="L2510" s="14">
        <v>5568.6329022160016</v>
      </c>
      <c r="M2510" s="14">
        <v>156212.83440829188</v>
      </c>
      <c r="N2510" s="14">
        <v>2925.6936475411862</v>
      </c>
      <c r="O2510" s="15">
        <v>0.18813721912882728</v>
      </c>
      <c r="P2510" s="14">
        <v>24756.586751600953</v>
      </c>
      <c r="Q2510" s="14">
        <v>157807.3610797578</v>
      </c>
      <c r="R2510" s="14">
        <v>2925.6936475411862</v>
      </c>
      <c r="S2510" s="15">
        <v>0.13930043078472054</v>
      </c>
      <c r="T2510" s="38">
        <v>115015.97751688671</v>
      </c>
      <c r="U2510" s="38">
        <v>942147.32277219603</v>
      </c>
      <c r="V2510" s="38">
        <v>145341.19717070367</v>
      </c>
      <c r="W2510" s="38">
        <v>1256167.5182602457</v>
      </c>
      <c r="AA2510" s="13">
        <v>2445</v>
      </c>
      <c r="AB2510" s="39">
        <v>3112620.9945755252</v>
      </c>
    </row>
    <row r="2511" spans="3:28">
      <c r="C2511" s="13">
        <v>2446</v>
      </c>
      <c r="D2511" s="13">
        <v>65</v>
      </c>
      <c r="E2511" s="14">
        <v>228987.89037697678</v>
      </c>
      <c r="F2511" s="14">
        <v>68382.777247020946</v>
      </c>
      <c r="G2511" s="14">
        <v>2551.6097</v>
      </c>
      <c r="H2511" s="14">
        <v>158053.50342995583</v>
      </c>
      <c r="I2511" s="14">
        <v>9483.2102057973498</v>
      </c>
      <c r="J2511" s="14">
        <v>3793.2840823189399</v>
      </c>
      <c r="K2511" s="15">
        <v>4.5469703810219336E-2</v>
      </c>
      <c r="L2511" s="14">
        <v>8489.0935313316695</v>
      </c>
      <c r="M2511" s="14">
        <v>197083.53256635988</v>
      </c>
      <c r="N2511" s="14">
        <v>2844.9630617392049</v>
      </c>
      <c r="O2511" s="15">
        <v>7.8901436418632301E-2</v>
      </c>
      <c r="P2511" s="14">
        <v>14849.555800898874</v>
      </c>
      <c r="Q2511" s="14">
        <v>204475.90883178342</v>
      </c>
      <c r="R2511" s="14">
        <v>2844.9630617392049</v>
      </c>
      <c r="S2511" s="15">
        <v>0.34596426456360196</v>
      </c>
      <c r="T2511" s="38">
        <v>208898.78609286607</v>
      </c>
      <c r="U2511" s="38">
        <v>814137.34775088471</v>
      </c>
      <c r="V2511" s="38">
        <v>232237.4354250966</v>
      </c>
      <c r="W2511" s="38">
        <v>1215696.789149028</v>
      </c>
      <c r="AA2511" s="13">
        <v>2446</v>
      </c>
      <c r="AB2511" s="39">
        <v>2589501.5266965665</v>
      </c>
    </row>
    <row r="2512" spans="3:28">
      <c r="C2512" s="13">
        <v>2447</v>
      </c>
      <c r="D2512" s="13">
        <v>65</v>
      </c>
      <c r="E2512" s="14">
        <v>238501.85869344365</v>
      </c>
      <c r="F2512" s="14">
        <v>72093.224890443031</v>
      </c>
      <c r="G2512" s="14">
        <v>2551.6097</v>
      </c>
      <c r="H2512" s="14">
        <v>163857.02410300061</v>
      </c>
      <c r="I2512" s="14">
        <v>9831.4214461800366</v>
      </c>
      <c r="J2512" s="14">
        <v>3932.5685784720149</v>
      </c>
      <c r="K2512" s="15">
        <v>3.9687894103662857E-2</v>
      </c>
      <c r="L2512" s="14">
        <v>6474.582260712622</v>
      </c>
      <c r="M2512" s="14">
        <v>171578.327151948</v>
      </c>
      <c r="N2512" s="14">
        <v>2949.4264338540111</v>
      </c>
      <c r="O2512" s="15">
        <v>6.5305143900120932E-2</v>
      </c>
      <c r="P2512" s="14">
        <v>6441.7602716464244</v>
      </c>
      <c r="Q2512" s="14">
        <v>106557.40568678723</v>
      </c>
      <c r="R2512" s="14">
        <v>2949.4264338540111</v>
      </c>
      <c r="S2512" s="15">
        <v>0.24946555363738238</v>
      </c>
      <c r="T2512" s="38">
        <v>80789.247128554052</v>
      </c>
      <c r="U2512" s="38">
        <v>406113.26920031209</v>
      </c>
      <c r="V2512" s="38">
        <v>93705.589660913101</v>
      </c>
      <c r="W2512" s="38">
        <v>684249.00203904731</v>
      </c>
      <c r="AA2512" s="13">
        <v>2447</v>
      </c>
      <c r="AB2512" s="39">
        <v>3123663.2896235161</v>
      </c>
    </row>
    <row r="2513" spans="3:28">
      <c r="C2513" s="13">
        <v>2448</v>
      </c>
      <c r="D2513" s="13">
        <v>65</v>
      </c>
      <c r="E2513" s="14">
        <v>227202.5346014791</v>
      </c>
      <c r="F2513" s="14">
        <v>67686.488494576857</v>
      </c>
      <c r="G2513" s="14">
        <v>2551.6097</v>
      </c>
      <c r="H2513" s="14">
        <v>156964.43640690224</v>
      </c>
      <c r="I2513" s="14">
        <v>9417.8661844141334</v>
      </c>
      <c r="J2513" s="14">
        <v>3767.1464737656534</v>
      </c>
      <c r="K2513" s="15">
        <v>4.363025137924198E-2</v>
      </c>
      <c r="L2513" s="14">
        <v>6435.9034044776936</v>
      </c>
      <c r="M2513" s="14">
        <v>155829.59177995246</v>
      </c>
      <c r="N2513" s="14">
        <v>2825.35985532424</v>
      </c>
      <c r="O2513" s="15">
        <v>5.1631148238460031E-2</v>
      </c>
      <c r="P2513" s="14">
        <v>15480.493088449102</v>
      </c>
      <c r="Q2513" s="14">
        <v>316721.73807052319</v>
      </c>
      <c r="R2513" s="14">
        <v>2825.35985532424</v>
      </c>
      <c r="S2513" s="15">
        <v>-2.6242900888680018E-2</v>
      </c>
      <c r="T2513" s="38">
        <v>-10119.335978864787</v>
      </c>
      <c r="U2513" s="38">
        <v>376896.14075049554</v>
      </c>
      <c r="V2513" s="38">
        <v>11797.06051406201</v>
      </c>
      <c r="W2513" s="38">
        <v>849447.47060097125</v>
      </c>
      <c r="AA2513" s="13">
        <v>2448</v>
      </c>
      <c r="AB2513" s="39">
        <v>2891393.5846042014</v>
      </c>
    </row>
    <row r="2514" spans="3:28">
      <c r="C2514" s="13">
        <v>2449</v>
      </c>
      <c r="D2514" s="13">
        <v>65</v>
      </c>
      <c r="E2514" s="14">
        <v>224959.11019309377</v>
      </c>
      <c r="F2514" s="14">
        <v>66811.552975306578</v>
      </c>
      <c r="G2514" s="14">
        <v>2551.6097</v>
      </c>
      <c r="H2514" s="14">
        <v>155595.94751778719</v>
      </c>
      <c r="I2514" s="14">
        <v>9335.7568510672318</v>
      </c>
      <c r="J2514" s="14">
        <v>3734.3027404268928</v>
      </c>
      <c r="K2514" s="15">
        <v>-3.2377029383488291E-2</v>
      </c>
      <c r="L2514" s="14">
        <v>-5531.2089740320962</v>
      </c>
      <c r="M2514" s="14">
        <v>167173.38731794781</v>
      </c>
      <c r="N2514" s="14">
        <v>2800.7270553201693</v>
      </c>
      <c r="O2514" s="15">
        <v>4.177624060470482E-2</v>
      </c>
      <c r="P2514" s="14">
        <v>9168.5123144737536</v>
      </c>
      <c r="Q2514" s="14">
        <v>230036.02228137568</v>
      </c>
      <c r="R2514" s="14">
        <v>2800.7270553201693</v>
      </c>
      <c r="S2514" s="15">
        <v>-4.8903530890720456E-2</v>
      </c>
      <c r="T2514" s="38">
        <v>-46789.104350656911</v>
      </c>
      <c r="U2514" s="38">
        <v>911374.57459509769</v>
      </c>
      <c r="V2514" s="38">
        <v>-43151.801010215255</v>
      </c>
      <c r="W2514" s="38">
        <v>1308583.9841944212</v>
      </c>
      <c r="AA2514" s="13">
        <v>2449</v>
      </c>
      <c r="AB2514" s="39">
        <v>2852227.9606752782</v>
      </c>
    </row>
    <row r="2515" spans="3:28">
      <c r="C2515" s="13">
        <v>2450</v>
      </c>
      <c r="D2515" s="13">
        <v>65</v>
      </c>
      <c r="E2515" s="14">
        <v>230508.91619408192</v>
      </c>
      <c r="F2515" s="14">
        <v>68975.97731569194</v>
      </c>
      <c r="G2515" s="14">
        <v>2551.6097</v>
      </c>
      <c r="H2515" s="14">
        <v>158981.32917838998</v>
      </c>
      <c r="I2515" s="14">
        <v>9538.8797507033978</v>
      </c>
      <c r="J2515" s="14">
        <v>3815.5519002813594</v>
      </c>
      <c r="K2515" s="15">
        <v>0.11976039893166693</v>
      </c>
      <c r="L2515" s="14">
        <v>13673.899737956435</v>
      </c>
      <c r="M2515" s="14">
        <v>129758.81487547165</v>
      </c>
      <c r="N2515" s="14">
        <v>2861.6639252110194</v>
      </c>
      <c r="O2515" s="15">
        <v>-9.0904846520489996E-2</v>
      </c>
      <c r="P2515" s="14">
        <v>-16734.1207410836</v>
      </c>
      <c r="Q2515" s="14">
        <v>168780.63393417641</v>
      </c>
      <c r="R2515" s="14">
        <v>2861.6639252110194</v>
      </c>
      <c r="S2515" s="15">
        <v>0.24002218045440454</v>
      </c>
      <c r="T2515" s="38">
        <v>69025.477864241737</v>
      </c>
      <c r="U2515" s="38">
        <v>358035.88990383956</v>
      </c>
      <c r="V2515" s="38">
        <v>65965.256861114569</v>
      </c>
      <c r="W2515" s="38">
        <v>656575.33871348761</v>
      </c>
      <c r="AA2515" s="13">
        <v>2450</v>
      </c>
      <c r="AB2515" s="39">
        <v>2609556.7496742322</v>
      </c>
    </row>
    <row r="2516" spans="3:28">
      <c r="C2516" s="13">
        <v>2451</v>
      </c>
      <c r="D2516" s="13">
        <v>65</v>
      </c>
      <c r="E2516" s="14">
        <v>238321.71960860735</v>
      </c>
      <c r="F2516" s="14">
        <v>72022.970647356866</v>
      </c>
      <c r="G2516" s="14">
        <v>2551.6097</v>
      </c>
      <c r="H2516" s="14">
        <v>163747.13926125047</v>
      </c>
      <c r="I2516" s="14">
        <v>9824.8283556750284</v>
      </c>
      <c r="J2516" s="14">
        <v>3929.9313422700116</v>
      </c>
      <c r="K2516" s="15">
        <v>4.2403004299577926E-2</v>
      </c>
      <c r="L2516" s="14">
        <v>5796.6880878013071</v>
      </c>
      <c r="M2516" s="14">
        <v>144466.30909061071</v>
      </c>
      <c r="N2516" s="14">
        <v>2947.4485067025084</v>
      </c>
      <c r="O2516" s="15">
        <v>-0.11932994623964166</v>
      </c>
      <c r="P2516" s="14">
        <v>-31966.977442153831</v>
      </c>
      <c r="Q2516" s="14">
        <v>237394.04961745927</v>
      </c>
      <c r="R2516" s="14">
        <v>2947.4485067025084</v>
      </c>
      <c r="S2516" s="15">
        <v>0.16229532818509168</v>
      </c>
      <c r="T2516" s="38">
        <v>28534.138560822059</v>
      </c>
      <c r="U2516" s="38">
        <v>205824.00539764902</v>
      </c>
      <c r="V2516" s="38">
        <v>2363.8492064695347</v>
      </c>
      <c r="W2516" s="38">
        <v>587684.36410571903</v>
      </c>
      <c r="AA2516" s="13">
        <v>2451</v>
      </c>
      <c r="AB2516" s="39">
        <v>2939810.8836622816</v>
      </c>
    </row>
    <row r="2517" spans="3:28">
      <c r="C2517" s="13">
        <v>2452</v>
      </c>
      <c r="D2517" s="13">
        <v>65</v>
      </c>
      <c r="E2517" s="14">
        <v>232656.78758339243</v>
      </c>
      <c r="F2517" s="14">
        <v>69813.647157523053</v>
      </c>
      <c r="G2517" s="14">
        <v>2551.6097</v>
      </c>
      <c r="H2517" s="14">
        <v>160291.53072586938</v>
      </c>
      <c r="I2517" s="14">
        <v>9617.4918435521631</v>
      </c>
      <c r="J2517" s="14">
        <v>3846.9967374208654</v>
      </c>
      <c r="K2517" s="15">
        <v>2.3209561242314991E-3</v>
      </c>
      <c r="L2517" s="14">
        <v>464.2714540820549</v>
      </c>
      <c r="M2517" s="14">
        <v>202422.337143957</v>
      </c>
      <c r="N2517" s="14">
        <v>2885.2475530656488</v>
      </c>
      <c r="O2517" s="15">
        <v>0.20909954758653079</v>
      </c>
      <c r="P2517" s="14">
        <v>47373.556530742404</v>
      </c>
      <c r="Q2517" s="14">
        <v>275376.00349932682</v>
      </c>
      <c r="R2517" s="14">
        <v>2885.2475530656488</v>
      </c>
      <c r="S2517" s="15">
        <v>0.18848412418188865</v>
      </c>
      <c r="T2517" s="38">
        <v>103500.49528621823</v>
      </c>
      <c r="U2517" s="38">
        <v>654063.61255502759</v>
      </c>
      <c r="V2517" s="38">
        <v>151338.32327104267</v>
      </c>
      <c r="W2517" s="38">
        <v>1131861.9531983114</v>
      </c>
      <c r="AA2517" s="13">
        <v>2452</v>
      </c>
      <c r="AB2517" s="39">
        <v>2630194.0121882451</v>
      </c>
    </row>
    <row r="2518" spans="3:28">
      <c r="C2518" s="13">
        <v>2453</v>
      </c>
      <c r="D2518" s="13">
        <v>65</v>
      </c>
      <c r="E2518" s="14">
        <v>240223.03559694489</v>
      </c>
      <c r="F2518" s="14">
        <v>72764.483882808505</v>
      </c>
      <c r="G2518" s="14">
        <v>2551.6097</v>
      </c>
      <c r="H2518" s="14">
        <v>164906.94201413638</v>
      </c>
      <c r="I2518" s="14">
        <v>9894.4165208481827</v>
      </c>
      <c r="J2518" s="14">
        <v>3957.7666083392733</v>
      </c>
      <c r="K2518" s="15">
        <v>-5.9148288975607033E-3</v>
      </c>
      <c r="L2518" s="14">
        <v>-1281.5241415005639</v>
      </c>
      <c r="M2518" s="14">
        <v>217360.28613745765</v>
      </c>
      <c r="N2518" s="14">
        <v>2968.3249562544547</v>
      </c>
      <c r="O2518" s="15">
        <v>9.661519267180313E-2</v>
      </c>
      <c r="P2518" s="14">
        <v>18748.698150817869</v>
      </c>
      <c r="Q2518" s="14">
        <v>214288.24293829099</v>
      </c>
      <c r="R2518" s="14">
        <v>2968.3249562544547</v>
      </c>
      <c r="S2518" s="15">
        <v>7.6243266160239589E-2</v>
      </c>
      <c r="T2518" s="38">
        <v>42469.346482908324</v>
      </c>
      <c r="U2518" s="38">
        <v>600977.73708960228</v>
      </c>
      <c r="V2518" s="38">
        <v>59936.520492225631</v>
      </c>
      <c r="W2518" s="38">
        <v>1032626.2661653509</v>
      </c>
      <c r="AA2518" s="13">
        <v>2453</v>
      </c>
      <c r="AB2518" s="39">
        <v>2298965.8413342466</v>
      </c>
    </row>
    <row r="2519" spans="3:28">
      <c r="C2519" s="13">
        <v>2454</v>
      </c>
      <c r="D2519" s="13">
        <v>65</v>
      </c>
      <c r="E2519" s="14">
        <v>244421.96862880979</v>
      </c>
      <c r="F2519" s="14">
        <v>74402.067765235814</v>
      </c>
      <c r="G2519" s="14">
        <v>2551.6097</v>
      </c>
      <c r="H2519" s="14">
        <v>167468.29116357397</v>
      </c>
      <c r="I2519" s="14">
        <v>10048.097469814438</v>
      </c>
      <c r="J2519" s="14">
        <v>4019.2389879257753</v>
      </c>
      <c r="K2519" s="15">
        <v>8.4835016106400221E-3</v>
      </c>
      <c r="L2519" s="14">
        <v>1106.1039180341274</v>
      </c>
      <c r="M2519" s="14">
        <v>133498.66771966947</v>
      </c>
      <c r="N2519" s="14">
        <v>3014.4292409443315</v>
      </c>
      <c r="O2519" s="15">
        <v>5.4106692993368712E-2</v>
      </c>
      <c r="P2519" s="14">
        <v>7463.3244288043916</v>
      </c>
      <c r="Q2519" s="14">
        <v>146907.71494947607</v>
      </c>
      <c r="R2519" s="14">
        <v>3014.4292409443315</v>
      </c>
      <c r="S2519" s="15">
        <v>7.8476497130020584E-2</v>
      </c>
      <c r="T2519" s="38">
        <v>4732.4765754129903</v>
      </c>
      <c r="U2519" s="38">
        <v>66544.072105906918</v>
      </c>
      <c r="V2519" s="38">
        <v>13301.90492225151</v>
      </c>
      <c r="W2519" s="38">
        <v>346950.45477505244</v>
      </c>
      <c r="AA2519" s="13">
        <v>2454</v>
      </c>
      <c r="AB2519" s="39">
        <v>2978072.0244056564</v>
      </c>
    </row>
    <row r="2520" spans="3:28">
      <c r="C2520" s="13">
        <v>2455</v>
      </c>
      <c r="D2520" s="13">
        <v>65</v>
      </c>
      <c r="E2520" s="14">
        <v>231705.37987809963</v>
      </c>
      <c r="F2520" s="14">
        <v>69442.598152458857</v>
      </c>
      <c r="G2520" s="14">
        <v>2551.6097</v>
      </c>
      <c r="H2520" s="14">
        <v>159711.17202564076</v>
      </c>
      <c r="I2520" s="14">
        <v>9582.6703215384459</v>
      </c>
      <c r="J2520" s="14">
        <v>3833.0681286153786</v>
      </c>
      <c r="K2520" s="15">
        <v>4.1905764003300712E-2</v>
      </c>
      <c r="L2520" s="14">
        <v>8592.9302949271496</v>
      </c>
      <c r="M2520" s="14">
        <v>215563.12462063294</v>
      </c>
      <c r="N2520" s="14">
        <v>2874.8010964615337</v>
      </c>
      <c r="O2520" s="15">
        <v>5.4902266626709925E-2</v>
      </c>
      <c r="P2520" s="14">
        <v>10720.759944536547</v>
      </c>
      <c r="Q2520" s="14">
        <v>207428.05740665723</v>
      </c>
      <c r="R2520" s="14">
        <v>2874.8010964615337</v>
      </c>
      <c r="S2520" s="15">
        <v>-1.4124608773172828E-2</v>
      </c>
      <c r="T2520" s="38">
        <v>-13638.512439109429</v>
      </c>
      <c r="U2520" s="38">
        <v>953384.03514790849</v>
      </c>
      <c r="V2520" s="38">
        <v>5675.1778003542677</v>
      </c>
      <c r="W2520" s="38">
        <v>1376375.2171751987</v>
      </c>
      <c r="AA2520" s="13">
        <v>2455</v>
      </c>
      <c r="AB2520" s="39">
        <v>2414314.0907853213</v>
      </c>
    </row>
    <row r="2521" spans="3:28">
      <c r="C2521" s="13">
        <v>2456</v>
      </c>
      <c r="D2521" s="13">
        <v>65</v>
      </c>
      <c r="E2521" s="14">
        <v>219874.03637976057</v>
      </c>
      <c r="F2521" s="14">
        <v>64828.374188106623</v>
      </c>
      <c r="G2521" s="14">
        <v>2551.6097</v>
      </c>
      <c r="H2521" s="14">
        <v>152494.05249165394</v>
      </c>
      <c r="I2521" s="14">
        <v>9149.6431494992357</v>
      </c>
      <c r="J2521" s="14">
        <v>3659.8572597996945</v>
      </c>
      <c r="K2521" s="15">
        <v>4.5090867961456192E-2</v>
      </c>
      <c r="L2521" s="14">
        <v>7835.1017164893619</v>
      </c>
      <c r="M2521" s="14">
        <v>183427.52529740302</v>
      </c>
      <c r="N2521" s="14">
        <v>2744.8929448497706</v>
      </c>
      <c r="O2521" s="15">
        <v>0.14568921527170303</v>
      </c>
      <c r="P2521" s="14">
        <v>28735.524845180753</v>
      </c>
      <c r="Q2521" s="14">
        <v>227346.48888110853</v>
      </c>
      <c r="R2521" s="14">
        <v>2744.8929448497706</v>
      </c>
      <c r="S2521" s="15">
        <v>-0.16627901283684987</v>
      </c>
      <c r="T2521" s="38">
        <v>-17283.504833580933</v>
      </c>
      <c r="U2521" s="38">
        <v>88031.733568569995</v>
      </c>
      <c r="V2521" s="38">
        <v>19287.12172808918</v>
      </c>
      <c r="W2521" s="38">
        <v>498805.74774708156</v>
      </c>
      <c r="AA2521" s="13">
        <v>2456</v>
      </c>
      <c r="AB2521" s="39">
        <v>2383499.1512217289</v>
      </c>
    </row>
    <row r="2522" spans="3:28">
      <c r="C2522" s="13">
        <v>2457</v>
      </c>
      <c r="D2522" s="13">
        <v>65</v>
      </c>
      <c r="E2522" s="14">
        <v>218915.840501431</v>
      </c>
      <c r="F2522" s="14">
        <v>64454.677795558091</v>
      </c>
      <c r="G2522" s="14">
        <v>2551.6097</v>
      </c>
      <c r="H2522" s="14">
        <v>151909.55300587291</v>
      </c>
      <c r="I2522" s="14">
        <v>9114.573180352374</v>
      </c>
      <c r="J2522" s="14">
        <v>3645.8292721409498</v>
      </c>
      <c r="K2522" s="15">
        <v>9.6632972954346835E-2</v>
      </c>
      <c r="L2522" s="14">
        <v>12229.524022076532</v>
      </c>
      <c r="M2522" s="14">
        <v>140608.86808575277</v>
      </c>
      <c r="N2522" s="14">
        <v>2734.3719541057121</v>
      </c>
      <c r="O2522" s="15">
        <v>-2.6311428916650156E-2</v>
      </c>
      <c r="P2522" s="14">
        <v>-5059.6077513974415</v>
      </c>
      <c r="Q2522" s="14">
        <v>188604.53660922943</v>
      </c>
      <c r="R2522" s="14">
        <v>2734.3719541057121</v>
      </c>
      <c r="S2522" s="15">
        <v>-0.11632077979486836</v>
      </c>
      <c r="T2522" s="38">
        <v>-49130.366893537757</v>
      </c>
      <c r="U2522" s="38">
        <v>374606.46774112503</v>
      </c>
      <c r="V2522" s="38">
        <v>-41960.450622858669</v>
      </c>
      <c r="W2522" s="38">
        <v>703819.87243610725</v>
      </c>
      <c r="AA2522" s="13">
        <v>2457</v>
      </c>
      <c r="AB2522" s="39">
        <v>2972148.2755517117</v>
      </c>
    </row>
    <row r="2523" spans="3:28">
      <c r="C2523" s="13">
        <v>2458</v>
      </c>
      <c r="D2523" s="13">
        <v>65</v>
      </c>
      <c r="E2523" s="14">
        <v>237567.5336427135</v>
      </c>
      <c r="F2523" s="14">
        <v>71728.838120658271</v>
      </c>
      <c r="G2523" s="14">
        <v>2551.6097</v>
      </c>
      <c r="H2523" s="14">
        <v>163287.08582205523</v>
      </c>
      <c r="I2523" s="14">
        <v>9797.2251493233143</v>
      </c>
      <c r="J2523" s="14">
        <v>3918.8900597293259</v>
      </c>
      <c r="K2523" s="15">
        <v>1.6042988476836117E-2</v>
      </c>
      <c r="L2523" s="14">
        <v>2403.8700186982223</v>
      </c>
      <c r="M2523" s="14">
        <v>154202.60603659062</v>
      </c>
      <c r="N2523" s="14">
        <v>2939.1675447969942</v>
      </c>
      <c r="O2523" s="15">
        <v>0.12788112054806527</v>
      </c>
      <c r="P2523" s="14">
        <v>28876.561449271023</v>
      </c>
      <c r="Q2523" s="14">
        <v>256153.99962201869</v>
      </c>
      <c r="R2523" s="14">
        <v>2939.1675447969942</v>
      </c>
      <c r="S2523" s="15">
        <v>9.0736764699408085E-2</v>
      </c>
      <c r="T2523" s="38">
        <v>18383.416263177831</v>
      </c>
      <c r="U2523" s="38">
        <v>222454.62820777579</v>
      </c>
      <c r="V2523" s="38">
        <v>49663.847731147078</v>
      </c>
      <c r="W2523" s="38">
        <v>632811.23386638507</v>
      </c>
      <c r="AA2523" s="13">
        <v>2458</v>
      </c>
      <c r="AB2523" s="39">
        <v>2636036.2709209691</v>
      </c>
    </row>
    <row r="2524" spans="3:28">
      <c r="C2524" s="13">
        <v>2459</v>
      </c>
      <c r="D2524" s="13">
        <v>65</v>
      </c>
      <c r="E2524" s="14">
        <v>235907.36097674916</v>
      </c>
      <c r="F2524" s="14">
        <v>71081.370780932164</v>
      </c>
      <c r="G2524" s="14">
        <v>2551.6097</v>
      </c>
      <c r="H2524" s="14">
        <v>162274.38049581699</v>
      </c>
      <c r="I2524" s="14">
        <v>9736.4628297490199</v>
      </c>
      <c r="J2524" s="14">
        <v>3894.5851318996083</v>
      </c>
      <c r="K2524" s="15">
        <v>2.0857385921403439E-2</v>
      </c>
      <c r="L2524" s="14">
        <v>3224.1305569883243</v>
      </c>
      <c r="M2524" s="14">
        <v>159751.22373351152</v>
      </c>
      <c r="N2524" s="14">
        <v>2920.9388489247058</v>
      </c>
      <c r="O2524" s="15">
        <v>0.24749514708830747</v>
      </c>
      <c r="P2524" s="14">
        <v>43902.735429696266</v>
      </c>
      <c r="Q2524" s="14">
        <v>222751.47264929063</v>
      </c>
      <c r="R2524" s="14">
        <v>2920.9388489247058</v>
      </c>
      <c r="S2524" s="15">
        <v>0.1800928596358353</v>
      </c>
      <c r="T2524" s="38">
        <v>36889.889149598166</v>
      </c>
      <c r="U2524" s="38">
        <v>243188.51386901774</v>
      </c>
      <c r="V2524" s="38">
        <v>84016.755136282765</v>
      </c>
      <c r="W2524" s="38">
        <v>625691.21025181992</v>
      </c>
      <c r="AA2524" s="13">
        <v>2459</v>
      </c>
      <c r="AB2524" s="39">
        <v>2536763.8071388858</v>
      </c>
    </row>
    <row r="2525" spans="3:28">
      <c r="C2525" s="13">
        <v>2460</v>
      </c>
      <c r="D2525" s="13">
        <v>65</v>
      </c>
      <c r="E2525" s="14">
        <v>221701.69473922605</v>
      </c>
      <c r="F2525" s="14">
        <v>65541.160948298158</v>
      </c>
      <c r="G2525" s="14">
        <v>2551.6097</v>
      </c>
      <c r="H2525" s="14">
        <v>153608.9240909279</v>
      </c>
      <c r="I2525" s="14">
        <v>9216.5354454556746</v>
      </c>
      <c r="J2525" s="14">
        <v>3686.6141781822698</v>
      </c>
      <c r="K2525" s="15">
        <v>3.5581748991178899E-2</v>
      </c>
      <c r="L2525" s="14">
        <v>6509.3725916561634</v>
      </c>
      <c r="M2525" s="14">
        <v>191294.01270150207</v>
      </c>
      <c r="N2525" s="14">
        <v>2764.9606336367024</v>
      </c>
      <c r="O2525" s="15">
        <v>-1.9160804428158956E-2</v>
      </c>
      <c r="P2525" s="14">
        <v>-5255.1968000720281</v>
      </c>
      <c r="Q2525" s="14">
        <v>270395.3509027338</v>
      </c>
      <c r="R2525" s="14">
        <v>2764.9606336367024</v>
      </c>
      <c r="S2525" s="15">
        <v>3.5286629224031543E-2</v>
      </c>
      <c r="T2525" s="38">
        <v>12419.69363710172</v>
      </c>
      <c r="U2525" s="38">
        <v>365768.17099631915</v>
      </c>
      <c r="V2525" s="38">
        <v>13673.869428685855</v>
      </c>
      <c r="W2525" s="38">
        <v>827457.53460055497</v>
      </c>
      <c r="AA2525" s="13">
        <v>2460</v>
      </c>
      <c r="AB2525" s="39">
        <v>3072468.9282303359</v>
      </c>
    </row>
    <row r="2526" spans="3:28">
      <c r="C2526" s="13">
        <v>2461</v>
      </c>
      <c r="D2526" s="13">
        <v>65</v>
      </c>
      <c r="E2526" s="14">
        <v>242599.72470680616</v>
      </c>
      <c r="F2526" s="14">
        <v>73691.392635654396</v>
      </c>
      <c r="G2526" s="14">
        <v>2551.6097</v>
      </c>
      <c r="H2526" s="14">
        <v>166356.72237115176</v>
      </c>
      <c r="I2526" s="14">
        <v>9981.4033422691045</v>
      </c>
      <c r="J2526" s="14">
        <v>3992.5613369076418</v>
      </c>
      <c r="K2526" s="15">
        <v>4.9217735437894997E-2</v>
      </c>
      <c r="L2526" s="14">
        <v>6728.8543356339887</v>
      </c>
      <c r="M2526" s="14">
        <v>145441.18412269748</v>
      </c>
      <c r="N2526" s="14">
        <v>2994.4210026807314</v>
      </c>
      <c r="O2526" s="15">
        <v>-1.0195951781629395E-2</v>
      </c>
      <c r="P2526" s="14">
        <v>-2218.9622572655039</v>
      </c>
      <c r="Q2526" s="14">
        <v>216909.94215454723</v>
      </c>
      <c r="R2526" s="14">
        <v>2994.4210026807314</v>
      </c>
      <c r="S2526" s="15">
        <v>-0.21119206407277424</v>
      </c>
      <c r="T2526" s="38">
        <v>-38262.219158563326</v>
      </c>
      <c r="U2526" s="38">
        <v>144407.60938858875</v>
      </c>
      <c r="V2526" s="38">
        <v>-33752.327080194838</v>
      </c>
      <c r="W2526" s="38">
        <v>506758.73566583346</v>
      </c>
      <c r="AA2526" s="13">
        <v>2461</v>
      </c>
      <c r="AB2526" s="39">
        <v>2917259.2492023455</v>
      </c>
    </row>
    <row r="2527" spans="3:28">
      <c r="C2527" s="13">
        <v>2462</v>
      </c>
      <c r="D2527" s="13">
        <v>65</v>
      </c>
      <c r="E2527" s="14">
        <v>253574.02818433946</v>
      </c>
      <c r="F2527" s="14">
        <v>77971.370991892385</v>
      </c>
      <c r="G2527" s="14">
        <v>2551.6097</v>
      </c>
      <c r="H2527" s="14">
        <v>173051.04749244708</v>
      </c>
      <c r="I2527" s="14">
        <v>10383.062849546825</v>
      </c>
      <c r="J2527" s="14">
        <v>4153.22513981873</v>
      </c>
      <c r="K2527" s="15">
        <v>8.2198855193555243E-2</v>
      </c>
      <c r="L2527" s="14">
        <v>10083.714364120051</v>
      </c>
      <c r="M2527" s="14">
        <v>134834.95957186521</v>
      </c>
      <c r="N2527" s="14">
        <v>3114.9188548640473</v>
      </c>
      <c r="O2527" s="15">
        <v>0.15051708245716522</v>
      </c>
      <c r="P2527" s="14">
        <v>20817.298002890446</v>
      </c>
      <c r="Q2527" s="14">
        <v>160679.97610086587</v>
      </c>
      <c r="R2527" s="14">
        <v>3114.9188548640473</v>
      </c>
      <c r="S2527" s="15">
        <v>0.43123564953592952</v>
      </c>
      <c r="T2527" s="38">
        <v>442842.84689570317</v>
      </c>
      <c r="U2527" s="38">
        <v>1471316.4422508227</v>
      </c>
      <c r="V2527" s="38">
        <v>473743.8592627137</v>
      </c>
      <c r="W2527" s="38">
        <v>1766831.3779235538</v>
      </c>
      <c r="AA2527" s="13">
        <v>2462</v>
      </c>
      <c r="AB2527" s="39">
        <v>2507953.8590194769</v>
      </c>
    </row>
    <row r="2528" spans="3:28">
      <c r="C2528" s="13">
        <v>2463</v>
      </c>
      <c r="D2528" s="13">
        <v>65</v>
      </c>
      <c r="E2528" s="14">
        <v>251622.04673581553</v>
      </c>
      <c r="F2528" s="14">
        <v>77210.098226968053</v>
      </c>
      <c r="G2528" s="14">
        <v>2551.6097</v>
      </c>
      <c r="H2528" s="14">
        <v>171860.33880884747</v>
      </c>
      <c r="I2528" s="14">
        <v>10311.620328530847</v>
      </c>
      <c r="J2528" s="14">
        <v>4124.6481314123394</v>
      </c>
      <c r="K2528" s="15">
        <v>7.2411167398122964E-2</v>
      </c>
      <c r="L2528" s="14">
        <v>10562.00742900636</v>
      </c>
      <c r="M2528" s="14">
        <v>158485.9134650116</v>
      </c>
      <c r="N2528" s="14">
        <v>3093.4860985592541</v>
      </c>
      <c r="O2528" s="15">
        <v>0.14807294599875981</v>
      </c>
      <c r="P2528" s="14">
        <v>40012.436171423382</v>
      </c>
      <c r="Q2528" s="14">
        <v>311780.29153488972</v>
      </c>
      <c r="R2528" s="14">
        <v>3093.4860985592541</v>
      </c>
      <c r="S2528" s="15">
        <v>-0.20079010468742353</v>
      </c>
      <c r="T2528" s="38">
        <v>-52283.419610461053</v>
      </c>
      <c r="U2528" s="38">
        <v>209651.75090566187</v>
      </c>
      <c r="V2528" s="38">
        <v>-1708.9760100313069</v>
      </c>
      <c r="W2528" s="38">
        <v>679917.9559055632</v>
      </c>
      <c r="AA2528" s="13">
        <v>2463</v>
      </c>
      <c r="AB2528" s="39">
        <v>2755044.797883186</v>
      </c>
    </row>
    <row r="2529" spans="3:28">
      <c r="C2529" s="13">
        <v>2464</v>
      </c>
      <c r="D2529" s="13">
        <v>65</v>
      </c>
      <c r="E2529" s="14">
        <v>242589.38552323519</v>
      </c>
      <c r="F2529" s="14">
        <v>73687.360354061733</v>
      </c>
      <c r="G2529" s="14">
        <v>2551.6097</v>
      </c>
      <c r="H2529" s="14">
        <v>166350.41546917346</v>
      </c>
      <c r="I2529" s="14">
        <v>9981.0249281504075</v>
      </c>
      <c r="J2529" s="14">
        <v>3992.4099712601633</v>
      </c>
      <c r="K2529" s="15">
        <v>6.2940862731363581E-2</v>
      </c>
      <c r="L2529" s="14">
        <v>11618.937181533089</v>
      </c>
      <c r="M2529" s="14">
        <v>198215.99886535623</v>
      </c>
      <c r="N2529" s="14">
        <v>2994.3074784451223</v>
      </c>
      <c r="O2529" s="15">
        <v>2.0450310864846957E-2</v>
      </c>
      <c r="P2529" s="14">
        <v>2030.136955738363</v>
      </c>
      <c r="Q2529" s="14">
        <v>102798.98241423279</v>
      </c>
      <c r="R2529" s="14">
        <v>2994.3074784451223</v>
      </c>
      <c r="S2529" s="15">
        <v>0.34098873776979982</v>
      </c>
      <c r="T2529" s="38">
        <v>24481.226498158776</v>
      </c>
      <c r="U2529" s="38">
        <v>97773.204483705733</v>
      </c>
      <c r="V2529" s="38">
        <v>38130.300635430227</v>
      </c>
      <c r="W2529" s="38">
        <v>398788.18576329475</v>
      </c>
      <c r="AA2529" s="13">
        <v>2464</v>
      </c>
      <c r="AB2529" s="39">
        <v>2479789.6304223118</v>
      </c>
    </row>
    <row r="2530" spans="3:28">
      <c r="C2530" s="13">
        <v>2465</v>
      </c>
      <c r="D2530" s="13">
        <v>65</v>
      </c>
      <c r="E2530" s="14">
        <v>244442.54960093187</v>
      </c>
      <c r="F2530" s="14">
        <v>74410.094344363431</v>
      </c>
      <c r="G2530" s="14">
        <v>2551.6097</v>
      </c>
      <c r="H2530" s="14">
        <v>167480.84555656844</v>
      </c>
      <c r="I2530" s="14">
        <v>10048.850733394107</v>
      </c>
      <c r="J2530" s="14">
        <v>4019.5402933576429</v>
      </c>
      <c r="K2530" s="15">
        <v>2.2138691625897176E-2</v>
      </c>
      <c r="L2530" s="14">
        <v>3780.7588979182483</v>
      </c>
      <c r="M2530" s="14">
        <v>176566.60568932662</v>
      </c>
      <c r="N2530" s="14">
        <v>3014.6552200182318</v>
      </c>
      <c r="O2530" s="15">
        <v>-5.8249184108360205E-2</v>
      </c>
      <c r="P2530" s="14">
        <v>-11267.118609122152</v>
      </c>
      <c r="Q2530" s="14">
        <v>183669.84722830105</v>
      </c>
      <c r="R2530" s="14">
        <v>3014.6552200182318</v>
      </c>
      <c r="S2530" s="15">
        <v>0.15485084043482852</v>
      </c>
      <c r="T2530" s="38">
        <v>52727.534215930667</v>
      </c>
      <c r="U2530" s="38">
        <v>394740.1769270348</v>
      </c>
      <c r="V2530" s="38">
        <v>45241.174504726761</v>
      </c>
      <c r="W2530" s="38">
        <v>754976.6298446625</v>
      </c>
      <c r="AA2530" s="13">
        <v>2465</v>
      </c>
      <c r="AB2530" s="39">
        <v>2583250.7090890449</v>
      </c>
    </row>
    <row r="2531" spans="3:28">
      <c r="C2531" s="13">
        <v>2466</v>
      </c>
      <c r="D2531" s="13">
        <v>65</v>
      </c>
      <c r="E2531" s="14">
        <v>228268.72439711328</v>
      </c>
      <c r="F2531" s="14">
        <v>68102.302514874173</v>
      </c>
      <c r="G2531" s="14">
        <v>2551.6097</v>
      </c>
      <c r="H2531" s="14">
        <v>157614.81218223911</v>
      </c>
      <c r="I2531" s="14">
        <v>9456.8887309343463</v>
      </c>
      <c r="J2531" s="14">
        <v>3782.7554923737389</v>
      </c>
      <c r="K2531" s="15">
        <v>-7.1063882917055121E-5</v>
      </c>
      <c r="L2531" s="14">
        <v>-13.994247652872726</v>
      </c>
      <c r="M2531" s="14">
        <v>198802.2780924114</v>
      </c>
      <c r="N2531" s="14">
        <v>2837.0666192803037</v>
      </c>
      <c r="O2531" s="15">
        <v>-0.19144453255472427</v>
      </c>
      <c r="P2531" s="14">
        <v>-25569.077457537263</v>
      </c>
      <c r="Q2531" s="14">
        <v>109408.12747532285</v>
      </c>
      <c r="R2531" s="14">
        <v>2837.0666192803037</v>
      </c>
      <c r="S2531" s="15">
        <v>-8.1433173549923174E-2</v>
      </c>
      <c r="T2531" s="38">
        <v>-23552.490436955988</v>
      </c>
      <c r="U2531" s="38">
        <v>267090.8073050438</v>
      </c>
      <c r="V2531" s="38">
        <v>-49135.562142146126</v>
      </c>
      <c r="W2531" s="38">
        <v>575301.21287277807</v>
      </c>
      <c r="AA2531" s="13">
        <v>2466</v>
      </c>
      <c r="AB2531" s="39">
        <v>2732285.7690790058</v>
      </c>
    </row>
    <row r="2532" spans="3:28">
      <c r="C2532" s="13">
        <v>2467</v>
      </c>
      <c r="D2532" s="13">
        <v>65</v>
      </c>
      <c r="E2532" s="14">
        <v>245560.67836302993</v>
      </c>
      <c r="F2532" s="14">
        <v>74846.164561581681</v>
      </c>
      <c r="G2532" s="14">
        <v>2551.6097</v>
      </c>
      <c r="H2532" s="14">
        <v>168162.90410144825</v>
      </c>
      <c r="I2532" s="14">
        <v>10089.774246086894</v>
      </c>
      <c r="J2532" s="14">
        <v>4035.909698434758</v>
      </c>
      <c r="K2532" s="15">
        <v>2.735989894569427E-2</v>
      </c>
      <c r="L2532" s="14">
        <v>3532.5397841352997</v>
      </c>
      <c r="M2532" s="14">
        <v>134664.26771953687</v>
      </c>
      <c r="N2532" s="14">
        <v>3026.932273826068</v>
      </c>
      <c r="O2532" s="15">
        <v>8.4696953090539775E-2</v>
      </c>
      <c r="P2532" s="14">
        <v>23217.659201503408</v>
      </c>
      <c r="Q2532" s="14">
        <v>298857.38790519472</v>
      </c>
      <c r="R2532" s="14">
        <v>3026.932273826068</v>
      </c>
      <c r="S2532" s="15">
        <v>0.20103828158194059</v>
      </c>
      <c r="T2532" s="38">
        <v>49456.689632436442</v>
      </c>
      <c r="U2532" s="38">
        <v>296976.48472953081</v>
      </c>
      <c r="V2532" s="38">
        <v>76206.888618075143</v>
      </c>
      <c r="W2532" s="38">
        <v>730498.14035426243</v>
      </c>
      <c r="AA2532" s="13">
        <v>2467</v>
      </c>
      <c r="AB2532" s="39">
        <v>2806898.3773275414</v>
      </c>
    </row>
    <row r="2533" spans="3:28">
      <c r="C2533" s="13">
        <v>2468</v>
      </c>
      <c r="D2533" s="13">
        <v>65</v>
      </c>
      <c r="E2533" s="14">
        <v>213987.83830052082</v>
      </c>
      <c r="F2533" s="14">
        <v>62532.756937203121</v>
      </c>
      <c r="G2533" s="14">
        <v>2551.6097</v>
      </c>
      <c r="H2533" s="14">
        <v>148903.4716633177</v>
      </c>
      <c r="I2533" s="14">
        <v>8934.2082997990619</v>
      </c>
      <c r="J2533" s="14">
        <v>3573.6833199196249</v>
      </c>
      <c r="K2533" s="15">
        <v>6.0570267278440934E-2</v>
      </c>
      <c r="L2533" s="14">
        <v>8851.7332666520906</v>
      </c>
      <c r="M2533" s="14">
        <v>156778.4825806554</v>
      </c>
      <c r="N2533" s="14">
        <v>2680.2624899397183</v>
      </c>
      <c r="O2533" s="15">
        <v>-0.10023240348883122</v>
      </c>
      <c r="P2533" s="14">
        <v>-16119.933014320735</v>
      </c>
      <c r="Q2533" s="14">
        <v>146045.76414773261</v>
      </c>
      <c r="R2533" s="14">
        <v>2680.2624899397183</v>
      </c>
      <c r="S2533" s="15">
        <v>-2.1583512352707362E-2</v>
      </c>
      <c r="T2533" s="38">
        <v>-5997.0375469965156</v>
      </c>
      <c r="U2533" s="38">
        <v>273195.8105772197</v>
      </c>
      <c r="V2533" s="38">
        <v>-13265.237294665159</v>
      </c>
      <c r="W2533" s="38">
        <v>576020.05730560771</v>
      </c>
      <c r="AA2533" s="13">
        <v>2468</v>
      </c>
      <c r="AB2533" s="39">
        <v>3164586.9157206984</v>
      </c>
    </row>
    <row r="2534" spans="3:28">
      <c r="C2534" s="13">
        <v>2469</v>
      </c>
      <c r="D2534" s="13">
        <v>65</v>
      </c>
      <c r="E2534" s="14">
        <v>230400.94101983789</v>
      </c>
      <c r="F2534" s="14">
        <v>68933.866997736783</v>
      </c>
      <c r="G2534" s="14">
        <v>2551.6097</v>
      </c>
      <c r="H2534" s="14">
        <v>158915.46432210112</v>
      </c>
      <c r="I2534" s="14">
        <v>9534.927859326066</v>
      </c>
      <c r="J2534" s="14">
        <v>3813.9711437304268</v>
      </c>
      <c r="K2534" s="15">
        <v>5.1906880833136507E-2</v>
      </c>
      <c r="L2534" s="14">
        <v>7393.8733727631798</v>
      </c>
      <c r="M2534" s="14">
        <v>151745.81526038243</v>
      </c>
      <c r="N2534" s="14">
        <v>2860.4783577978196</v>
      </c>
      <c r="O2534" s="15">
        <v>-2.6955833766008755E-2</v>
      </c>
      <c r="P2534" s="14">
        <v>-3130.0046973025555</v>
      </c>
      <c r="Q2534" s="14">
        <v>114416.27542741508</v>
      </c>
      <c r="R2534" s="14">
        <v>2860.4783577978196</v>
      </c>
      <c r="S2534" s="15">
        <v>0.2515272834269261</v>
      </c>
      <c r="T2534" s="38">
        <v>164834.30484758041</v>
      </c>
      <c r="U2534" s="38">
        <v>821598.24223130324</v>
      </c>
      <c r="V2534" s="38">
        <v>169098.17352304104</v>
      </c>
      <c r="W2534" s="38">
        <v>1087760.3329191008</v>
      </c>
      <c r="AA2534" s="13">
        <v>2469</v>
      </c>
      <c r="AB2534" s="39">
        <v>2711284.6864012028</v>
      </c>
    </row>
    <row r="2535" spans="3:28">
      <c r="C2535" s="13">
        <v>2470</v>
      </c>
      <c r="D2535" s="13">
        <v>65</v>
      </c>
      <c r="E2535" s="14">
        <v>225976.45403104939</v>
      </c>
      <c r="F2535" s="14">
        <v>67208.317072109261</v>
      </c>
      <c r="G2535" s="14">
        <v>2551.6097</v>
      </c>
      <c r="H2535" s="14">
        <v>156216.52725894013</v>
      </c>
      <c r="I2535" s="14">
        <v>9372.9916355364076</v>
      </c>
      <c r="J2535" s="14">
        <v>3749.1966542145633</v>
      </c>
      <c r="K2535" s="15">
        <v>3.2662394208679092E-2</v>
      </c>
      <c r="L2535" s="14">
        <v>4030.6635082218909</v>
      </c>
      <c r="M2535" s="14">
        <v>129309.0601750987</v>
      </c>
      <c r="N2535" s="14">
        <v>2811.8974906609224</v>
      </c>
      <c r="O2535" s="15">
        <v>-2.168552851941323E-2</v>
      </c>
      <c r="P2535" s="14">
        <v>-2928.677121121937</v>
      </c>
      <c r="Q2535" s="14">
        <v>133529.41566119331</v>
      </c>
      <c r="R2535" s="14">
        <v>2811.8974906609224</v>
      </c>
      <c r="S2535" s="15">
        <v>-7.039492851667245E-3</v>
      </c>
      <c r="T2535" s="38">
        <v>-5399.6541180503846</v>
      </c>
      <c r="U2535" s="38">
        <v>763057.8751642959</v>
      </c>
      <c r="V2535" s="38">
        <v>-4297.6677309504303</v>
      </c>
      <c r="W2535" s="38">
        <v>1025896.3510005879</v>
      </c>
      <c r="AA2535" s="13">
        <v>2470</v>
      </c>
      <c r="AB2535" s="39">
        <v>2304168.3077839366</v>
      </c>
    </row>
    <row r="2536" spans="3:28">
      <c r="C2536" s="13">
        <v>2471</v>
      </c>
      <c r="D2536" s="13">
        <v>65</v>
      </c>
      <c r="E2536" s="14">
        <v>235145.64487704399</v>
      </c>
      <c r="F2536" s="14">
        <v>70784.301502047165</v>
      </c>
      <c r="G2536" s="14">
        <v>2551.6097</v>
      </c>
      <c r="H2536" s="14">
        <v>161809.73367499682</v>
      </c>
      <c r="I2536" s="14">
        <v>9708.5840204998094</v>
      </c>
      <c r="J2536" s="14">
        <v>3883.433608199924</v>
      </c>
      <c r="K2536" s="15">
        <v>4.7387665739534617E-2</v>
      </c>
      <c r="L2536" s="14">
        <v>7805.2388567187581</v>
      </c>
      <c r="M2536" s="14">
        <v>174457.30243375542</v>
      </c>
      <c r="N2536" s="14">
        <v>2912.5752061499429</v>
      </c>
      <c r="O2536" s="15">
        <v>-3.6232661316383794E-2</v>
      </c>
      <c r="P2536" s="14">
        <v>-3812.7582064498556</v>
      </c>
      <c r="Q2536" s="14">
        <v>102873.3984685332</v>
      </c>
      <c r="R2536" s="14">
        <v>2912.5752061499429</v>
      </c>
      <c r="S2536" s="15">
        <v>0.14637976135927733</v>
      </c>
      <c r="T2536" s="38">
        <v>16668.962860856438</v>
      </c>
      <c r="U2536" s="38">
        <v>132000.02868510786</v>
      </c>
      <c r="V2536" s="38">
        <v>20661.443511125341</v>
      </c>
      <c r="W2536" s="38">
        <v>409330.72958739649</v>
      </c>
      <c r="AA2536" s="13">
        <v>2471</v>
      </c>
      <c r="AB2536" s="39">
        <v>2617942.3870626101</v>
      </c>
    </row>
    <row r="2537" spans="3:28">
      <c r="C2537" s="13">
        <v>2472</v>
      </c>
      <c r="D2537" s="13">
        <v>65</v>
      </c>
      <c r="E2537" s="14">
        <v>218901.02982132736</v>
      </c>
      <c r="F2537" s="14">
        <v>64448.901630317676</v>
      </c>
      <c r="G2537" s="14">
        <v>2551.6097</v>
      </c>
      <c r="H2537" s="14">
        <v>151900.51849100969</v>
      </c>
      <c r="I2537" s="14">
        <v>9114.0311094605804</v>
      </c>
      <c r="J2537" s="14">
        <v>3645.6124437842323</v>
      </c>
      <c r="K2537" s="15">
        <v>6.0527613944320477E-2</v>
      </c>
      <c r="L2537" s="14">
        <v>11787.285919750577</v>
      </c>
      <c r="M2537" s="14">
        <v>208352.37837472852</v>
      </c>
      <c r="N2537" s="14">
        <v>2734.2093328381739</v>
      </c>
      <c r="O2537" s="15">
        <v>-9.669582320990272E-3</v>
      </c>
      <c r="P2537" s="14">
        <v>-1954.1895520875469</v>
      </c>
      <c r="Q2537" s="14">
        <v>201509.49873257993</v>
      </c>
      <c r="R2537" s="14">
        <v>2734.2093328381739</v>
      </c>
      <c r="S2537" s="15">
        <v>0.10871203700910698</v>
      </c>
      <c r="T2537" s="38">
        <v>12566.096700067394</v>
      </c>
      <c r="U2537" s="38">
        <v>129523.86681427597</v>
      </c>
      <c r="V2537" s="38">
        <v>22399.193067730426</v>
      </c>
      <c r="W2537" s="38">
        <v>539385.74392158445</v>
      </c>
      <c r="AA2537" s="13">
        <v>2472</v>
      </c>
      <c r="AB2537" s="39">
        <v>2522172.1098907837</v>
      </c>
    </row>
    <row r="2538" spans="3:28">
      <c r="C2538" s="13">
        <v>2473</v>
      </c>
      <c r="D2538" s="13">
        <v>65</v>
      </c>
      <c r="E2538" s="14">
        <v>223752.68323983677</v>
      </c>
      <c r="F2538" s="14">
        <v>66341.046463536346</v>
      </c>
      <c r="G2538" s="14">
        <v>2551.6097</v>
      </c>
      <c r="H2538" s="14">
        <v>154860.02707630044</v>
      </c>
      <c r="I2538" s="14">
        <v>9291.6016245780265</v>
      </c>
      <c r="J2538" s="14">
        <v>3716.6406498312108</v>
      </c>
      <c r="K2538" s="15">
        <v>9.0327759504940708E-2</v>
      </c>
      <c r="L2538" s="14">
        <v>12043.987484384066</v>
      </c>
      <c r="M2538" s="14">
        <v>147238.80979267156</v>
      </c>
      <c r="N2538" s="14">
        <v>2787.4804873734079</v>
      </c>
      <c r="O2538" s="15">
        <v>0.15640838857003908</v>
      </c>
      <c r="P2538" s="14">
        <v>30739.894280153476</v>
      </c>
      <c r="Q2538" s="14">
        <v>228669.73185974662</v>
      </c>
      <c r="R2538" s="14">
        <v>2787.4804873734079</v>
      </c>
      <c r="S2538" s="15">
        <v>0.3396705370662082</v>
      </c>
      <c r="T2538" s="38">
        <v>84017.254496358917</v>
      </c>
      <c r="U2538" s="38">
        <v>332760.25035117439</v>
      </c>
      <c r="V2538" s="38">
        <v>126801.13626089646</v>
      </c>
      <c r="W2538" s="38">
        <v>708668.79200359259</v>
      </c>
      <c r="AA2538" s="13">
        <v>2473</v>
      </c>
      <c r="AB2538" s="39">
        <v>2680698.950195123</v>
      </c>
    </row>
    <row r="2539" spans="3:28">
      <c r="C2539" s="13">
        <v>2474</v>
      </c>
      <c r="D2539" s="13">
        <v>65</v>
      </c>
      <c r="E2539" s="14">
        <v>236106.09073426318</v>
      </c>
      <c r="F2539" s="14">
        <v>71158.875386362633</v>
      </c>
      <c r="G2539" s="14">
        <v>2551.6097</v>
      </c>
      <c r="H2539" s="14">
        <v>162395.60564790055</v>
      </c>
      <c r="I2539" s="14">
        <v>9743.7363388740323</v>
      </c>
      <c r="J2539" s="14">
        <v>3897.4945355496129</v>
      </c>
      <c r="K2539" s="15">
        <v>9.3852542009078312E-3</v>
      </c>
      <c r="L2539" s="14">
        <v>1027.4865996547342</v>
      </c>
      <c r="M2539" s="14">
        <v>112455.05859178766</v>
      </c>
      <c r="N2539" s="14">
        <v>2923.1209016622097</v>
      </c>
      <c r="O2539" s="15">
        <v>8.9215021765438537E-3</v>
      </c>
      <c r="P2539" s="14">
        <v>2241.1327826216238</v>
      </c>
      <c r="Q2539" s="14">
        <v>254908.45861609685</v>
      </c>
      <c r="R2539" s="14">
        <v>2923.1209016622097</v>
      </c>
      <c r="S2539" s="15">
        <v>0.17125803349154659</v>
      </c>
      <c r="T2539" s="38">
        <v>13185.865478983504</v>
      </c>
      <c r="U2539" s="38">
        <v>91641.56868711987</v>
      </c>
      <c r="V2539" s="38">
        <v>16454.484861259862</v>
      </c>
      <c r="W2539" s="38">
        <v>459005.08589500439</v>
      </c>
      <c r="AA2539" s="13">
        <v>2474</v>
      </c>
      <c r="AB2539" s="39">
        <v>2694253.5128482841</v>
      </c>
    </row>
    <row r="2540" spans="3:28">
      <c r="C2540" s="13">
        <v>2475</v>
      </c>
      <c r="D2540" s="13">
        <v>65</v>
      </c>
      <c r="E2540" s="14">
        <v>238260.06259975341</v>
      </c>
      <c r="F2540" s="14">
        <v>71998.924413903835</v>
      </c>
      <c r="G2540" s="14">
        <v>2551.6097</v>
      </c>
      <c r="H2540" s="14">
        <v>163709.52848584959</v>
      </c>
      <c r="I2540" s="14">
        <v>9822.5717091509741</v>
      </c>
      <c r="J2540" s="14">
        <v>3929.02868366039</v>
      </c>
      <c r="K2540" s="15">
        <v>9.1069839103124883E-2</v>
      </c>
      <c r="L2540" s="14">
        <v>12475.803914174265</v>
      </c>
      <c r="M2540" s="14">
        <v>151431.92861832233</v>
      </c>
      <c r="N2540" s="14">
        <v>2946.7715127452921</v>
      </c>
      <c r="O2540" s="15">
        <v>-8.6380812898843584E-3</v>
      </c>
      <c r="P2540" s="14">
        <v>-1214.2350483807502</v>
      </c>
      <c r="Q2540" s="14">
        <v>140826.8309175637</v>
      </c>
      <c r="R2540" s="14">
        <v>2946.7715127452921</v>
      </c>
      <c r="S2540" s="15">
        <v>0.37053399832239753</v>
      </c>
      <c r="T2540" s="38">
        <v>80556.768949294885</v>
      </c>
      <c r="U2540" s="38">
        <v>299437.38134078815</v>
      </c>
      <c r="V2540" s="38">
        <v>91818.337815088395</v>
      </c>
      <c r="W2540" s="38">
        <v>591696.14087667409</v>
      </c>
      <c r="AA2540" s="13">
        <v>2475</v>
      </c>
      <c r="AB2540" s="39">
        <v>2633542.8602081463</v>
      </c>
    </row>
    <row r="2541" spans="3:28">
      <c r="C2541" s="13">
        <v>2476</v>
      </c>
      <c r="D2541" s="13">
        <v>65</v>
      </c>
      <c r="E2541" s="14">
        <v>250674.59546981618</v>
      </c>
      <c r="F2541" s="14">
        <v>76840.592233228308</v>
      </c>
      <c r="G2541" s="14">
        <v>2551.6097</v>
      </c>
      <c r="H2541" s="14">
        <v>171282.39353658786</v>
      </c>
      <c r="I2541" s="14">
        <v>10276.943612195271</v>
      </c>
      <c r="J2541" s="14">
        <v>4110.7774448781083</v>
      </c>
      <c r="K2541" s="15">
        <v>1.8131597108988026E-2</v>
      </c>
      <c r="L2541" s="14">
        <v>3133.7929119758905</v>
      </c>
      <c r="M2541" s="14">
        <v>178025.1923365519</v>
      </c>
      <c r="N2541" s="14">
        <v>3083.0830836585815</v>
      </c>
      <c r="O2541" s="15">
        <v>0.22419368162137734</v>
      </c>
      <c r="P2541" s="14">
        <v>34873.723484183356</v>
      </c>
      <c r="Q2541" s="14">
        <v>191967.03272961269</v>
      </c>
      <c r="R2541" s="14">
        <v>3083.0830836585815</v>
      </c>
      <c r="S2541" s="15">
        <v>6.3576951213672489E-2</v>
      </c>
      <c r="T2541" s="38">
        <v>9004.1736313810543</v>
      </c>
      <c r="U2541" s="38">
        <v>152172.09799737867</v>
      </c>
      <c r="V2541" s="38">
        <v>47011.690027540302</v>
      </c>
      <c r="W2541" s="38">
        <v>522164.3230635433</v>
      </c>
      <c r="AA2541" s="13">
        <v>2476</v>
      </c>
      <c r="AB2541" s="39">
        <v>2675399.5665589212</v>
      </c>
    </row>
    <row r="2542" spans="3:28">
      <c r="C2542" s="13">
        <v>2477</v>
      </c>
      <c r="D2542" s="13">
        <v>65</v>
      </c>
      <c r="E2542" s="14">
        <v>232885.18697183594</v>
      </c>
      <c r="F2542" s="14">
        <v>69902.722919016014</v>
      </c>
      <c r="G2542" s="14">
        <v>2551.6097</v>
      </c>
      <c r="H2542" s="14">
        <v>160430.85435281994</v>
      </c>
      <c r="I2542" s="14">
        <v>9625.8512611691967</v>
      </c>
      <c r="J2542" s="14">
        <v>3850.3405044676788</v>
      </c>
      <c r="K2542" s="15">
        <v>9.6415344305614464E-2</v>
      </c>
      <c r="L2542" s="14">
        <v>13668.829982811536</v>
      </c>
      <c r="M2542" s="14">
        <v>157364.27633844744</v>
      </c>
      <c r="N2542" s="14">
        <v>2887.7553783507587</v>
      </c>
      <c r="O2542" s="15">
        <v>4.5816966888713048E-2</v>
      </c>
      <c r="P2542" s="14">
        <v>12484.461494039788</v>
      </c>
      <c r="Q2542" s="14">
        <v>286413.89075549348</v>
      </c>
      <c r="R2542" s="14">
        <v>2887.7553783507587</v>
      </c>
      <c r="S2542" s="15">
        <v>0.19117964213771002</v>
      </c>
      <c r="T2542" s="38">
        <v>214322.03148238573</v>
      </c>
      <c r="U2542" s="38">
        <v>1336816.3990977106</v>
      </c>
      <c r="V2542" s="38">
        <v>240475.32295923706</v>
      </c>
      <c r="W2542" s="38">
        <v>1780594.5661916514</v>
      </c>
      <c r="AA2542" s="13">
        <v>2477</v>
      </c>
      <c r="AB2542" s="39">
        <v>2821136.3108631927</v>
      </c>
    </row>
    <row r="2543" spans="3:28">
      <c r="C2543" s="13">
        <v>2478</v>
      </c>
      <c r="D2543" s="13">
        <v>65</v>
      </c>
      <c r="E2543" s="14">
        <v>226582.47802204321</v>
      </c>
      <c r="F2543" s="14">
        <v>67444.666428596858</v>
      </c>
      <c r="G2543" s="14">
        <v>2551.6097</v>
      </c>
      <c r="H2543" s="14">
        <v>156586.20189344636</v>
      </c>
      <c r="I2543" s="14">
        <v>9395.1721136067808</v>
      </c>
      <c r="J2543" s="14">
        <v>3758.0688454427127</v>
      </c>
      <c r="K2543" s="15">
        <v>-5.8278779576953071E-3</v>
      </c>
      <c r="L2543" s="14">
        <v>-775.81171587803306</v>
      </c>
      <c r="M2543" s="14">
        <v>134224.01238529355</v>
      </c>
      <c r="N2543" s="14">
        <v>2818.5516340820341</v>
      </c>
      <c r="O2543" s="15">
        <v>0.13790790804397454</v>
      </c>
      <c r="P2543" s="14">
        <v>17478.771860458535</v>
      </c>
      <c r="Q2543" s="14">
        <v>145630.39413441991</v>
      </c>
      <c r="R2543" s="14">
        <v>2818.5516340820341</v>
      </c>
      <c r="S2543" s="15">
        <v>0.32926445288599282</v>
      </c>
      <c r="T2543" s="38">
        <v>149708.95112350077</v>
      </c>
      <c r="U2543" s="38">
        <v>605795.15854158893</v>
      </c>
      <c r="V2543" s="38">
        <v>166411.91126808128</v>
      </c>
      <c r="W2543" s="38">
        <v>885649.56506130239</v>
      </c>
      <c r="AA2543" s="13">
        <v>2478</v>
      </c>
      <c r="AB2543" s="39">
        <v>2502982.186566263</v>
      </c>
    </row>
    <row r="2544" spans="3:28">
      <c r="C2544" s="13">
        <v>2479</v>
      </c>
      <c r="D2544" s="13">
        <v>65</v>
      </c>
      <c r="E2544" s="14">
        <v>234835.57201652703</v>
      </c>
      <c r="F2544" s="14">
        <v>70663.373086445543</v>
      </c>
      <c r="G2544" s="14">
        <v>2551.6097</v>
      </c>
      <c r="H2544" s="14">
        <v>161620.5892300815</v>
      </c>
      <c r="I2544" s="14">
        <v>9697.2353538048901</v>
      </c>
      <c r="J2544" s="14">
        <v>3878.894141521956</v>
      </c>
      <c r="K2544" s="15">
        <v>0.11393232875540921</v>
      </c>
      <c r="L2544" s="14">
        <v>17269.959842351909</v>
      </c>
      <c r="M2544" s="14">
        <v>170790.26224195628</v>
      </c>
      <c r="N2544" s="14">
        <v>2909.170606141467</v>
      </c>
      <c r="O2544" s="15">
        <v>3.5106440462296634E-2</v>
      </c>
      <c r="P2544" s="14">
        <v>6288.9865129182845</v>
      </c>
      <c r="Q2544" s="14">
        <v>186884.10643306267</v>
      </c>
      <c r="R2544" s="14">
        <v>2909.170606141467</v>
      </c>
      <c r="S2544" s="15">
        <v>0.30126771206012226</v>
      </c>
      <c r="T2544" s="38">
        <v>105724.58778011995</v>
      </c>
      <c r="U2544" s="38">
        <v>458111.52841976623</v>
      </c>
      <c r="V2544" s="38">
        <v>129283.53413539015</v>
      </c>
      <c r="W2544" s="38">
        <v>815785.89709478524</v>
      </c>
      <c r="AA2544" s="13">
        <v>2479</v>
      </c>
      <c r="AB2544" s="39">
        <v>2855332.6585235535</v>
      </c>
    </row>
    <row r="2545" spans="3:28">
      <c r="C2545" s="13">
        <v>2480</v>
      </c>
      <c r="D2545" s="13">
        <v>65</v>
      </c>
      <c r="E2545" s="14">
        <v>220203.53366862345</v>
      </c>
      <c r="F2545" s="14">
        <v>64956.878130763143</v>
      </c>
      <c r="G2545" s="14">
        <v>2551.6097</v>
      </c>
      <c r="H2545" s="14">
        <v>152695.04583786029</v>
      </c>
      <c r="I2545" s="14">
        <v>9161.7027502716173</v>
      </c>
      <c r="J2545" s="14">
        <v>3664.6811001086471</v>
      </c>
      <c r="K2545" s="15">
        <v>-3.5929058773218135E-2</v>
      </c>
      <c r="L2545" s="14">
        <v>-7059.587946949945</v>
      </c>
      <c r="M2545" s="14">
        <v>191259.61276578225</v>
      </c>
      <c r="N2545" s="14">
        <v>2748.5108250814851</v>
      </c>
      <c r="O2545" s="15">
        <v>3.6760558816530259E-2</v>
      </c>
      <c r="P2545" s="14">
        <v>7155.5596268471045</v>
      </c>
      <c r="Q2545" s="14">
        <v>203182.99380525138</v>
      </c>
      <c r="R2545" s="14">
        <v>2748.5108250814851</v>
      </c>
      <c r="S2545" s="15">
        <v>-0.24642394246285565</v>
      </c>
      <c r="T2545" s="38">
        <v>-78597.981221073656</v>
      </c>
      <c r="U2545" s="38">
        <v>241730.59508875979</v>
      </c>
      <c r="V2545" s="38">
        <v>-78502.009541176492</v>
      </c>
      <c r="W2545" s="38">
        <v>636173.20165979338</v>
      </c>
      <c r="AA2545" s="13">
        <v>2480</v>
      </c>
      <c r="AB2545" s="39">
        <v>2472940.6302482812</v>
      </c>
    </row>
    <row r="2546" spans="3:28">
      <c r="C2546" s="13">
        <v>2481</v>
      </c>
      <c r="D2546" s="13">
        <v>65</v>
      </c>
      <c r="E2546" s="14">
        <v>232456.36666701431</v>
      </c>
      <c r="F2546" s="14">
        <v>69735.483000135588</v>
      </c>
      <c r="G2546" s="14">
        <v>2551.6097</v>
      </c>
      <c r="H2546" s="14">
        <v>160169.27396687874</v>
      </c>
      <c r="I2546" s="14">
        <v>9610.1564380127238</v>
      </c>
      <c r="J2546" s="14">
        <v>3844.0625752050896</v>
      </c>
      <c r="K2546" s="15">
        <v>6.4902656562957545E-2</v>
      </c>
      <c r="L2546" s="14">
        <v>8519.9239770199219</v>
      </c>
      <c r="M2546" s="14">
        <v>141714.30108540313</v>
      </c>
      <c r="N2546" s="14">
        <v>2883.0469314038169</v>
      </c>
      <c r="O2546" s="15">
        <v>9.7684371336740988E-2</v>
      </c>
      <c r="P2546" s="14">
        <v>10379.735304115595</v>
      </c>
      <c r="Q2546" s="14">
        <v>118079.14999720952</v>
      </c>
      <c r="R2546" s="14">
        <v>2883.0469314038169</v>
      </c>
      <c r="S2546" s="15">
        <v>-7.0474873356699927E-2</v>
      </c>
      <c r="T2546" s="38">
        <v>-4807.0704888973205</v>
      </c>
      <c r="U2546" s="38">
        <v>64844.160351047351</v>
      </c>
      <c r="V2546" s="38">
        <v>14092.588792238195</v>
      </c>
      <c r="W2546" s="38">
        <v>324637.61143366003</v>
      </c>
      <c r="AA2546" s="13">
        <v>2481</v>
      </c>
      <c r="AB2546" s="39">
        <v>2343984.6891084891</v>
      </c>
    </row>
    <row r="2547" spans="3:28">
      <c r="C2547" s="13">
        <v>2482</v>
      </c>
      <c r="D2547" s="13">
        <v>65</v>
      </c>
      <c r="E2547" s="14">
        <v>232499.05615515888</v>
      </c>
      <c r="F2547" s="14">
        <v>69752.131900511959</v>
      </c>
      <c r="G2547" s="14">
        <v>2551.6097</v>
      </c>
      <c r="H2547" s="14">
        <v>160195.31455464693</v>
      </c>
      <c r="I2547" s="14">
        <v>9611.7188732788163</v>
      </c>
      <c r="J2547" s="14">
        <v>3844.6875493115267</v>
      </c>
      <c r="K2547" s="15">
        <v>9.378848460809093E-2</v>
      </c>
      <c r="L2547" s="14">
        <v>13089.399887009808</v>
      </c>
      <c r="M2547" s="14">
        <v>154574.71817506989</v>
      </c>
      <c r="N2547" s="14">
        <v>2883.5156619836448</v>
      </c>
      <c r="O2547" s="15">
        <v>0.15084499913030419</v>
      </c>
      <c r="P2547" s="14">
        <v>24633.207851213541</v>
      </c>
      <c r="Q2547" s="14">
        <v>189376.42077343233</v>
      </c>
      <c r="R2547" s="14">
        <v>2883.5156619836448</v>
      </c>
      <c r="S2547" s="15">
        <v>0.39564562574873013</v>
      </c>
      <c r="T2547" s="38">
        <v>481753.35658927378</v>
      </c>
      <c r="U2547" s="38">
        <v>1700833.6405068138</v>
      </c>
      <c r="V2547" s="38">
        <v>519475.96432749712</v>
      </c>
      <c r="W2547" s="38">
        <v>2044784.779455316</v>
      </c>
      <c r="AA2547" s="13">
        <v>2482</v>
      </c>
      <c r="AB2547" s="39">
        <v>2427365.2419911902</v>
      </c>
    </row>
    <row r="2548" spans="3:28">
      <c r="C2548" s="13">
        <v>2483</v>
      </c>
      <c r="D2548" s="13">
        <v>65</v>
      </c>
      <c r="E2548" s="14">
        <v>251747.26818974171</v>
      </c>
      <c r="F2548" s="14">
        <v>77258.934593999264</v>
      </c>
      <c r="G2548" s="14">
        <v>2551.6097</v>
      </c>
      <c r="H2548" s="14">
        <v>171936.72389574244</v>
      </c>
      <c r="I2548" s="14">
        <v>10316.203433744546</v>
      </c>
      <c r="J2548" s="14">
        <v>4126.4813734978188</v>
      </c>
      <c r="K2548" s="15">
        <v>5.7270582906861933E-2</v>
      </c>
      <c r="L2548" s="14">
        <v>9484.4423135461802</v>
      </c>
      <c r="M2548" s="14">
        <v>177155.25729320123</v>
      </c>
      <c r="N2548" s="14">
        <v>3094.8610301233634</v>
      </c>
      <c r="O2548" s="15">
        <v>8.0533698164267156E-2</v>
      </c>
      <c r="P2548" s="14">
        <v>19590.79926485636</v>
      </c>
      <c r="Q2548" s="14">
        <v>264400.36366201518</v>
      </c>
      <c r="R2548" s="14">
        <v>3094.8610301233634</v>
      </c>
      <c r="S2548" s="15">
        <v>-3.2874101532510872E-2</v>
      </c>
      <c r="T2548" s="38">
        <v>-11216.700014497968</v>
      </c>
      <c r="U2548" s="38">
        <v>331532.45135687984</v>
      </c>
      <c r="V2548" s="38">
        <v>17858.541563904571</v>
      </c>
      <c r="W2548" s="38">
        <v>773088.07231209625</v>
      </c>
      <c r="AA2548" s="13">
        <v>2483</v>
      </c>
      <c r="AB2548" s="39">
        <v>2470830.5557824778</v>
      </c>
    </row>
    <row r="2549" spans="3:28">
      <c r="C2549" s="13">
        <v>2484</v>
      </c>
      <c r="D2549" s="13">
        <v>65</v>
      </c>
      <c r="E2549" s="14">
        <v>235520.44536324896</v>
      </c>
      <c r="F2549" s="14">
        <v>70930.473691667095</v>
      </c>
      <c r="G2549" s="14">
        <v>2551.6097</v>
      </c>
      <c r="H2549" s="14">
        <v>162038.36197158185</v>
      </c>
      <c r="I2549" s="14">
        <v>9722.3017182949097</v>
      </c>
      <c r="J2549" s="14">
        <v>3888.9206873179642</v>
      </c>
      <c r="K2549" s="15">
        <v>1.1803910365251771E-2</v>
      </c>
      <c r="L2549" s="14">
        <v>1968.6919905078528</v>
      </c>
      <c r="M2549" s="14">
        <v>170696.18690407241</v>
      </c>
      <c r="N2549" s="14">
        <v>2916.690515488473</v>
      </c>
      <c r="O2549" s="15">
        <v>0.11602252098438733</v>
      </c>
      <c r="P2549" s="14">
        <v>21571.283336774461</v>
      </c>
      <c r="Q2549" s="14">
        <v>208952.87137319631</v>
      </c>
      <c r="R2549" s="14">
        <v>2916.690515488473</v>
      </c>
      <c r="S2549" s="15">
        <v>-0.10630578180347665</v>
      </c>
      <c r="T2549" s="38">
        <v>-28852.798160260678</v>
      </c>
      <c r="U2549" s="38">
        <v>244018.80111596885</v>
      </c>
      <c r="V2549" s="38">
        <v>-5312.8228329783633</v>
      </c>
      <c r="W2549" s="38">
        <v>623667.85939323762</v>
      </c>
      <c r="AA2549" s="13">
        <v>2484</v>
      </c>
      <c r="AB2549" s="39">
        <v>2533997.6429470452</v>
      </c>
    </row>
    <row r="2550" spans="3:28">
      <c r="C2550" s="13">
        <v>2485</v>
      </c>
      <c r="D2550" s="13">
        <v>65</v>
      </c>
      <c r="E2550" s="14">
        <v>237439.85075788814</v>
      </c>
      <c r="F2550" s="14">
        <v>71679.04179557637</v>
      </c>
      <c r="G2550" s="14">
        <v>2551.6097</v>
      </c>
      <c r="H2550" s="14">
        <v>163209.19926231177</v>
      </c>
      <c r="I2550" s="14">
        <v>9792.5519557387051</v>
      </c>
      <c r="J2550" s="14">
        <v>3917.0207822954821</v>
      </c>
      <c r="K2550" s="15">
        <v>7.9763139347393486E-2</v>
      </c>
      <c r="L2550" s="14">
        <v>17173.629251330647</v>
      </c>
      <c r="M2550" s="14">
        <v>234439.97972803601</v>
      </c>
      <c r="N2550" s="14">
        <v>2937.7655867216113</v>
      </c>
      <c r="O2550" s="15">
        <v>2.5470255293576632E-3</v>
      </c>
      <c r="P2550" s="14">
        <v>263.52902752219188</v>
      </c>
      <c r="Q2550" s="14">
        <v>105197.81665671576</v>
      </c>
      <c r="R2550" s="14">
        <v>2937.7655867216113</v>
      </c>
      <c r="S2550" s="15">
        <v>0.58704163273868382</v>
      </c>
      <c r="T2550" s="38">
        <v>392084.11407054501</v>
      </c>
      <c r="U2550" s="38">
        <v>1061451.3062928005</v>
      </c>
      <c r="V2550" s="38">
        <v>409521.27234939783</v>
      </c>
      <c r="W2550" s="38">
        <v>1401089.1026775523</v>
      </c>
      <c r="AA2550" s="13">
        <v>2485</v>
      </c>
      <c r="AB2550" s="39">
        <v>2343042.8410751014</v>
      </c>
    </row>
    <row r="2551" spans="3:28">
      <c r="C2551" s="13">
        <v>2486</v>
      </c>
      <c r="D2551" s="13">
        <v>65</v>
      </c>
      <c r="E2551" s="14">
        <v>216656.56159575051</v>
      </c>
      <c r="F2551" s="14">
        <v>63573.559022342699</v>
      </c>
      <c r="G2551" s="14">
        <v>2551.6097</v>
      </c>
      <c r="H2551" s="14">
        <v>150531.39287340781</v>
      </c>
      <c r="I2551" s="14">
        <v>9031.8835724044675</v>
      </c>
      <c r="J2551" s="14">
        <v>3612.753428961787</v>
      </c>
      <c r="K2551" s="15">
        <v>0.12165491600521314</v>
      </c>
      <c r="L2551" s="14">
        <v>15775.094342863609</v>
      </c>
      <c r="M2551" s="14">
        <v>147252.30443482689</v>
      </c>
      <c r="N2551" s="14">
        <v>2709.5650717213402</v>
      </c>
      <c r="O2551" s="15">
        <v>8.6556889335260387E-2</v>
      </c>
      <c r="P2551" s="14">
        <v>10695.157717182043</v>
      </c>
      <c r="Q2551" s="14">
        <v>135612.11767553</v>
      </c>
      <c r="R2551" s="14">
        <v>2709.5650717213402</v>
      </c>
      <c r="S2551" s="15">
        <v>-1.6330547261278319E-2</v>
      </c>
      <c r="T2551" s="38">
        <v>-2621.6485566650822</v>
      </c>
      <c r="U2551" s="38">
        <v>159269.61292998522</v>
      </c>
      <c r="V2551" s="38">
        <v>23848.603503380571</v>
      </c>
      <c r="W2551" s="38">
        <v>442134.03504034207</v>
      </c>
      <c r="AA2551" s="13">
        <v>2486</v>
      </c>
      <c r="AB2551" s="39">
        <v>3154953.214403918</v>
      </c>
    </row>
    <row r="2552" spans="3:28">
      <c r="C2552" s="13">
        <v>2487</v>
      </c>
      <c r="D2552" s="13">
        <v>65</v>
      </c>
      <c r="E2552" s="14">
        <v>236524.81771713222</v>
      </c>
      <c r="F2552" s="14">
        <v>71322.178909681563</v>
      </c>
      <c r="G2552" s="14">
        <v>2551.6097</v>
      </c>
      <c r="H2552" s="14">
        <v>162651.02910745065</v>
      </c>
      <c r="I2552" s="14">
        <v>9759.0617464470397</v>
      </c>
      <c r="J2552" s="14">
        <v>3903.6246985788162</v>
      </c>
      <c r="K2552" s="15">
        <v>1.0054138376419226E-2</v>
      </c>
      <c r="L2552" s="14">
        <v>1451.7275013337528</v>
      </c>
      <c r="M2552" s="14">
        <v>147794.58033387383</v>
      </c>
      <c r="N2552" s="14">
        <v>2927.718523934112</v>
      </c>
      <c r="O2552" s="15">
        <v>0.18019273198588417</v>
      </c>
      <c r="P2552" s="14">
        <v>32934.229196893612</v>
      </c>
      <c r="Q2552" s="14">
        <v>217170.32812651602</v>
      </c>
      <c r="R2552" s="14">
        <v>2927.718523934112</v>
      </c>
      <c r="S2552" s="15">
        <v>0.10987816209773035</v>
      </c>
      <c r="T2552" s="38">
        <v>125224.52225233821</v>
      </c>
      <c r="U2552" s="38">
        <v>1266355.4442101496</v>
      </c>
      <c r="V2552" s="38">
        <v>159610.47895056556</v>
      </c>
      <c r="W2552" s="38">
        <v>1631320.3526705394</v>
      </c>
      <c r="AA2552" s="13">
        <v>2487</v>
      </c>
      <c r="AB2552" s="39">
        <v>2832040.2468964849</v>
      </c>
    </row>
    <row r="2553" spans="3:28">
      <c r="C2553" s="13">
        <v>2488</v>
      </c>
      <c r="D2553" s="13">
        <v>65</v>
      </c>
      <c r="E2553" s="14">
        <v>227282.3536725897</v>
      </c>
      <c r="F2553" s="14">
        <v>67717.617932309979</v>
      </c>
      <c r="G2553" s="14">
        <v>2551.6097</v>
      </c>
      <c r="H2553" s="14">
        <v>157013.12604027972</v>
      </c>
      <c r="I2553" s="14">
        <v>9420.7875624167827</v>
      </c>
      <c r="J2553" s="14">
        <v>3768.3150249667133</v>
      </c>
      <c r="K2553" s="15">
        <v>9.9749261405804063E-2</v>
      </c>
      <c r="L2553" s="14">
        <v>15335.534183069076</v>
      </c>
      <c r="M2553" s="14">
        <v>170960.52112064886</v>
      </c>
      <c r="N2553" s="14">
        <v>2826.2362687250347</v>
      </c>
      <c r="O2553" s="15">
        <v>0.1159627826024881</v>
      </c>
      <c r="P2553" s="14">
        <v>20912.912419104861</v>
      </c>
      <c r="Q2553" s="14">
        <v>202667.61903356438</v>
      </c>
      <c r="R2553" s="14">
        <v>2826.2362687250347</v>
      </c>
      <c r="S2553" s="15">
        <v>-0.16534101557087816</v>
      </c>
      <c r="T2553" s="38">
        <v>-34945.303946952983</v>
      </c>
      <c r="U2553" s="38">
        <v>177820.71912933356</v>
      </c>
      <c r="V2553" s="38">
        <v>1303.1426552209523</v>
      </c>
      <c r="W2553" s="38">
        <v>551448.8592835468</v>
      </c>
      <c r="AA2553" s="13">
        <v>2488</v>
      </c>
      <c r="AB2553" s="39">
        <v>2708733.2289163987</v>
      </c>
    </row>
    <row r="2554" spans="3:28">
      <c r="C2554" s="13">
        <v>2489</v>
      </c>
      <c r="D2554" s="13">
        <v>65</v>
      </c>
      <c r="E2554" s="14">
        <v>228195.53205028744</v>
      </c>
      <c r="F2554" s="14">
        <v>68073.757499612097</v>
      </c>
      <c r="G2554" s="14">
        <v>2551.6097</v>
      </c>
      <c r="H2554" s="14">
        <v>157570.16485067536</v>
      </c>
      <c r="I2554" s="14">
        <v>9454.2098910405202</v>
      </c>
      <c r="J2554" s="14">
        <v>3781.6839564162083</v>
      </c>
      <c r="K2554" s="15">
        <v>6.008040779108513E-2</v>
      </c>
      <c r="L2554" s="14">
        <v>9565.3223999130569</v>
      </c>
      <c r="M2554" s="14">
        <v>170664.8440724088</v>
      </c>
      <c r="N2554" s="14">
        <v>2836.262967312156</v>
      </c>
      <c r="O2554" s="15">
        <v>-1.4703316596663851E-2</v>
      </c>
      <c r="P2554" s="14">
        <v>-2751.0116548531423</v>
      </c>
      <c r="Q2554" s="14">
        <v>185768.55621338982</v>
      </c>
      <c r="R2554" s="14">
        <v>2836.262967312156</v>
      </c>
      <c r="S2554" s="15">
        <v>-0.21341684149120999</v>
      </c>
      <c r="T2554" s="38">
        <v>-71212.392453906941</v>
      </c>
      <c r="U2554" s="38">
        <v>263883.21244901523</v>
      </c>
      <c r="V2554" s="38">
        <v>-64398.081708847028</v>
      </c>
      <c r="W2554" s="38">
        <v>620316.61273481383</v>
      </c>
      <c r="AA2554" s="13">
        <v>2489</v>
      </c>
      <c r="AB2554" s="39">
        <v>2634592.3146965238</v>
      </c>
    </row>
    <row r="2555" spans="3:28">
      <c r="C2555" s="13">
        <v>2490</v>
      </c>
      <c r="D2555" s="13">
        <v>65</v>
      </c>
      <c r="E2555" s="14">
        <v>226595.24433950047</v>
      </c>
      <c r="F2555" s="14">
        <v>67449.645292405185</v>
      </c>
      <c r="G2555" s="14">
        <v>2551.6097</v>
      </c>
      <c r="H2555" s="14">
        <v>156593.98934709528</v>
      </c>
      <c r="I2555" s="14">
        <v>9395.6393608257167</v>
      </c>
      <c r="J2555" s="14">
        <v>3758.2557443302867</v>
      </c>
      <c r="K2555" s="15">
        <v>0.13199831891560512</v>
      </c>
      <c r="L2555" s="14">
        <v>25282.080444125728</v>
      </c>
      <c r="M2555" s="14">
        <v>218694.56004246065</v>
      </c>
      <c r="N2555" s="14">
        <v>2818.691808247715</v>
      </c>
      <c r="O2555" s="15">
        <v>-7.6033871097015732E-2</v>
      </c>
      <c r="P2555" s="14">
        <v>-12811.126102681546</v>
      </c>
      <c r="Q2555" s="14">
        <v>157090.57614004222</v>
      </c>
      <c r="R2555" s="14">
        <v>2818.691808247715</v>
      </c>
      <c r="S2555" s="15">
        <v>0.21163967796490113</v>
      </c>
      <c r="T2555" s="38">
        <v>267062.89234971057</v>
      </c>
      <c r="U2555" s="38">
        <v>1530347.5865710862</v>
      </c>
      <c r="V2555" s="38">
        <v>279533.84669115476</v>
      </c>
      <c r="W2555" s="38">
        <v>1906132.722753589</v>
      </c>
      <c r="AA2555" s="13">
        <v>2490</v>
      </c>
      <c r="AB2555" s="39">
        <v>2360199.8511671894</v>
      </c>
    </row>
    <row r="2556" spans="3:28">
      <c r="C2556" s="13">
        <v>2491</v>
      </c>
      <c r="D2556" s="13">
        <v>65</v>
      </c>
      <c r="E2556" s="14">
        <v>240760.90443037622</v>
      </c>
      <c r="F2556" s="14">
        <v>72974.252727846731</v>
      </c>
      <c r="G2556" s="14">
        <v>2551.6097</v>
      </c>
      <c r="H2556" s="14">
        <v>165235.04200252949</v>
      </c>
      <c r="I2556" s="14">
        <v>9914.1025201517696</v>
      </c>
      <c r="J2556" s="14">
        <v>3965.6410080607079</v>
      </c>
      <c r="K2556" s="15">
        <v>6.2503625311805727E-2</v>
      </c>
      <c r="L2556" s="14">
        <v>9574.5351618677214</v>
      </c>
      <c r="M2556" s="14">
        <v>164741.03283828887</v>
      </c>
      <c r="N2556" s="14">
        <v>2974.2307560455306</v>
      </c>
      <c r="O2556" s="15">
        <v>-2.2720551078073317E-2</v>
      </c>
      <c r="P2556" s="14">
        <v>-4866.2306331145492</v>
      </c>
      <c r="Q2556" s="14">
        <v>210798.37614434661</v>
      </c>
      <c r="R2556" s="14">
        <v>2974.2307560455306</v>
      </c>
      <c r="S2556" s="15">
        <v>-0.23291513750853571</v>
      </c>
      <c r="T2556" s="38">
        <v>-26639.450099620681</v>
      </c>
      <c r="U2556" s="38">
        <v>89221.726082605572</v>
      </c>
      <c r="V2556" s="38">
        <v>-21931.145570867509</v>
      </c>
      <c r="W2556" s="38">
        <v>464761.13506524102</v>
      </c>
      <c r="AA2556" s="13">
        <v>2491</v>
      </c>
      <c r="AB2556" s="39">
        <v>2480489.8283403045</v>
      </c>
    </row>
    <row r="2557" spans="3:28">
      <c r="C2557" s="13">
        <v>2492</v>
      </c>
      <c r="D2557" s="13">
        <v>65</v>
      </c>
      <c r="E2557" s="14">
        <v>236029.79089156527</v>
      </c>
      <c r="F2557" s="14">
        <v>71129.118447710454</v>
      </c>
      <c r="G2557" s="14">
        <v>2551.6097</v>
      </c>
      <c r="H2557" s="14">
        <v>162349.0627438548</v>
      </c>
      <c r="I2557" s="14">
        <v>9740.9437646312872</v>
      </c>
      <c r="J2557" s="14">
        <v>3896.3775058525152</v>
      </c>
      <c r="K2557" s="15">
        <v>9.6833793747614985E-3</v>
      </c>
      <c r="L2557" s="14">
        <v>1129.399932805987</v>
      </c>
      <c r="M2557" s="14">
        <v>119710.4178971566</v>
      </c>
      <c r="N2557" s="14">
        <v>2922.283129389386</v>
      </c>
      <c r="O2557" s="15">
        <v>0.16245921288308335</v>
      </c>
      <c r="P2557" s="14">
        <v>42634.592502472093</v>
      </c>
      <c r="Q2557" s="14">
        <v>306528.32712149131</v>
      </c>
      <c r="R2557" s="14">
        <v>2922.283129389386</v>
      </c>
      <c r="S2557" s="15">
        <v>-9.2488466258961496E-2</v>
      </c>
      <c r="T2557" s="38">
        <v>-2968.838017348377</v>
      </c>
      <c r="U2557" s="38">
        <v>30591.852144420354</v>
      </c>
      <c r="V2557" s="38">
        <v>40795.154417929705</v>
      </c>
      <c r="W2557" s="38">
        <v>456830.59716306831</v>
      </c>
      <c r="AA2557" s="13">
        <v>2492</v>
      </c>
      <c r="AB2557" s="39">
        <v>3340655.4355171579</v>
      </c>
    </row>
    <row r="2558" spans="3:28">
      <c r="C2558" s="13">
        <v>2493</v>
      </c>
      <c r="D2558" s="13">
        <v>65</v>
      </c>
      <c r="E2558" s="14">
        <v>221416.05416785125</v>
      </c>
      <c r="F2558" s="14">
        <v>65429.761125461991</v>
      </c>
      <c r="G2558" s="14">
        <v>2551.6097</v>
      </c>
      <c r="H2558" s="14">
        <v>153434.68334238927</v>
      </c>
      <c r="I2558" s="14">
        <v>9206.0810005433559</v>
      </c>
      <c r="J2558" s="14">
        <v>3682.4324002173425</v>
      </c>
      <c r="K2558" s="15">
        <v>9.2753211843455308E-2</v>
      </c>
      <c r="L2558" s="14">
        <v>9919.7542412385865</v>
      </c>
      <c r="M2558" s="14">
        <v>118708.79514827709</v>
      </c>
      <c r="N2558" s="14">
        <v>2761.8243001630067</v>
      </c>
      <c r="O2558" s="15">
        <v>0.19113775695731131</v>
      </c>
      <c r="P2558" s="14">
        <v>22394.231642713279</v>
      </c>
      <c r="Q2558" s="14">
        <v>140937.92732234517</v>
      </c>
      <c r="R2558" s="14">
        <v>2761.8243001630067</v>
      </c>
      <c r="S2558" s="15">
        <v>-3.6937012808197237E-2</v>
      </c>
      <c r="T2558" s="38">
        <v>-8798.8050250804445</v>
      </c>
      <c r="U2558" s="38">
        <v>230793.16850048324</v>
      </c>
      <c r="V2558" s="38">
        <v>23515.180858871419</v>
      </c>
      <c r="W2558" s="38">
        <v>490439.89097110555</v>
      </c>
      <c r="AA2558" s="13">
        <v>2493</v>
      </c>
      <c r="AB2558" s="39">
        <v>2913159.3381865243</v>
      </c>
    </row>
    <row r="2559" spans="3:28">
      <c r="C2559" s="13">
        <v>2494</v>
      </c>
      <c r="D2559" s="13">
        <v>65</v>
      </c>
      <c r="E2559" s="14">
        <v>240090.62369894746</v>
      </c>
      <c r="F2559" s="14">
        <v>72712.843242589501</v>
      </c>
      <c r="G2559" s="14">
        <v>2551.6097</v>
      </c>
      <c r="H2559" s="14">
        <v>164826.17075635795</v>
      </c>
      <c r="I2559" s="14">
        <v>9889.5702453814774</v>
      </c>
      <c r="J2559" s="14">
        <v>3955.8280981525913</v>
      </c>
      <c r="K2559" s="15">
        <v>-5.3074238742714948E-2</v>
      </c>
      <c r="L2559" s="14">
        <v>-7959.9973742360462</v>
      </c>
      <c r="M2559" s="14">
        <v>143996.46677375518</v>
      </c>
      <c r="N2559" s="14">
        <v>2966.871073614443</v>
      </c>
      <c r="O2559" s="15">
        <v>0.16229353146217046</v>
      </c>
      <c r="P2559" s="14">
        <v>27039.100341598856</v>
      </c>
      <c r="Q2559" s="14">
        <v>195128.68523009168</v>
      </c>
      <c r="R2559" s="14">
        <v>2966.871073614443</v>
      </c>
      <c r="S2559" s="15">
        <v>-2.2604230590538704E-3</v>
      </c>
      <c r="T2559" s="38">
        <v>-295.42604001993067</v>
      </c>
      <c r="U2559" s="38">
        <v>131883.03087193868</v>
      </c>
      <c r="V2559" s="38">
        <v>18783.67692734288</v>
      </c>
      <c r="W2559" s="38">
        <v>471008.18287578551</v>
      </c>
      <c r="AA2559" s="13">
        <v>2494</v>
      </c>
      <c r="AB2559" s="39">
        <v>3339319.1560384221</v>
      </c>
    </row>
    <row r="2560" spans="3:28">
      <c r="C2560" s="13">
        <v>2495</v>
      </c>
      <c r="D2560" s="13">
        <v>65</v>
      </c>
      <c r="E2560" s="14">
        <v>233504.80727407758</v>
      </c>
      <c r="F2560" s="14">
        <v>70144.37483689026</v>
      </c>
      <c r="G2560" s="14">
        <v>2551.6097</v>
      </c>
      <c r="H2560" s="14">
        <v>160808.82273718732</v>
      </c>
      <c r="I2560" s="14">
        <v>9648.529364231239</v>
      </c>
      <c r="J2560" s="14">
        <v>3859.411745692496</v>
      </c>
      <c r="K2560" s="15">
        <v>2.1380462571093457E-2</v>
      </c>
      <c r="L2560" s="14">
        <v>2215.4744665711228</v>
      </c>
      <c r="M2560" s="14">
        <v>107766.62721898398</v>
      </c>
      <c r="N2560" s="14">
        <v>2894.5588092693715</v>
      </c>
      <c r="O2560" s="15">
        <v>5.707820263425048E-2</v>
      </c>
      <c r="P2560" s="14">
        <v>16002.114980044702</v>
      </c>
      <c r="Q2560" s="14">
        <v>297803.61441126507</v>
      </c>
      <c r="R2560" s="14">
        <v>2894.5588092693715</v>
      </c>
      <c r="S2560" s="15">
        <v>-8.5122589151914355E-2</v>
      </c>
      <c r="T2560" s="38">
        <v>-26071.989569804646</v>
      </c>
      <c r="U2560" s="38">
        <v>281662.84322768054</v>
      </c>
      <c r="V2560" s="38">
        <v>-7854.4001231888215</v>
      </c>
      <c r="W2560" s="38">
        <v>687233.08485792961</v>
      </c>
      <c r="AA2560" s="13">
        <v>2495</v>
      </c>
      <c r="AB2560" s="39">
        <v>2998925.6608921057</v>
      </c>
    </row>
    <row r="2561" spans="3:28">
      <c r="C2561" s="13">
        <v>2496</v>
      </c>
      <c r="D2561" s="13">
        <v>65</v>
      </c>
      <c r="E2561" s="14">
        <v>234794.80051536061</v>
      </c>
      <c r="F2561" s="14">
        <v>70647.47220099064</v>
      </c>
      <c r="G2561" s="14">
        <v>2551.6097</v>
      </c>
      <c r="H2561" s="14">
        <v>161595.71861436995</v>
      </c>
      <c r="I2561" s="14">
        <v>9695.743116862197</v>
      </c>
      <c r="J2561" s="14">
        <v>3878.297246744879</v>
      </c>
      <c r="K2561" s="15">
        <v>4.7944583704839637E-2</v>
      </c>
      <c r="L2561" s="14">
        <v>8804.2880403550334</v>
      </c>
      <c r="M2561" s="14">
        <v>194378.11153246157</v>
      </c>
      <c r="N2561" s="14">
        <v>2908.722935058659</v>
      </c>
      <c r="O2561" s="15">
        <v>-4.6047079349134698E-2</v>
      </c>
      <c r="P2561" s="14">
        <v>-8915.1039197322098</v>
      </c>
      <c r="Q2561" s="14">
        <v>186147.71319243815</v>
      </c>
      <c r="R2561" s="14">
        <v>2908.722935058659</v>
      </c>
      <c r="S2561" s="15">
        <v>5.9505418107253114E-2</v>
      </c>
      <c r="T2561" s="38">
        <v>6478.6024002944987</v>
      </c>
      <c r="U2561" s="38">
        <v>116807.12367319493</v>
      </c>
      <c r="V2561" s="38">
        <v>6367.7865209173224</v>
      </c>
      <c r="W2561" s="38">
        <v>497332.94839809462</v>
      </c>
      <c r="AA2561" s="13">
        <v>2496</v>
      </c>
      <c r="AB2561" s="39">
        <v>2454305.471739979</v>
      </c>
    </row>
    <row r="2562" spans="3:28">
      <c r="C2562" s="13">
        <v>2497</v>
      </c>
      <c r="D2562" s="13">
        <v>65</v>
      </c>
      <c r="E2562" s="14">
        <v>249105.42212709785</v>
      </c>
      <c r="F2562" s="14">
        <v>76228.614629568154</v>
      </c>
      <c r="G2562" s="14">
        <v>2551.6097</v>
      </c>
      <c r="H2562" s="14">
        <v>170325.19779752969</v>
      </c>
      <c r="I2562" s="14">
        <v>10219.511867851781</v>
      </c>
      <c r="J2562" s="14">
        <v>4087.8047471407126</v>
      </c>
      <c r="K2562" s="15">
        <v>6.0449714446150223E-2</v>
      </c>
      <c r="L2562" s="14">
        <v>11088.852333098117</v>
      </c>
      <c r="M2562" s="14">
        <v>196572.03865856014</v>
      </c>
      <c r="N2562" s="14">
        <v>3065.8535603555342</v>
      </c>
      <c r="O2562" s="15">
        <v>-0.1766588894287251</v>
      </c>
      <c r="P2562" s="14">
        <v>-63121.983546278716</v>
      </c>
      <c r="Q2562" s="14">
        <v>295720.9192583207</v>
      </c>
      <c r="R2562" s="14">
        <v>3065.8535603555342</v>
      </c>
      <c r="S2562" s="15">
        <v>-0.26581076347705995</v>
      </c>
      <c r="T2562" s="38">
        <v>-32906.195252771606</v>
      </c>
      <c r="U2562" s="38">
        <v>92422.30256571545</v>
      </c>
      <c r="V2562" s="38">
        <v>-84939.32646595221</v>
      </c>
      <c r="W2562" s="38">
        <v>584715.26048259623</v>
      </c>
      <c r="AA2562" s="13">
        <v>2497</v>
      </c>
      <c r="AB2562" s="39">
        <v>2565677.7807989935</v>
      </c>
    </row>
    <row r="2563" spans="3:28">
      <c r="C2563" s="13">
        <v>2498</v>
      </c>
      <c r="D2563" s="13">
        <v>65</v>
      </c>
      <c r="E2563" s="14">
        <v>218010.76373653547</v>
      </c>
      <c r="F2563" s="14">
        <v>64101.697857248837</v>
      </c>
      <c r="G2563" s="14">
        <v>2551.6097</v>
      </c>
      <c r="H2563" s="14">
        <v>151357.45617928664</v>
      </c>
      <c r="I2563" s="14">
        <v>9081.4473707571979</v>
      </c>
      <c r="J2563" s="14">
        <v>3632.5789483028793</v>
      </c>
      <c r="K2563" s="15">
        <v>3.050073311511789E-2</v>
      </c>
      <c r="L2563" s="14">
        <v>3226.5697036261681</v>
      </c>
      <c r="M2563" s="14">
        <v>110829.48704171237</v>
      </c>
      <c r="N2563" s="14">
        <v>2724.4342112271593</v>
      </c>
      <c r="O2563" s="15">
        <v>3.1337449377436148E-2</v>
      </c>
      <c r="P2563" s="14">
        <v>13110.050270292533</v>
      </c>
      <c r="Q2563" s="14">
        <v>432823.1711904374</v>
      </c>
      <c r="R2563" s="14">
        <v>2724.4342112271593</v>
      </c>
      <c r="S2563" s="15">
        <v>8.8689686759217456E-2</v>
      </c>
      <c r="T2563" s="38">
        <v>16257.439396290951</v>
      </c>
      <c r="U2563" s="38">
        <v>200926.64506336011</v>
      </c>
      <c r="V2563" s="38">
        <v>32594.059370209652</v>
      </c>
      <c r="W2563" s="38">
        <v>744579.30329550989</v>
      </c>
      <c r="AA2563" s="13">
        <v>2498</v>
      </c>
      <c r="AB2563" s="39">
        <v>2373068.868712062</v>
      </c>
    </row>
    <row r="2564" spans="3:28">
      <c r="C2564" s="13">
        <v>2499</v>
      </c>
      <c r="D2564" s="13">
        <v>65</v>
      </c>
      <c r="E2564" s="14">
        <v>227456.60281855994</v>
      </c>
      <c r="F2564" s="14">
        <v>67785.575099238369</v>
      </c>
      <c r="G2564" s="14">
        <v>2551.6097</v>
      </c>
      <c r="H2564" s="14">
        <v>157119.41801932157</v>
      </c>
      <c r="I2564" s="14">
        <v>9427.1650811592935</v>
      </c>
      <c r="J2564" s="14">
        <v>3770.8660324637176</v>
      </c>
      <c r="K2564" s="15">
        <v>6.7893702508257076E-2</v>
      </c>
      <c r="L2564" s="14">
        <v>9405.5256664806511</v>
      </c>
      <c r="M2564" s="14">
        <v>149824.06733644626</v>
      </c>
      <c r="N2564" s="14">
        <v>2828.149524347788</v>
      </c>
      <c r="O2564" s="15">
        <v>0.13499115580208151</v>
      </c>
      <c r="P2564" s="14">
        <v>12588.948122121516</v>
      </c>
      <c r="Q2564" s="14">
        <v>107260.59999978374</v>
      </c>
      <c r="R2564" s="14">
        <v>2828.149524347788</v>
      </c>
      <c r="S2564" s="15">
        <v>5.3418022431271167E-2</v>
      </c>
      <c r="T2564" s="38">
        <v>25935.493072057863</v>
      </c>
      <c r="U2564" s="38">
        <v>512869.09648071154</v>
      </c>
      <c r="V2564" s="38">
        <v>47929.966860660032</v>
      </c>
      <c r="W2564" s="38">
        <v>769953.76381694153</v>
      </c>
      <c r="AA2564" s="13">
        <v>2499</v>
      </c>
      <c r="AB2564" s="39">
        <v>2468216.4331370387</v>
      </c>
    </row>
    <row r="2565" spans="3:28">
      <c r="C2565" s="13">
        <v>2500</v>
      </c>
      <c r="D2565" s="13">
        <v>65</v>
      </c>
      <c r="E2565" s="14">
        <v>237047.67633617073</v>
      </c>
      <c r="F2565" s="14">
        <v>71526.093771106593</v>
      </c>
      <c r="G2565" s="14">
        <v>2551.6097</v>
      </c>
      <c r="H2565" s="14">
        <v>162969.97286506413</v>
      </c>
      <c r="I2565" s="14">
        <v>9778.1983719038471</v>
      </c>
      <c r="J2565" s="14">
        <v>3911.279348761539</v>
      </c>
      <c r="K2565" s="15">
        <v>1.2899372310642015E-2</v>
      </c>
      <c r="L2565" s="14">
        <v>1637.3383218892807</v>
      </c>
      <c r="M2565" s="14">
        <v>130524.60555604461</v>
      </c>
      <c r="N2565" s="14">
        <v>2933.4595115711541</v>
      </c>
      <c r="O2565" s="15">
        <v>0.10335332107056107</v>
      </c>
      <c r="P2565" s="14">
        <v>28796.880810786013</v>
      </c>
      <c r="Q2565" s="14">
        <v>308889.20781395852</v>
      </c>
      <c r="R2565" s="14">
        <v>2933.4595115711541</v>
      </c>
      <c r="S2565" s="15">
        <v>-0.25572974472948773</v>
      </c>
      <c r="T2565" s="38">
        <v>-109863.46799642718</v>
      </c>
      <c r="U2565" s="38">
        <v>321210.9638772381</v>
      </c>
      <c r="V2565" s="38">
        <v>-79429.248863751884</v>
      </c>
      <c r="W2565" s="38">
        <v>760624.77724724123</v>
      </c>
      <c r="AA2565" s="13">
        <v>2500</v>
      </c>
      <c r="AB2565" s="39">
        <v>2971737.9612987502</v>
      </c>
    </row>
    <row r="2566" spans="3:28">
      <c r="C2566" s="13">
        <v>2501</v>
      </c>
      <c r="D2566" s="13">
        <v>65</v>
      </c>
      <c r="E2566" s="14">
        <v>225825.90460567494</v>
      </c>
      <c r="F2566" s="14">
        <v>67149.602796213221</v>
      </c>
      <c r="G2566" s="14">
        <v>2551.6097</v>
      </c>
      <c r="H2566" s="14">
        <v>156124.69210946173</v>
      </c>
      <c r="I2566" s="14">
        <v>9367.4815265677025</v>
      </c>
      <c r="J2566" s="14">
        <v>3746.9926106270814</v>
      </c>
      <c r="K2566" s="15">
        <v>6.9077223608412161E-2</v>
      </c>
      <c r="L2566" s="14">
        <v>10603.015359342153</v>
      </c>
      <c r="M2566" s="14">
        <v>165971.61186510624</v>
      </c>
      <c r="N2566" s="14">
        <v>2810.2444579703106</v>
      </c>
      <c r="O2566" s="15">
        <v>-5.0486309413748626E-2</v>
      </c>
      <c r="P2566" s="14">
        <v>-7572.4532939422043</v>
      </c>
      <c r="Q2566" s="14">
        <v>143822.90157185448</v>
      </c>
      <c r="R2566" s="14">
        <v>2810.2444579703106</v>
      </c>
      <c r="S2566" s="15">
        <v>-0.14214414232236428</v>
      </c>
      <c r="T2566" s="38">
        <v>-49762.595758702853</v>
      </c>
      <c r="U2566" s="38">
        <v>301727.97456316126</v>
      </c>
      <c r="V2566" s="38">
        <v>-46732.033693302903</v>
      </c>
      <c r="W2566" s="38">
        <v>611522.48800012202</v>
      </c>
      <c r="AA2566" s="13">
        <v>2501</v>
      </c>
      <c r="AB2566" s="39">
        <v>2777803.6745537329</v>
      </c>
    </row>
    <row r="2567" spans="3:28">
      <c r="C2567" s="13">
        <v>2502</v>
      </c>
      <c r="D2567" s="13">
        <v>65</v>
      </c>
      <c r="E2567" s="14">
        <v>237270.96702855322</v>
      </c>
      <c r="F2567" s="14">
        <v>71613.177141135762</v>
      </c>
      <c r="G2567" s="14">
        <v>2551.6097</v>
      </c>
      <c r="H2567" s="14">
        <v>163106.18018741746</v>
      </c>
      <c r="I2567" s="14">
        <v>9786.3708112450477</v>
      </c>
      <c r="J2567" s="14">
        <v>3914.5483244980192</v>
      </c>
      <c r="K2567" s="15">
        <v>3.0429541424802281E-2</v>
      </c>
      <c r="L2567" s="14">
        <v>5100.2694921392495</v>
      </c>
      <c r="M2567" s="14">
        <v>174666.69099376161</v>
      </c>
      <c r="N2567" s="14">
        <v>2935.911243373514</v>
      </c>
      <c r="O2567" s="15">
        <v>0.30443067987311845</v>
      </c>
      <c r="P2567" s="14">
        <v>38745.180433004025</v>
      </c>
      <c r="Q2567" s="14">
        <v>167484.08144413828</v>
      </c>
      <c r="R2567" s="14">
        <v>2935.911243373514</v>
      </c>
      <c r="S2567" s="15">
        <v>-9.4617823619663879E-2</v>
      </c>
      <c r="T2567" s="38">
        <v>-27898.959580104292</v>
      </c>
      <c r="U2567" s="38">
        <v>268428.44759956788</v>
      </c>
      <c r="V2567" s="38">
        <v>15946.490345038979</v>
      </c>
      <c r="W2567" s="38">
        <v>610579.22003746778</v>
      </c>
      <c r="AA2567" s="13">
        <v>2502</v>
      </c>
      <c r="AB2567" s="39">
        <v>3052173.8647264051</v>
      </c>
    </row>
    <row r="2568" spans="3:28">
      <c r="C2568" s="13">
        <v>2503</v>
      </c>
      <c r="D2568" s="13">
        <v>65</v>
      </c>
      <c r="E2568" s="14">
        <v>248833.34588450033</v>
      </c>
      <c r="F2568" s="14">
        <v>76122.504894955127</v>
      </c>
      <c r="G2568" s="14">
        <v>2551.6097</v>
      </c>
      <c r="H2568" s="14">
        <v>170159.23128954522</v>
      </c>
      <c r="I2568" s="14">
        <v>10209.553877372713</v>
      </c>
      <c r="J2568" s="14">
        <v>4083.8215509490856</v>
      </c>
      <c r="K2568" s="15">
        <v>6.2829878077994256E-2</v>
      </c>
      <c r="L2568" s="14">
        <v>7429.3891030787554</v>
      </c>
      <c r="M2568" s="14">
        <v>127717.41669985664</v>
      </c>
      <c r="N2568" s="14">
        <v>3062.8661632118137</v>
      </c>
      <c r="O2568" s="15">
        <v>9.95501679882419E-2</v>
      </c>
      <c r="P2568" s="14">
        <v>21634.990941115841</v>
      </c>
      <c r="Q2568" s="14">
        <v>240493.9421809151</v>
      </c>
      <c r="R2568" s="14">
        <v>3062.8661632118137</v>
      </c>
      <c r="S2568" s="15">
        <v>0.28966175948739653</v>
      </c>
      <c r="T2568" s="38">
        <v>172691.35369953135</v>
      </c>
      <c r="U2568" s="38">
        <v>770405.56908949825</v>
      </c>
      <c r="V2568" s="38">
        <v>201755.73374372596</v>
      </c>
      <c r="W2568" s="38">
        <v>1138616.9279702699</v>
      </c>
      <c r="AA2568" s="13">
        <v>2503</v>
      </c>
      <c r="AB2568" s="39">
        <v>2335587.0081134913</v>
      </c>
    </row>
    <row r="2569" spans="3:28">
      <c r="C2569" s="13">
        <v>2504</v>
      </c>
      <c r="D2569" s="13">
        <v>65</v>
      </c>
      <c r="E2569" s="14">
        <v>243295.45490005598</v>
      </c>
      <c r="F2569" s="14">
        <v>73962.727411021828</v>
      </c>
      <c r="G2569" s="14">
        <v>2551.6097</v>
      </c>
      <c r="H2569" s="14">
        <v>166781.11778903415</v>
      </c>
      <c r="I2569" s="14">
        <v>10006.867067342049</v>
      </c>
      <c r="J2569" s="14">
        <v>4002.7468269368201</v>
      </c>
      <c r="K2569" s="15">
        <v>-1.1350939349826991E-2</v>
      </c>
      <c r="L2569" s="14">
        <v>-2022.5825778779631</v>
      </c>
      <c r="M2569" s="14">
        <v>178165.15194136015</v>
      </c>
      <c r="N2569" s="14">
        <v>3002.0601202026146</v>
      </c>
      <c r="O2569" s="15">
        <v>6.0427459919676234E-2</v>
      </c>
      <c r="P2569" s="14">
        <v>5927.6344403417197</v>
      </c>
      <c r="Q2569" s="14">
        <v>105523.71016711647</v>
      </c>
      <c r="R2569" s="14">
        <v>3002.0601202026146</v>
      </c>
      <c r="S2569" s="15">
        <v>0.16161124917769693</v>
      </c>
      <c r="T2569" s="38">
        <v>19012.992193196314</v>
      </c>
      <c r="U2569" s="38">
        <v>138160.4873968898</v>
      </c>
      <c r="V2569" s="38">
        <v>22918.04405566007</v>
      </c>
      <c r="W2569" s="38">
        <v>421849.34950536641</v>
      </c>
      <c r="AA2569" s="13">
        <v>2504</v>
      </c>
      <c r="AB2569" s="39">
        <v>2925355.8676903173</v>
      </c>
    </row>
    <row r="2570" spans="3:28">
      <c r="C2570" s="13">
        <v>2505</v>
      </c>
      <c r="D2570" s="13">
        <v>65</v>
      </c>
      <c r="E2570" s="14">
        <v>238505.95473302007</v>
      </c>
      <c r="F2570" s="14">
        <v>72094.822345877823</v>
      </c>
      <c r="G2570" s="14">
        <v>2551.6097</v>
      </c>
      <c r="H2570" s="14">
        <v>163859.52268714225</v>
      </c>
      <c r="I2570" s="14">
        <v>9831.5713612285344</v>
      </c>
      <c r="J2570" s="14">
        <v>3932.6285444914138</v>
      </c>
      <c r="K2570" s="15">
        <v>2.9127604938523233E-2</v>
      </c>
      <c r="L2570" s="14">
        <v>3781.8124975656297</v>
      </c>
      <c r="M2570" s="14">
        <v>135584.15364354604</v>
      </c>
      <c r="N2570" s="14">
        <v>2949.4714083685603</v>
      </c>
      <c r="O2570" s="15">
        <v>6.5781984032877952E-2</v>
      </c>
      <c r="P2570" s="14">
        <v>12645.960016521865</v>
      </c>
      <c r="Q2570" s="14">
        <v>206361.17314688704</v>
      </c>
      <c r="R2570" s="14">
        <v>2949.4714083685603</v>
      </c>
      <c r="S2570" s="15">
        <v>0.17488563602605561</v>
      </c>
      <c r="T2570" s="38">
        <v>28553.748283587938</v>
      </c>
      <c r="U2570" s="38">
        <v>193299.45885121849</v>
      </c>
      <c r="V2570" s="38">
        <v>44981.520797675432</v>
      </c>
      <c r="W2570" s="38">
        <v>535244.7856416516</v>
      </c>
      <c r="AA2570" s="13">
        <v>2505</v>
      </c>
      <c r="AB2570" s="39">
        <v>2771184.2500660792</v>
      </c>
    </row>
    <row r="2571" spans="3:28">
      <c r="C2571" s="13">
        <v>2506</v>
      </c>
      <c r="D2571" s="13">
        <v>65</v>
      </c>
      <c r="E2571" s="14">
        <v>232529.91613028626</v>
      </c>
      <c r="F2571" s="14">
        <v>69764.167290811645</v>
      </c>
      <c r="G2571" s="14">
        <v>2551.6097</v>
      </c>
      <c r="H2571" s="14">
        <v>160214.13913947463</v>
      </c>
      <c r="I2571" s="14">
        <v>9612.8483483684777</v>
      </c>
      <c r="J2571" s="14">
        <v>3845.1393393473913</v>
      </c>
      <c r="K2571" s="15">
        <v>4.4302116142608761E-2</v>
      </c>
      <c r="L2571" s="14">
        <v>5298.5965452153196</v>
      </c>
      <c r="M2571" s="14">
        <v>126822.59852929827</v>
      </c>
      <c r="N2571" s="14">
        <v>2883.8545045105434</v>
      </c>
      <c r="O2571" s="15">
        <v>4.8557431589655566E-2</v>
      </c>
      <c r="P2571" s="14">
        <v>5526.8742843871605</v>
      </c>
      <c r="Q2571" s="14">
        <v>120790.1900131404</v>
      </c>
      <c r="R2571" s="14">
        <v>2883.8545045105434</v>
      </c>
      <c r="S2571" s="15">
        <v>-0.11281646294132526</v>
      </c>
      <c r="T2571" s="38">
        <v>-21674.185523312361</v>
      </c>
      <c r="U2571" s="38">
        <v>171886.73711514723</v>
      </c>
      <c r="V2571" s="38">
        <v>-10848.714693709881</v>
      </c>
      <c r="W2571" s="38">
        <v>419499.52565758588</v>
      </c>
      <c r="AA2571" s="13">
        <v>2506</v>
      </c>
      <c r="AB2571" s="39">
        <v>2552100.9173532845</v>
      </c>
    </row>
    <row r="2572" spans="3:28">
      <c r="C2572" s="13">
        <v>2507</v>
      </c>
      <c r="D2572" s="13">
        <v>65</v>
      </c>
      <c r="E2572" s="14">
        <v>235078.8781965106</v>
      </c>
      <c r="F2572" s="14">
        <v>70758.26249663913</v>
      </c>
      <c r="G2572" s="14">
        <v>2551.6097</v>
      </c>
      <c r="H2572" s="14">
        <v>161769.00599987147</v>
      </c>
      <c r="I2572" s="14">
        <v>9706.1403599922887</v>
      </c>
      <c r="J2572" s="14">
        <v>3882.4561439969157</v>
      </c>
      <c r="K2572" s="15">
        <v>6.0007017786733154E-2</v>
      </c>
      <c r="L2572" s="14">
        <v>9311.8247559536157</v>
      </c>
      <c r="M2572" s="14">
        <v>166431.98188335251</v>
      </c>
      <c r="N2572" s="14">
        <v>2911.8421079976865</v>
      </c>
      <c r="O2572" s="15">
        <v>9.7816799874907365E-3</v>
      </c>
      <c r="P2572" s="14">
        <v>963.61044852140094</v>
      </c>
      <c r="Q2572" s="14">
        <v>100931.28508203934</v>
      </c>
      <c r="R2572" s="14">
        <v>2911.8421079976865</v>
      </c>
      <c r="S2572" s="15">
        <v>6.8273433138329259E-2</v>
      </c>
      <c r="T2572" s="38">
        <v>12579.78493389627</v>
      </c>
      <c r="U2572" s="38">
        <v>198291.63623250846</v>
      </c>
      <c r="V2572" s="38">
        <v>22855.220138371285</v>
      </c>
      <c r="W2572" s="38">
        <v>465654.90319790028</v>
      </c>
      <c r="AA2572" s="13">
        <v>2507</v>
      </c>
      <c r="AB2572" s="39">
        <v>2604214.0606411612</v>
      </c>
    </row>
    <row r="2573" spans="3:28">
      <c r="C2573" s="13">
        <v>2508</v>
      </c>
      <c r="D2573" s="13">
        <v>65</v>
      </c>
      <c r="E2573" s="14">
        <v>228973.66050800768</v>
      </c>
      <c r="F2573" s="14">
        <v>68377.22759812299</v>
      </c>
      <c r="G2573" s="14">
        <v>2551.6097</v>
      </c>
      <c r="H2573" s="14">
        <v>158044.82320988469</v>
      </c>
      <c r="I2573" s="14">
        <v>9482.6893925930817</v>
      </c>
      <c r="J2573" s="14">
        <v>3793.075757037233</v>
      </c>
      <c r="K2573" s="15">
        <v>2.1441655209537138E-2</v>
      </c>
      <c r="L2573" s="14">
        <v>3146.4463248454927</v>
      </c>
      <c r="M2573" s="14">
        <v>151787.54725584568</v>
      </c>
      <c r="N2573" s="14">
        <v>2844.8068177779246</v>
      </c>
      <c r="O2573" s="15">
        <v>0.22914927841294333</v>
      </c>
      <c r="P2573" s="14">
        <v>66640.692018529167</v>
      </c>
      <c r="Q2573" s="14">
        <v>358880.90851447434</v>
      </c>
      <c r="R2573" s="14">
        <v>2844.8068177779246</v>
      </c>
      <c r="S2573" s="15">
        <v>0.13936744809957829</v>
      </c>
      <c r="T2573" s="38">
        <v>16350.220618763888</v>
      </c>
      <c r="U2573" s="38">
        <v>135089.98071112763</v>
      </c>
      <c r="V2573" s="38">
        <v>86137.358962138562</v>
      </c>
      <c r="W2573" s="38">
        <v>645758.43648144766</v>
      </c>
      <c r="AA2573" s="13">
        <v>2508</v>
      </c>
      <c r="AB2573" s="39">
        <v>2345027.8892438398</v>
      </c>
    </row>
    <row r="2574" spans="3:28">
      <c r="C2574" s="13">
        <v>2509</v>
      </c>
      <c r="D2574" s="13">
        <v>65</v>
      </c>
      <c r="E2574" s="14">
        <v>244779.42688850226</v>
      </c>
      <c r="F2574" s="14">
        <v>74541.47648651588</v>
      </c>
      <c r="G2574" s="14">
        <v>2551.6097</v>
      </c>
      <c r="H2574" s="14">
        <v>167686.34070198637</v>
      </c>
      <c r="I2574" s="14">
        <v>10061.180442119181</v>
      </c>
      <c r="J2574" s="14">
        <v>4024.4721768476725</v>
      </c>
      <c r="K2574" s="15">
        <v>8.8679029046183355E-2</v>
      </c>
      <c r="L2574" s="14">
        <v>13310.449921853155</v>
      </c>
      <c r="M2574" s="14">
        <v>165419.61495749373</v>
      </c>
      <c r="N2574" s="14">
        <v>3018.354132635754</v>
      </c>
      <c r="O2574" s="15">
        <v>-3.2221758854965157E-2</v>
      </c>
      <c r="P2574" s="14">
        <v>-3990.5602782742399</v>
      </c>
      <c r="Q2574" s="14">
        <v>121365.37190269565</v>
      </c>
      <c r="R2574" s="14">
        <v>3018.354132635754</v>
      </c>
      <c r="S2574" s="15">
        <v>-2.0978258961913993E-2</v>
      </c>
      <c r="T2574" s="38">
        <v>-8172.7330222677911</v>
      </c>
      <c r="U2574" s="38">
        <v>382917.53545422759</v>
      </c>
      <c r="V2574" s="38">
        <v>1147.1566213111228</v>
      </c>
      <c r="W2574" s="38">
        <v>669702.52231441694</v>
      </c>
      <c r="AA2574" s="13">
        <v>2509</v>
      </c>
      <c r="AB2574" s="39">
        <v>2505092.1064313343</v>
      </c>
    </row>
    <row r="2575" spans="3:28">
      <c r="C2575" s="13">
        <v>2510</v>
      </c>
      <c r="D2575" s="13">
        <v>65</v>
      </c>
      <c r="E2575" s="14">
        <v>231796.52938591587</v>
      </c>
      <c r="F2575" s="14">
        <v>69478.146460507181</v>
      </c>
      <c r="G2575" s="14">
        <v>2551.6097</v>
      </c>
      <c r="H2575" s="14">
        <v>159766.77322540869</v>
      </c>
      <c r="I2575" s="14">
        <v>9586.0063935245216</v>
      </c>
      <c r="J2575" s="14">
        <v>3834.4025574098087</v>
      </c>
      <c r="K2575" s="15">
        <v>6.5406954196717798E-2</v>
      </c>
      <c r="L2575" s="14">
        <v>7760.9669953544271</v>
      </c>
      <c r="M2575" s="14">
        <v>128334.77124035188</v>
      </c>
      <c r="N2575" s="14">
        <v>2875.8019180573565</v>
      </c>
      <c r="O2575" s="15">
        <v>0.30029254940316036</v>
      </c>
      <c r="P2575" s="14">
        <v>100920.11882427715</v>
      </c>
      <c r="Q2575" s="14">
        <v>438430.68966758577</v>
      </c>
      <c r="R2575" s="14">
        <v>2875.8019180573565</v>
      </c>
      <c r="S2575" s="15">
        <v>-3.1554346396803087E-2</v>
      </c>
      <c r="T2575" s="38">
        <v>-2435.652315444856</v>
      </c>
      <c r="U2575" s="38">
        <v>76191.371334194278</v>
      </c>
      <c r="V2575" s="38">
        <v>106245.43350418672</v>
      </c>
      <c r="W2575" s="38">
        <v>642956.83224213193</v>
      </c>
      <c r="AA2575" s="13">
        <v>2510</v>
      </c>
      <c r="AB2575" s="39">
        <v>2583765.2898788755</v>
      </c>
    </row>
    <row r="2576" spans="3:28">
      <c r="C2576" s="13">
        <v>2511</v>
      </c>
      <c r="D2576" s="13">
        <v>65</v>
      </c>
      <c r="E2576" s="14">
        <v>225302.03553341777</v>
      </c>
      <c r="F2576" s="14">
        <v>66945.293858032936</v>
      </c>
      <c r="G2576" s="14">
        <v>2551.6097</v>
      </c>
      <c r="H2576" s="14">
        <v>155805.13197538484</v>
      </c>
      <c r="I2576" s="14">
        <v>9348.307918523089</v>
      </c>
      <c r="J2576" s="14">
        <v>3739.3231674092358</v>
      </c>
      <c r="K2576" s="15">
        <v>7.5698519430926203E-2</v>
      </c>
      <c r="L2576" s="14">
        <v>6231.6637997166699</v>
      </c>
      <c r="M2576" s="14">
        <v>90423.461226553234</v>
      </c>
      <c r="N2576" s="14">
        <v>2804.4923755569266</v>
      </c>
      <c r="O2576" s="15">
        <v>0.12399752407345616</v>
      </c>
      <c r="P2576" s="14">
        <v>23978.215859869542</v>
      </c>
      <c r="Q2576" s="14">
        <v>218757.03177386965</v>
      </c>
      <c r="R2576" s="14">
        <v>2804.4923755569266</v>
      </c>
      <c r="S2576" s="15">
        <v>-0.14461990480104092</v>
      </c>
      <c r="T2576" s="38">
        <v>-82677.225357929347</v>
      </c>
      <c r="U2576" s="38">
        <v>490411.36975720827</v>
      </c>
      <c r="V2576" s="38">
        <v>-52467.345698343139</v>
      </c>
      <c r="W2576" s="38">
        <v>799591.86275763111</v>
      </c>
      <c r="AA2576" s="13">
        <v>2511</v>
      </c>
      <c r="AB2576" s="39">
        <v>2503841.1409213822</v>
      </c>
    </row>
    <row r="2577" spans="3:28">
      <c r="C2577" s="13">
        <v>2512</v>
      </c>
      <c r="D2577" s="13">
        <v>65</v>
      </c>
      <c r="E2577" s="14">
        <v>237660.84130107932</v>
      </c>
      <c r="F2577" s="14">
        <v>71765.228107420931</v>
      </c>
      <c r="G2577" s="14">
        <v>2551.6097</v>
      </c>
      <c r="H2577" s="14">
        <v>163344.00349365838</v>
      </c>
      <c r="I2577" s="14">
        <v>9800.6402096195034</v>
      </c>
      <c r="J2577" s="14">
        <v>3920.2560838478016</v>
      </c>
      <c r="K2577" s="15">
        <v>0.15018095435539208</v>
      </c>
      <c r="L2577" s="14">
        <v>32489.675472281353</v>
      </c>
      <c r="M2577" s="14">
        <v>250786.65935410722</v>
      </c>
      <c r="N2577" s="14">
        <v>2940.1920628858511</v>
      </c>
      <c r="O2577" s="15">
        <v>-4.1121021757589124E-2</v>
      </c>
      <c r="P2577" s="14">
        <v>-7840.8480518341421</v>
      </c>
      <c r="Q2577" s="14">
        <v>184306.61242002586</v>
      </c>
      <c r="R2577" s="14">
        <v>2940.1920628858511</v>
      </c>
      <c r="S2577" s="15">
        <v>0.47541462391459655</v>
      </c>
      <c r="T2577" s="38">
        <v>418194.46950644813</v>
      </c>
      <c r="U2577" s="38">
        <v>1299306.1425323179</v>
      </c>
      <c r="V2577" s="38">
        <v>442843.29692689533</v>
      </c>
      <c r="W2577" s="38">
        <v>1734399.4143064511</v>
      </c>
      <c r="AA2577" s="13">
        <v>2512</v>
      </c>
      <c r="AB2577" s="39">
        <v>2673130.0712307063</v>
      </c>
    </row>
    <row r="2578" spans="3:28">
      <c r="C2578" s="13">
        <v>2513</v>
      </c>
      <c r="D2578" s="13">
        <v>65</v>
      </c>
      <c r="E2578" s="14">
        <v>218196.4968576309</v>
      </c>
      <c r="F2578" s="14">
        <v>64174.133774476053</v>
      </c>
      <c r="G2578" s="14">
        <v>2551.6097</v>
      </c>
      <c r="H2578" s="14">
        <v>151470.75338315484</v>
      </c>
      <c r="I2578" s="14">
        <v>9088.2452029892902</v>
      </c>
      <c r="J2578" s="14">
        <v>3635.2980811957163</v>
      </c>
      <c r="K2578" s="15">
        <v>0.12966959257147273</v>
      </c>
      <c r="L2578" s="14">
        <v>23433.776259937546</v>
      </c>
      <c r="M2578" s="14">
        <v>205970.5576369855</v>
      </c>
      <c r="N2578" s="14">
        <v>2726.4735608967871</v>
      </c>
      <c r="O2578" s="15">
        <v>-6.4420518545624111E-2</v>
      </c>
      <c r="P2578" s="14">
        <v>-18856.27063605313</v>
      </c>
      <c r="Q2578" s="14">
        <v>275212.94029296841</v>
      </c>
      <c r="R2578" s="14">
        <v>2726.4735608967871</v>
      </c>
      <c r="S2578" s="15">
        <v>-0.26963099593812917</v>
      </c>
      <c r="T2578" s="38">
        <v>-23668.0014158905</v>
      </c>
      <c r="U2578" s="38">
        <v>65474.466137126314</v>
      </c>
      <c r="V2578" s="38">
        <v>-19090.495792006084</v>
      </c>
      <c r="W2578" s="38">
        <v>546657.96406708017</v>
      </c>
      <c r="AA2578" s="13">
        <v>2513</v>
      </c>
      <c r="AB2578" s="39">
        <v>2857208.4237304316</v>
      </c>
    </row>
    <row r="2579" spans="3:28">
      <c r="C2579" s="13">
        <v>2514</v>
      </c>
      <c r="D2579" s="13">
        <v>65</v>
      </c>
      <c r="E2579" s="14">
        <v>235368.32847056512</v>
      </c>
      <c r="F2579" s="14">
        <v>70871.148103520391</v>
      </c>
      <c r="G2579" s="14">
        <v>2551.6097</v>
      </c>
      <c r="H2579" s="14">
        <v>161945.57066704473</v>
      </c>
      <c r="I2579" s="14">
        <v>9716.7342400226826</v>
      </c>
      <c r="J2579" s="14">
        <v>3886.6936960090734</v>
      </c>
      <c r="K2579" s="15">
        <v>-1.6189041067772372E-2</v>
      </c>
      <c r="L2579" s="14">
        <v>-1969.7005694781317</v>
      </c>
      <c r="M2579" s="14">
        <v>121642.40733931753</v>
      </c>
      <c r="N2579" s="14">
        <v>2915.0202720068046</v>
      </c>
      <c r="O2579" s="15">
        <v>-0.14012796996678034</v>
      </c>
      <c r="P2579" s="14">
        <v>-29176.80074633197</v>
      </c>
      <c r="Q2579" s="14">
        <v>180496.10531133373</v>
      </c>
      <c r="R2579" s="14">
        <v>2915.0202720068046</v>
      </c>
      <c r="S2579" s="15">
        <v>0.21527980625045834</v>
      </c>
      <c r="T2579" s="38">
        <v>22720.65767921495</v>
      </c>
      <c r="U2579" s="38">
        <v>129718.29289681354</v>
      </c>
      <c r="V2579" s="38">
        <v>-8425.8436365951529</v>
      </c>
      <c r="W2579" s="38">
        <v>431856.80554746481</v>
      </c>
      <c r="AA2579" s="13">
        <v>2514</v>
      </c>
      <c r="AB2579" s="39">
        <v>2692471.5944702798</v>
      </c>
    </row>
    <row r="2580" spans="3:28">
      <c r="C2580" s="13">
        <v>2515</v>
      </c>
      <c r="D2580" s="13">
        <v>65</v>
      </c>
      <c r="E2580" s="14">
        <v>221909.90671783604</v>
      </c>
      <c r="F2580" s="14">
        <v>65622.363619956057</v>
      </c>
      <c r="G2580" s="14">
        <v>2551.6097</v>
      </c>
      <c r="H2580" s="14">
        <v>153735.93339787997</v>
      </c>
      <c r="I2580" s="14">
        <v>9224.1560038727985</v>
      </c>
      <c r="J2580" s="14">
        <v>3689.6624015491197</v>
      </c>
      <c r="K2580" s="15">
        <v>3.5218300506996217E-2</v>
      </c>
      <c r="L2580" s="14">
        <v>4970.8914028655963</v>
      </c>
      <c r="M2580" s="14">
        <v>147960.84690849166</v>
      </c>
      <c r="N2580" s="14">
        <v>2767.2468011618394</v>
      </c>
      <c r="O2580" s="15">
        <v>0.15532530536630612</v>
      </c>
      <c r="P2580" s="14">
        <v>18730.05459699731</v>
      </c>
      <c r="Q2580" s="14">
        <v>140699.66076983756</v>
      </c>
      <c r="R2580" s="14">
        <v>2767.2468011618394</v>
      </c>
      <c r="S2580" s="15">
        <v>5.0490305448414E-2</v>
      </c>
      <c r="T2580" s="38">
        <v>12032.385887611979</v>
      </c>
      <c r="U2580" s="38">
        <v>251726.82521117202</v>
      </c>
      <c r="V2580" s="38">
        <v>35733.331887474887</v>
      </c>
      <c r="W2580" s="38">
        <v>540387.33288950124</v>
      </c>
      <c r="AA2580" s="13">
        <v>2515</v>
      </c>
      <c r="AB2580" s="39">
        <v>3294820.5814083274</v>
      </c>
    </row>
    <row r="2581" spans="3:28">
      <c r="C2581" s="13">
        <v>2516</v>
      </c>
      <c r="D2581" s="13">
        <v>65</v>
      </c>
      <c r="E2581" s="14">
        <v>242413.24296149547</v>
      </c>
      <c r="F2581" s="14">
        <v>73618.664754983241</v>
      </c>
      <c r="G2581" s="14">
        <v>2551.6097</v>
      </c>
      <c r="H2581" s="14">
        <v>166242.96850651223</v>
      </c>
      <c r="I2581" s="14">
        <v>9974.5781103907339</v>
      </c>
      <c r="J2581" s="14">
        <v>3989.8312441562939</v>
      </c>
      <c r="K2581" s="15">
        <v>6.4025491234851149E-3</v>
      </c>
      <c r="L2581" s="14">
        <v>1089.4910354735966</v>
      </c>
      <c r="M2581" s="14">
        <v>173249.6040595127</v>
      </c>
      <c r="N2581" s="14">
        <v>2992.37343311722</v>
      </c>
      <c r="O2581" s="15">
        <v>3.4364980926472916E-2</v>
      </c>
      <c r="P2581" s="14">
        <v>7396.365414756373</v>
      </c>
      <c r="Q2581" s="14">
        <v>224122.27772265422</v>
      </c>
      <c r="R2581" s="14">
        <v>2992.37343311722</v>
      </c>
      <c r="S2581" s="15">
        <v>9.5472686198119452E-2</v>
      </c>
      <c r="T2581" s="38">
        <v>67143.123185089469</v>
      </c>
      <c r="U2581" s="38">
        <v>771909.80389149871</v>
      </c>
      <c r="V2581" s="38">
        <v>75628.97963531944</v>
      </c>
      <c r="W2581" s="38">
        <v>1169281.6856736657</v>
      </c>
      <c r="AA2581" s="13">
        <v>2516</v>
      </c>
      <c r="AB2581" s="39">
        <v>2357861.7481149998</v>
      </c>
    </row>
    <row r="2582" spans="3:28">
      <c r="C2582" s="13">
        <v>2517</v>
      </c>
      <c r="D2582" s="13">
        <v>65</v>
      </c>
      <c r="E2582" s="14">
        <v>229150.4087293334</v>
      </c>
      <c r="F2582" s="14">
        <v>68446.159404440026</v>
      </c>
      <c r="G2582" s="14">
        <v>2551.6097</v>
      </c>
      <c r="H2582" s="14">
        <v>158152.63962489337</v>
      </c>
      <c r="I2582" s="14">
        <v>9489.1583774936025</v>
      </c>
      <c r="J2582" s="14">
        <v>3795.6633509974413</v>
      </c>
      <c r="K2582" s="15">
        <v>7.702283431496891E-2</v>
      </c>
      <c r="L2582" s="14">
        <v>12384.511354189393</v>
      </c>
      <c r="M2582" s="14">
        <v>175072.4705851803</v>
      </c>
      <c r="N2582" s="14">
        <v>2846.7475132480808</v>
      </c>
      <c r="O2582" s="15">
        <v>3.9126062158372665E-2</v>
      </c>
      <c r="P2582" s="14">
        <v>4400.7064344584196</v>
      </c>
      <c r="Q2582" s="14">
        <v>118299.14646903917</v>
      </c>
      <c r="R2582" s="14">
        <v>2846.7475132480808</v>
      </c>
      <c r="S2582" s="15">
        <v>0.52653239586667999</v>
      </c>
      <c r="T2582" s="38">
        <v>45515.004986982043</v>
      </c>
      <c r="U2582" s="38">
        <v>133381.31244394125</v>
      </c>
      <c r="V2582" s="38">
        <v>62300.222775629853</v>
      </c>
      <c r="W2582" s="38">
        <v>426752.92949816072</v>
      </c>
      <c r="AA2582" s="13">
        <v>2517</v>
      </c>
      <c r="AB2582" s="39">
        <v>2278942.7432308379</v>
      </c>
    </row>
    <row r="2583" spans="3:28">
      <c r="C2583" s="13">
        <v>2518</v>
      </c>
      <c r="D2583" s="13">
        <v>65</v>
      </c>
      <c r="E2583" s="14">
        <v>242022.66518352629</v>
      </c>
      <c r="F2583" s="14">
        <v>73466.339421575249</v>
      </c>
      <c r="G2583" s="14">
        <v>2551.6097</v>
      </c>
      <c r="H2583" s="14">
        <v>166004.71606195104</v>
      </c>
      <c r="I2583" s="14">
        <v>9960.2829637170616</v>
      </c>
      <c r="J2583" s="14">
        <v>3984.1131854868249</v>
      </c>
      <c r="K2583" s="15">
        <v>7.5395350162332037E-2</v>
      </c>
      <c r="L2583" s="14">
        <v>13076.264322897432</v>
      </c>
      <c r="M2583" s="14">
        <v>188504.27279786195</v>
      </c>
      <c r="N2583" s="14">
        <v>2988.0848891151186</v>
      </c>
      <c r="O2583" s="15">
        <v>-3.5353890512252892E-2</v>
      </c>
      <c r="P2583" s="14">
        <v>-8971.0211582468783</v>
      </c>
      <c r="Q2583" s="14">
        <v>246272.21347599957</v>
      </c>
      <c r="R2583" s="14">
        <v>2988.0848891151186</v>
      </c>
      <c r="S2583" s="15">
        <v>-0.15912701882744001</v>
      </c>
      <c r="T2583" s="38">
        <v>-39309.454908793305</v>
      </c>
      <c r="U2583" s="38">
        <v>209216.51962657488</v>
      </c>
      <c r="V2583" s="38">
        <v>-35204.211744142754</v>
      </c>
      <c r="W2583" s="38">
        <v>643993.00590043631</v>
      </c>
      <c r="AA2583" s="13">
        <v>2518</v>
      </c>
      <c r="AB2583" s="39">
        <v>2822378.7415147363</v>
      </c>
    </row>
    <row r="2584" spans="3:28">
      <c r="C2584" s="13">
        <v>2519</v>
      </c>
      <c r="D2584" s="13">
        <v>65</v>
      </c>
      <c r="E2584" s="14">
        <v>231743.95799961704</v>
      </c>
      <c r="F2584" s="14">
        <v>69457.643619850642</v>
      </c>
      <c r="G2584" s="14">
        <v>2551.6097</v>
      </c>
      <c r="H2584" s="14">
        <v>159734.70467976641</v>
      </c>
      <c r="I2584" s="14">
        <v>9584.082280785984</v>
      </c>
      <c r="J2584" s="14">
        <v>3833.6329123143937</v>
      </c>
      <c r="K2584" s="15">
        <v>-9.0035837027013149E-2</v>
      </c>
      <c r="L2584" s="14">
        <v>-14491.151721143222</v>
      </c>
      <c r="M2584" s="14">
        <v>148374.37360074584</v>
      </c>
      <c r="N2584" s="14">
        <v>2875.2246842357949</v>
      </c>
      <c r="O2584" s="15">
        <v>0.24446291552531307</v>
      </c>
      <c r="P2584" s="14">
        <v>22369.686965453082</v>
      </c>
      <c r="Q2584" s="14">
        <v>115312.74060276324</v>
      </c>
      <c r="R2584" s="14">
        <v>2875.2246842357949</v>
      </c>
      <c r="S2584" s="15">
        <v>0.18227100145993697</v>
      </c>
      <c r="T2584" s="38">
        <v>99500.923769383982</v>
      </c>
      <c r="U2584" s="38">
        <v>646834.05965836858</v>
      </c>
      <c r="V2584" s="38">
        <v>107379.45901369385</v>
      </c>
      <c r="W2584" s="38">
        <v>910521.17386187764</v>
      </c>
      <c r="AA2584" s="13">
        <v>2519</v>
      </c>
      <c r="AB2584" s="39">
        <v>2535587.0800629146</v>
      </c>
    </row>
    <row r="2585" spans="3:28">
      <c r="C2585" s="13">
        <v>2520</v>
      </c>
      <c r="D2585" s="13">
        <v>65</v>
      </c>
      <c r="E2585" s="14">
        <v>228064.06451463679</v>
      </c>
      <c r="F2585" s="14">
        <v>68022.48516070834</v>
      </c>
      <c r="G2585" s="14">
        <v>2551.6097</v>
      </c>
      <c r="H2585" s="14">
        <v>157489.96965392845</v>
      </c>
      <c r="I2585" s="14">
        <v>9449.3981792357063</v>
      </c>
      <c r="J2585" s="14">
        <v>3779.7592716942827</v>
      </c>
      <c r="K2585" s="15">
        <v>1.0277838912326212E-2</v>
      </c>
      <c r="L2585" s="14">
        <v>1073.1693896665442</v>
      </c>
      <c r="M2585" s="14">
        <v>107378.90909308998</v>
      </c>
      <c r="N2585" s="14">
        <v>2834.8194537707118</v>
      </c>
      <c r="O2585" s="15">
        <v>0.20977256927975055</v>
      </c>
      <c r="P2585" s="14">
        <v>22512.042626981252</v>
      </c>
      <c r="Q2585" s="14">
        <v>131245.87939804999</v>
      </c>
      <c r="R2585" s="14">
        <v>2834.8194537707118</v>
      </c>
      <c r="S2585" s="15">
        <v>8.2726445172371224E-2</v>
      </c>
      <c r="T2585" s="38">
        <v>29210.58498807915</v>
      </c>
      <c r="U2585" s="38">
        <v>383726.51027688821</v>
      </c>
      <c r="V2585" s="38">
        <v>52795.797004726948</v>
      </c>
      <c r="W2585" s="38">
        <v>622351.29876802815</v>
      </c>
      <c r="AA2585" s="13">
        <v>2520</v>
      </c>
      <c r="AB2585" s="39">
        <v>2344998.3731578081</v>
      </c>
    </row>
    <row r="2586" spans="3:28">
      <c r="C2586" s="13">
        <v>2521</v>
      </c>
      <c r="D2586" s="13">
        <v>65</v>
      </c>
      <c r="E2586" s="14">
        <v>225480.83448732682</v>
      </c>
      <c r="F2586" s="14">
        <v>67015.025450057467</v>
      </c>
      <c r="G2586" s="14">
        <v>2551.6097</v>
      </c>
      <c r="H2586" s="14">
        <v>155914.19933726935</v>
      </c>
      <c r="I2586" s="14">
        <v>9354.8519602361612</v>
      </c>
      <c r="J2586" s="14">
        <v>3741.9407840944646</v>
      </c>
      <c r="K2586" s="15">
        <v>6.6482855989823439E-2</v>
      </c>
      <c r="L2586" s="14">
        <v>10766.575493752909</v>
      </c>
      <c r="M2586" s="14">
        <v>174582.68698203933</v>
      </c>
      <c r="N2586" s="14">
        <v>2806.4555880708481</v>
      </c>
      <c r="O2586" s="15">
        <v>0.14047987831382058</v>
      </c>
      <c r="P2586" s="14">
        <v>28889.362450629858</v>
      </c>
      <c r="Q2586" s="14">
        <v>235940.2801301404</v>
      </c>
      <c r="R2586" s="14">
        <v>2806.4555880708481</v>
      </c>
      <c r="S2586" s="15">
        <v>0.38951801754421661</v>
      </c>
      <c r="T2586" s="38">
        <v>47487.131442000195</v>
      </c>
      <c r="U2586" s="38">
        <v>170802.90064141396</v>
      </c>
      <c r="V2586" s="38">
        <v>87143.069386382966</v>
      </c>
      <c r="W2586" s="38">
        <v>581325.86775359372</v>
      </c>
      <c r="AA2586" s="13">
        <v>2521</v>
      </c>
      <c r="AB2586" s="39">
        <v>2716116.3921683924</v>
      </c>
    </row>
    <row r="2587" spans="3:28">
      <c r="C2587" s="13">
        <v>2522</v>
      </c>
      <c r="D2587" s="13">
        <v>65</v>
      </c>
      <c r="E2587" s="14">
        <v>249156.87997145631</v>
      </c>
      <c r="F2587" s="14">
        <v>76248.683188867959</v>
      </c>
      <c r="G2587" s="14">
        <v>2551.6097</v>
      </c>
      <c r="H2587" s="14">
        <v>170356.58708258835</v>
      </c>
      <c r="I2587" s="14">
        <v>10221.3952249553</v>
      </c>
      <c r="J2587" s="14">
        <v>4088.5580899821202</v>
      </c>
      <c r="K2587" s="15">
        <v>1.7943917385320581E-2</v>
      </c>
      <c r="L2587" s="14">
        <v>3937.9319409132627</v>
      </c>
      <c r="M2587" s="14">
        <v>225439.97242961085</v>
      </c>
      <c r="N2587" s="14">
        <v>3066.4185674865898</v>
      </c>
      <c r="O2587" s="15">
        <v>-6.9959292154146341E-2</v>
      </c>
      <c r="P2587" s="14">
        <v>-11416.380652507652</v>
      </c>
      <c r="Q2587" s="14">
        <v>153302.88013320224</v>
      </c>
      <c r="R2587" s="14">
        <v>3066.4185674865898</v>
      </c>
      <c r="S2587" s="15">
        <v>0.11634573457058468</v>
      </c>
      <c r="T2587" s="38">
        <v>22325.688212086203</v>
      </c>
      <c r="U2587" s="38">
        <v>215749.80174330447</v>
      </c>
      <c r="V2587" s="38">
        <v>14847.239500491813</v>
      </c>
      <c r="W2587" s="38">
        <v>594492.65430611756</v>
      </c>
      <c r="AA2587" s="13">
        <v>2522</v>
      </c>
      <c r="AB2587" s="39">
        <v>2901133.8642424028</v>
      </c>
    </row>
    <row r="2588" spans="3:28">
      <c r="C2588" s="13">
        <v>2523</v>
      </c>
      <c r="D2588" s="13">
        <v>65</v>
      </c>
      <c r="E2588" s="14">
        <v>226811.64664759045</v>
      </c>
      <c r="F2588" s="14">
        <v>67534.042192560271</v>
      </c>
      <c r="G2588" s="14">
        <v>2551.6097</v>
      </c>
      <c r="H2588" s="14">
        <v>156725.99475503017</v>
      </c>
      <c r="I2588" s="14">
        <v>9403.5596853018105</v>
      </c>
      <c r="J2588" s="14">
        <v>3761.4238741207246</v>
      </c>
      <c r="K2588" s="15">
        <v>-1.1274216539670083E-2</v>
      </c>
      <c r="L2588" s="14">
        <v>-2305.4244873354373</v>
      </c>
      <c r="M2588" s="14">
        <v>204061.7348426274</v>
      </c>
      <c r="N2588" s="14">
        <v>2821.067905590543</v>
      </c>
      <c r="O2588" s="15">
        <v>0.12796778782871931</v>
      </c>
      <c r="P2588" s="14">
        <v>26300.702682621159</v>
      </c>
      <c r="Q2588" s="14">
        <v>233237.19851125806</v>
      </c>
      <c r="R2588" s="14">
        <v>2821.067905590543</v>
      </c>
      <c r="S2588" s="15">
        <v>-3.0405086026387348E-2</v>
      </c>
      <c r="T2588" s="38">
        <v>-3144.6367686950712</v>
      </c>
      <c r="U2588" s="38">
        <v>101690.59284080603</v>
      </c>
      <c r="V2588" s="38">
        <v>20850.64142659065</v>
      </c>
      <c r="W2588" s="38">
        <v>538989.52619469143</v>
      </c>
      <c r="AA2588" s="13">
        <v>2523</v>
      </c>
      <c r="AB2588" s="39">
        <v>2834077.8997192783</v>
      </c>
    </row>
    <row r="2589" spans="3:28">
      <c r="C2589" s="13">
        <v>2524</v>
      </c>
      <c r="D2589" s="13">
        <v>65</v>
      </c>
      <c r="E2589" s="14">
        <v>232659.98321147118</v>
      </c>
      <c r="F2589" s="14">
        <v>69814.893452473756</v>
      </c>
      <c r="G2589" s="14">
        <v>2551.6097</v>
      </c>
      <c r="H2589" s="14">
        <v>160293.48005899743</v>
      </c>
      <c r="I2589" s="14">
        <v>9617.6088035398461</v>
      </c>
      <c r="J2589" s="14">
        <v>3847.0435214159388</v>
      </c>
      <c r="K2589" s="15">
        <v>-2.2761309634341371E-2</v>
      </c>
      <c r="L2589" s="14">
        <v>-2638.8599780601835</v>
      </c>
      <c r="M2589" s="14">
        <v>115220.87197675608</v>
      </c>
      <c r="N2589" s="14">
        <v>2885.2826410619537</v>
      </c>
      <c r="O2589" s="15">
        <v>0.15022414225881428</v>
      </c>
      <c r="P2589" s="14">
        <v>25380.108593318924</v>
      </c>
      <c r="Q2589" s="14">
        <v>195771.0175604223</v>
      </c>
      <c r="R2589" s="14">
        <v>2885.2826410619537</v>
      </c>
      <c r="S2589" s="15">
        <v>0.10935346765841379</v>
      </c>
      <c r="T2589" s="38">
        <v>115093.3785929383</v>
      </c>
      <c r="U2589" s="38">
        <v>1169025.5390611766</v>
      </c>
      <c r="V2589" s="38">
        <v>137834.62720819705</v>
      </c>
      <c r="W2589" s="38">
        <v>1480017.428598355</v>
      </c>
      <c r="AA2589" s="13">
        <v>2524</v>
      </c>
      <c r="AB2589" s="39">
        <v>2970962.1010190574</v>
      </c>
    </row>
    <row r="2590" spans="3:28">
      <c r="C2590" s="13">
        <v>2525</v>
      </c>
      <c r="D2590" s="13">
        <v>65</v>
      </c>
      <c r="E2590" s="14">
        <v>234373.69293390561</v>
      </c>
      <c r="F2590" s="14">
        <v>70483.240244223183</v>
      </c>
      <c r="G2590" s="14">
        <v>2551.6097</v>
      </c>
      <c r="H2590" s="14">
        <v>161338.84298968242</v>
      </c>
      <c r="I2590" s="14">
        <v>9680.330579380945</v>
      </c>
      <c r="J2590" s="14">
        <v>3872.1322317523782</v>
      </c>
      <c r="K2590" s="15">
        <v>-1.225196773813983E-2</v>
      </c>
      <c r="L2590" s="14">
        <v>-2076.8197581497038</v>
      </c>
      <c r="M2590" s="14">
        <v>169368.32461661357</v>
      </c>
      <c r="N2590" s="14">
        <v>2904.0991738142834</v>
      </c>
      <c r="O2590" s="15">
        <v>9.3804710070132635E-2</v>
      </c>
      <c r="P2590" s="14">
        <v>14263.345670726088</v>
      </c>
      <c r="Q2590" s="14">
        <v>167769.01452752031</v>
      </c>
      <c r="R2590" s="14">
        <v>2904.0991738142834</v>
      </c>
      <c r="S2590" s="15">
        <v>0.15279155003883621</v>
      </c>
      <c r="T2590" s="38">
        <v>79319.391875266665</v>
      </c>
      <c r="U2590" s="38">
        <v>599906.11779149598</v>
      </c>
      <c r="V2590" s="38">
        <v>91505.917787843049</v>
      </c>
      <c r="W2590" s="38">
        <v>937043.45693562983</v>
      </c>
      <c r="AA2590" s="13">
        <v>2525</v>
      </c>
      <c r="AB2590" s="39">
        <v>3037905.3971763859</v>
      </c>
    </row>
    <row r="2591" spans="3:28">
      <c r="C2591" s="13">
        <v>2526</v>
      </c>
      <c r="D2591" s="13">
        <v>65</v>
      </c>
      <c r="E2591" s="14">
        <v>232732.40852120853</v>
      </c>
      <c r="F2591" s="14">
        <v>69843.139323271331</v>
      </c>
      <c r="G2591" s="14">
        <v>2551.6097</v>
      </c>
      <c r="H2591" s="14">
        <v>160337.65949793722</v>
      </c>
      <c r="I2591" s="14">
        <v>9620.2595698762325</v>
      </c>
      <c r="J2591" s="14">
        <v>3848.1038279504933</v>
      </c>
      <c r="K2591" s="15">
        <v>4.9917481896350042E-2</v>
      </c>
      <c r="L2591" s="14">
        <v>7491.0776804406214</v>
      </c>
      <c r="M2591" s="14">
        <v>159484.35175580793</v>
      </c>
      <c r="N2591" s="14">
        <v>2886.0778709628698</v>
      </c>
      <c r="O2591" s="15">
        <v>-0.17602806535000809</v>
      </c>
      <c r="P2591" s="14">
        <v>-47977.618179426332</v>
      </c>
      <c r="Q2591" s="14">
        <v>226022.06156233395</v>
      </c>
      <c r="R2591" s="14">
        <v>2886.0778709628698</v>
      </c>
      <c r="S2591" s="15">
        <v>0.29863990646922256</v>
      </c>
      <c r="T2591" s="38">
        <v>35616.442547263963</v>
      </c>
      <c r="U2591" s="38">
        <v>156321.64898189891</v>
      </c>
      <c r="V2591" s="38">
        <v>-4870.0979517217493</v>
      </c>
      <c r="W2591" s="38">
        <v>541828.06230004085</v>
      </c>
      <c r="AA2591" s="13">
        <v>2526</v>
      </c>
      <c r="AB2591" s="39">
        <v>2775795.9285885571</v>
      </c>
    </row>
    <row r="2592" spans="3:28">
      <c r="C2592" s="13">
        <v>2527</v>
      </c>
      <c r="D2592" s="13">
        <v>65</v>
      </c>
      <c r="E2592" s="14">
        <v>235246.69623952112</v>
      </c>
      <c r="F2592" s="14">
        <v>70823.71153341324</v>
      </c>
      <c r="G2592" s="14">
        <v>2551.6097</v>
      </c>
      <c r="H2592" s="14">
        <v>161871.37500610788</v>
      </c>
      <c r="I2592" s="14">
        <v>9712.282500366473</v>
      </c>
      <c r="J2592" s="14">
        <v>3884.9130001465892</v>
      </c>
      <c r="K2592" s="15">
        <v>-2.1319757002615652E-2</v>
      </c>
      <c r="L2592" s="14">
        <v>-3269.5508290265784</v>
      </c>
      <c r="M2592" s="14">
        <v>152030.69622304259</v>
      </c>
      <c r="N2592" s="14">
        <v>2913.6847501099419</v>
      </c>
      <c r="O2592" s="15">
        <v>7.3269735681916554E-2</v>
      </c>
      <c r="P2592" s="14">
        <v>9960.5548090813627</v>
      </c>
      <c r="Q2592" s="14">
        <v>147361.04044119388</v>
      </c>
      <c r="R2592" s="14">
        <v>2913.6847501099419</v>
      </c>
      <c r="S2592" s="15">
        <v>0.15928773134093235</v>
      </c>
      <c r="T2592" s="38">
        <v>54154.187235182493</v>
      </c>
      <c r="U2592" s="38">
        <v>395588.16896237805</v>
      </c>
      <c r="V2592" s="38">
        <v>60845.191215237275</v>
      </c>
      <c r="W2592" s="38">
        <v>694979.90562661458</v>
      </c>
      <c r="AA2592" s="13">
        <v>2527</v>
      </c>
      <c r="AB2592" s="39">
        <v>2633026.4728739737</v>
      </c>
    </row>
    <row r="2593" spans="3:28">
      <c r="C2593" s="13">
        <v>2528</v>
      </c>
      <c r="D2593" s="13">
        <v>65</v>
      </c>
      <c r="E2593" s="14">
        <v>233461.94221991432</v>
      </c>
      <c r="F2593" s="14">
        <v>70127.657465766591</v>
      </c>
      <c r="G2593" s="14">
        <v>2551.6097</v>
      </c>
      <c r="H2593" s="14">
        <v>160782.67505414772</v>
      </c>
      <c r="I2593" s="14">
        <v>9646.9605032488635</v>
      </c>
      <c r="J2593" s="14">
        <v>3858.7842012995457</v>
      </c>
      <c r="K2593" s="15">
        <v>3.3026154502532185E-2</v>
      </c>
      <c r="L2593" s="14">
        <v>3393.3379954799284</v>
      </c>
      <c r="M2593" s="14">
        <v>108069.72097633508</v>
      </c>
      <c r="N2593" s="14">
        <v>2894.0881509746591</v>
      </c>
      <c r="O2593" s="15">
        <v>8.886988910654875E-2</v>
      </c>
      <c r="P2593" s="14">
        <v>19990.450430631932</v>
      </c>
      <c r="Q2593" s="14">
        <v>246378.1423634018</v>
      </c>
      <c r="R2593" s="14">
        <v>2894.0881509746591</v>
      </c>
      <c r="S2593" s="15">
        <v>-0.27942935349159354</v>
      </c>
      <c r="T2593" s="38">
        <v>-331211.18220889301</v>
      </c>
      <c r="U2593" s="38">
        <v>855548.63616987551</v>
      </c>
      <c r="V2593" s="38">
        <v>-307827.39378278115</v>
      </c>
      <c r="W2593" s="38">
        <v>1209996.4995096123</v>
      </c>
      <c r="AA2593" s="13">
        <v>2528</v>
      </c>
      <c r="AB2593" s="39">
        <v>2720595.1066010734</v>
      </c>
    </row>
    <row r="2594" spans="3:28">
      <c r="C2594" s="13">
        <v>2529</v>
      </c>
      <c r="D2594" s="13">
        <v>65</v>
      </c>
      <c r="E2594" s="14">
        <v>236943.84412699923</v>
      </c>
      <c r="F2594" s="14">
        <v>71485.599209529697</v>
      </c>
      <c r="G2594" s="14">
        <v>2551.6097</v>
      </c>
      <c r="H2594" s="14">
        <v>162906.63521746953</v>
      </c>
      <c r="I2594" s="14">
        <v>9774.3981130481716</v>
      </c>
      <c r="J2594" s="14">
        <v>3909.7592452192689</v>
      </c>
      <c r="K2594" s="15">
        <v>2.980816674655867E-2</v>
      </c>
      <c r="L2594" s="14">
        <v>4205.9214993788128</v>
      </c>
      <c r="M2594" s="14">
        <v>147260.43784702732</v>
      </c>
      <c r="N2594" s="14">
        <v>2932.3194339144516</v>
      </c>
      <c r="O2594" s="15">
        <v>0.13422510340809082</v>
      </c>
      <c r="P2594" s="14">
        <v>20345.13542621673</v>
      </c>
      <c r="Q2594" s="14">
        <v>173386.03719690489</v>
      </c>
      <c r="R2594" s="14">
        <v>2932.3194339144516</v>
      </c>
      <c r="S2594" s="15">
        <v>-0.24061927788263388</v>
      </c>
      <c r="T2594" s="38">
        <v>-157832.28968240283</v>
      </c>
      <c r="U2594" s="38">
        <v>499575.86716492637</v>
      </c>
      <c r="V2594" s="38">
        <v>-133281.23275680729</v>
      </c>
      <c r="W2594" s="38">
        <v>820222.34220885858</v>
      </c>
      <c r="AA2594" s="13">
        <v>2529</v>
      </c>
      <c r="AB2594" s="39">
        <v>2682337.6869799253</v>
      </c>
    </row>
    <row r="2595" spans="3:28">
      <c r="C2595" s="13">
        <v>2530</v>
      </c>
      <c r="D2595" s="13">
        <v>65</v>
      </c>
      <c r="E2595" s="14">
        <v>230059.96113989904</v>
      </c>
      <c r="F2595" s="14">
        <v>68800.884844560627</v>
      </c>
      <c r="G2595" s="14">
        <v>2551.6097</v>
      </c>
      <c r="H2595" s="14">
        <v>158707.4665953384</v>
      </c>
      <c r="I2595" s="14">
        <v>9522.4479957203039</v>
      </c>
      <c r="J2595" s="14">
        <v>3808.9791982881216</v>
      </c>
      <c r="K2595" s="15">
        <v>3.6362541117408234E-3</v>
      </c>
      <c r="L2595" s="14">
        <v>523.44225667414253</v>
      </c>
      <c r="M2595" s="14">
        <v>146378.88813910977</v>
      </c>
      <c r="N2595" s="14">
        <v>2856.7343987160912</v>
      </c>
      <c r="O2595" s="15">
        <v>-7.0494694626348497E-2</v>
      </c>
      <c r="P2595" s="14">
        <v>-14392.114987039289</v>
      </c>
      <c r="Q2595" s="14">
        <v>191195.0908784559</v>
      </c>
      <c r="R2595" s="14">
        <v>2856.7343987160912</v>
      </c>
      <c r="S2595" s="15">
        <v>4.0245704823375923E-2</v>
      </c>
      <c r="T2595" s="38">
        <v>3159.7802901696969</v>
      </c>
      <c r="U2595" s="38">
        <v>83100.383864486212</v>
      </c>
      <c r="V2595" s="38">
        <v>-10708.89244019545</v>
      </c>
      <c r="W2595" s="38">
        <v>420674.36288205185</v>
      </c>
      <c r="AA2595" s="13">
        <v>2530</v>
      </c>
      <c r="AB2595" s="39">
        <v>2477814.0115388706</v>
      </c>
    </row>
    <row r="2596" spans="3:28">
      <c r="C2596" s="13">
        <v>2531</v>
      </c>
      <c r="D2596" s="13">
        <v>65</v>
      </c>
      <c r="E2596" s="14">
        <v>236779.80566149094</v>
      </c>
      <c r="F2596" s="14">
        <v>71421.624207981469</v>
      </c>
      <c r="G2596" s="14">
        <v>2551.6097</v>
      </c>
      <c r="H2596" s="14">
        <v>162806.57175350949</v>
      </c>
      <c r="I2596" s="14">
        <v>9768.3943052105697</v>
      </c>
      <c r="J2596" s="14">
        <v>3907.357722084228</v>
      </c>
      <c r="K2596" s="15">
        <v>4.4819479752762674E-2</v>
      </c>
      <c r="L2596" s="14">
        <v>6390.5263005167672</v>
      </c>
      <c r="M2596" s="14">
        <v>150927.88386039197</v>
      </c>
      <c r="N2596" s="14">
        <v>2930.5182915631708</v>
      </c>
      <c r="O2596" s="15">
        <v>1.2936746356406972E-2</v>
      </c>
      <c r="P2596" s="14">
        <v>2904.9942451784518</v>
      </c>
      <c r="Q2596" s="14">
        <v>228923.9522226406</v>
      </c>
      <c r="R2596" s="14">
        <v>2930.5182915631708</v>
      </c>
      <c r="S2596" s="15">
        <v>0.16114132621994015</v>
      </c>
      <c r="T2596" s="38">
        <v>187751.96328908898</v>
      </c>
      <c r="U2596" s="38">
        <v>1354355.7234847392</v>
      </c>
      <c r="V2596" s="38">
        <v>197047.48383478419</v>
      </c>
      <c r="W2596" s="38">
        <v>1734207.5595677719</v>
      </c>
      <c r="AA2596" s="13">
        <v>2531</v>
      </c>
      <c r="AB2596" s="39">
        <v>2167862.9793609199</v>
      </c>
    </row>
    <row r="2597" spans="3:28">
      <c r="C2597" s="13">
        <v>2532</v>
      </c>
      <c r="D2597" s="13">
        <v>65</v>
      </c>
      <c r="E2597" s="14">
        <v>223465.8330087908</v>
      </c>
      <c r="F2597" s="14">
        <v>66229.174873428419</v>
      </c>
      <c r="G2597" s="14">
        <v>2551.6097</v>
      </c>
      <c r="H2597" s="14">
        <v>154685.04843536238</v>
      </c>
      <c r="I2597" s="14">
        <v>9281.1029061217414</v>
      </c>
      <c r="J2597" s="14">
        <v>3712.4411624486966</v>
      </c>
      <c r="K2597" s="15">
        <v>1.5325234837305406E-2</v>
      </c>
      <c r="L2597" s="14">
        <v>2662.7144795798959</v>
      </c>
      <c r="M2597" s="14">
        <v>178265.99393772217</v>
      </c>
      <c r="N2597" s="14">
        <v>2784.3308718365224</v>
      </c>
      <c r="O2597" s="15">
        <v>4.7211905880467406E-2</v>
      </c>
      <c r="P2597" s="14">
        <v>8246.9679843209215</v>
      </c>
      <c r="Q2597" s="14">
        <v>184318.96958700728</v>
      </c>
      <c r="R2597" s="14">
        <v>2784.3308718365224</v>
      </c>
      <c r="S2597" s="15">
        <v>-0.29363731897597789</v>
      </c>
      <c r="T2597" s="38">
        <v>-72141.674273191034</v>
      </c>
      <c r="U2597" s="38">
        <v>174933.41227362613</v>
      </c>
      <c r="V2597" s="38">
        <v>-61231.991809290215</v>
      </c>
      <c r="W2597" s="38">
        <v>537518.37579835556</v>
      </c>
      <c r="AA2597" s="13">
        <v>2532</v>
      </c>
      <c r="AB2597" s="39">
        <v>2144535.2171128127</v>
      </c>
    </row>
    <row r="2598" spans="3:28">
      <c r="C2598" s="13">
        <v>2533</v>
      </c>
      <c r="D2598" s="13">
        <v>65</v>
      </c>
      <c r="E2598" s="14">
        <v>224699.82326935118</v>
      </c>
      <c r="F2598" s="14">
        <v>66710.431075046959</v>
      </c>
      <c r="G2598" s="14">
        <v>2551.6097</v>
      </c>
      <c r="H2598" s="14">
        <v>155437.78249430421</v>
      </c>
      <c r="I2598" s="14">
        <v>9326.2669496582512</v>
      </c>
      <c r="J2598" s="14">
        <v>3730.5067798633008</v>
      </c>
      <c r="K2598" s="15">
        <v>2.2914231298690281E-2</v>
      </c>
      <c r="L2598" s="14">
        <v>3473.6982327007158</v>
      </c>
      <c r="M2598" s="14">
        <v>156934.62103089498</v>
      </c>
      <c r="N2598" s="14">
        <v>2797.8800848974752</v>
      </c>
      <c r="O2598" s="15">
        <v>-6.9959067054017776E-2</v>
      </c>
      <c r="P2598" s="14">
        <v>-8429.7730086779284</v>
      </c>
      <c r="Q2598" s="14">
        <v>113464.95640970707</v>
      </c>
      <c r="R2598" s="14">
        <v>2797.8800848974752</v>
      </c>
      <c r="S2598" s="15">
        <v>0.31909843453144737</v>
      </c>
      <c r="T2598" s="38">
        <v>91339.913159992793</v>
      </c>
      <c r="U2598" s="38">
        <v>378982.54253333103</v>
      </c>
      <c r="V2598" s="38">
        <v>86383.838384015573</v>
      </c>
      <c r="W2598" s="38">
        <v>649382.11997393309</v>
      </c>
      <c r="AA2598" s="13">
        <v>2533</v>
      </c>
      <c r="AB2598" s="39">
        <v>2445753.0405605836</v>
      </c>
    </row>
    <row r="2599" spans="3:28">
      <c r="C2599" s="13">
        <v>2534</v>
      </c>
      <c r="D2599" s="13">
        <v>65</v>
      </c>
      <c r="E2599" s="14">
        <v>234493.01096938271</v>
      </c>
      <c r="F2599" s="14">
        <v>70529.774278059253</v>
      </c>
      <c r="G2599" s="14">
        <v>2551.6097</v>
      </c>
      <c r="H2599" s="14">
        <v>161411.62699132346</v>
      </c>
      <c r="I2599" s="14">
        <v>9684.6976194794079</v>
      </c>
      <c r="J2599" s="14">
        <v>3873.8790477917632</v>
      </c>
      <c r="K2599" s="15">
        <v>2.5289946043661825E-2</v>
      </c>
      <c r="L2599" s="14">
        <v>3692.3504637191709</v>
      </c>
      <c r="M2599" s="14">
        <v>151630.01523014868</v>
      </c>
      <c r="N2599" s="14">
        <v>2905.4092858438221</v>
      </c>
      <c r="O2599" s="15">
        <v>0.1964327126522748</v>
      </c>
      <c r="P2599" s="14">
        <v>18230.916438100205</v>
      </c>
      <c r="Q2599" s="14">
        <v>112493.60263624594</v>
      </c>
      <c r="R2599" s="14">
        <v>2905.4092858438221</v>
      </c>
      <c r="S2599" s="15">
        <v>-8.3346198684499648E-2</v>
      </c>
      <c r="T2599" s="38">
        <v>-19275.234945698823</v>
      </c>
      <c r="U2599" s="38">
        <v>213444.58505378157</v>
      </c>
      <c r="V2599" s="38">
        <v>2648.0319561205542</v>
      </c>
      <c r="W2599" s="38">
        <v>477568.20292017621</v>
      </c>
      <c r="AA2599" s="13">
        <v>2534</v>
      </c>
      <c r="AB2599" s="39">
        <v>3006306.0840236158</v>
      </c>
    </row>
    <row r="2600" spans="3:28">
      <c r="C2600" s="13">
        <v>2535</v>
      </c>
      <c r="D2600" s="13">
        <v>65</v>
      </c>
      <c r="E2600" s="14">
        <v>234384.578048578</v>
      </c>
      <c r="F2600" s="14">
        <v>70487.485438945412</v>
      </c>
      <c r="G2600" s="14">
        <v>2551.6097</v>
      </c>
      <c r="H2600" s="14">
        <v>161345.48290963258</v>
      </c>
      <c r="I2600" s="14">
        <v>9680.7289745779544</v>
      </c>
      <c r="J2600" s="14">
        <v>3872.2915898311821</v>
      </c>
      <c r="K2600" s="15">
        <v>0.13291398145489774</v>
      </c>
      <c r="L2600" s="14">
        <v>19835.593311300192</v>
      </c>
      <c r="M2600" s="14">
        <v>171008.05792065957</v>
      </c>
      <c r="N2600" s="14">
        <v>2904.2186923733861</v>
      </c>
      <c r="O2600" s="15">
        <v>5.6410413282987695E-3</v>
      </c>
      <c r="P2600" s="14">
        <v>985.46102101838585</v>
      </c>
      <c r="Q2600" s="14">
        <v>177132.44737062923</v>
      </c>
      <c r="R2600" s="14">
        <v>2904.2186923733861</v>
      </c>
      <c r="S2600" s="15">
        <v>-0.14862371556453374</v>
      </c>
      <c r="T2600" s="38">
        <v>-36599.847285822798</v>
      </c>
      <c r="U2600" s="38">
        <v>211110.72186808428</v>
      </c>
      <c r="V2600" s="38">
        <v>-15778.79295350422</v>
      </c>
      <c r="W2600" s="38">
        <v>559251.22715937311</v>
      </c>
      <c r="AA2600" s="13">
        <v>2535</v>
      </c>
      <c r="AB2600" s="39">
        <v>3055797.3271097741</v>
      </c>
    </row>
    <row r="2601" spans="3:28">
      <c r="C2601" s="13">
        <v>2536</v>
      </c>
      <c r="D2601" s="13">
        <v>65</v>
      </c>
      <c r="E2601" s="14">
        <v>230708.40660143175</v>
      </c>
      <c r="F2601" s="14">
        <v>69053.778574558382</v>
      </c>
      <c r="G2601" s="14">
        <v>2551.6097</v>
      </c>
      <c r="H2601" s="14">
        <v>159103.01832687337</v>
      </c>
      <c r="I2601" s="14">
        <v>9546.1810996124022</v>
      </c>
      <c r="J2601" s="14">
        <v>3818.4724398449612</v>
      </c>
      <c r="K2601" s="15">
        <v>0.12258251320496999</v>
      </c>
      <c r="L2601" s="14">
        <v>20848.703383256074</v>
      </c>
      <c r="M2601" s="14">
        <v>192836.87531887068</v>
      </c>
      <c r="N2601" s="14">
        <v>2863.8543298837208</v>
      </c>
      <c r="O2601" s="15">
        <v>4.0186988907376597E-2</v>
      </c>
      <c r="P2601" s="14">
        <v>7722.9339035614021</v>
      </c>
      <c r="Q2601" s="14">
        <v>201329.84390589132</v>
      </c>
      <c r="R2601" s="14">
        <v>2863.8543298837208</v>
      </c>
      <c r="S2601" s="15">
        <v>0.1862651834227621</v>
      </c>
      <c r="T2601" s="38">
        <v>140776.45546823781</v>
      </c>
      <c r="U2601" s="38">
        <v>897993.51048888045</v>
      </c>
      <c r="V2601" s="38">
        <v>169348.09275505529</v>
      </c>
      <c r="W2601" s="38">
        <v>1292160.2297136425</v>
      </c>
      <c r="AA2601" s="13">
        <v>2536</v>
      </c>
      <c r="AB2601" s="39">
        <v>2358850.9282685556</v>
      </c>
    </row>
    <row r="2602" spans="3:28">
      <c r="C2602" s="13">
        <v>2537</v>
      </c>
      <c r="D2602" s="13">
        <v>65</v>
      </c>
      <c r="E2602" s="14">
        <v>237800.93157551991</v>
      </c>
      <c r="F2602" s="14">
        <v>71819.863314452756</v>
      </c>
      <c r="G2602" s="14">
        <v>2551.6097</v>
      </c>
      <c r="H2602" s="14">
        <v>163429.45856106715</v>
      </c>
      <c r="I2602" s="14">
        <v>9805.7675136640282</v>
      </c>
      <c r="J2602" s="14">
        <v>3922.3070054656114</v>
      </c>
      <c r="K2602" s="15">
        <v>2.216658500756594E-2</v>
      </c>
      <c r="L2602" s="14">
        <v>3053.3818968997562</v>
      </c>
      <c r="M2602" s="14">
        <v>142761.59458162068</v>
      </c>
      <c r="N2602" s="14">
        <v>2941.7302540992082</v>
      </c>
      <c r="O2602" s="15">
        <v>0.20477037626811811</v>
      </c>
      <c r="P2602" s="14">
        <v>23041.34977866798</v>
      </c>
      <c r="Q2602" s="14">
        <v>137035.08173142758</v>
      </c>
      <c r="R2602" s="14">
        <v>2941.7302540992082</v>
      </c>
      <c r="S2602" s="15">
        <v>-0.23319941326250287</v>
      </c>
      <c r="T2602" s="38">
        <v>-40229.206364777026</v>
      </c>
      <c r="U2602" s="38">
        <v>133751.55405730353</v>
      </c>
      <c r="V2602" s="38">
        <v>-14134.474689209292</v>
      </c>
      <c r="W2602" s="38">
        <v>413548.23037035175</v>
      </c>
      <c r="AA2602" s="13">
        <v>2537</v>
      </c>
      <c r="AB2602" s="39">
        <v>2628591.5357813034</v>
      </c>
    </row>
    <row r="2603" spans="3:28">
      <c r="C2603" s="13">
        <v>2538</v>
      </c>
      <c r="D2603" s="13">
        <v>65</v>
      </c>
      <c r="E2603" s="14">
        <v>235127.17969719961</v>
      </c>
      <c r="F2603" s="14">
        <v>70777.100081907847</v>
      </c>
      <c r="G2603" s="14">
        <v>2551.6097</v>
      </c>
      <c r="H2603" s="14">
        <v>161798.46991529176</v>
      </c>
      <c r="I2603" s="14">
        <v>9707.9081949175052</v>
      </c>
      <c r="J2603" s="14">
        <v>3883.1632779670022</v>
      </c>
      <c r="K2603" s="15">
        <v>6.5748655497017555E-3</v>
      </c>
      <c r="L2603" s="14">
        <v>1018.7028648139269</v>
      </c>
      <c r="M2603" s="14">
        <v>157899.2497363468</v>
      </c>
      <c r="N2603" s="14">
        <v>2912.3724584752513</v>
      </c>
      <c r="O2603" s="15">
        <v>0.18884307884164753</v>
      </c>
      <c r="P2603" s="14">
        <v>42461.924258377454</v>
      </c>
      <c r="Q2603" s="14">
        <v>268771.06522038282</v>
      </c>
      <c r="R2603" s="14">
        <v>2912.3724584752513</v>
      </c>
      <c r="S2603" s="15">
        <v>0.24985226826494006</v>
      </c>
      <c r="T2603" s="38">
        <v>40041.903530944299</v>
      </c>
      <c r="U2603" s="38">
        <v>201760.40720484243</v>
      </c>
      <c r="V2603" s="38">
        <v>83522.530654135684</v>
      </c>
      <c r="W2603" s="38">
        <v>628430.72216157208</v>
      </c>
      <c r="AA2603" s="13">
        <v>2538</v>
      </c>
      <c r="AB2603" s="39">
        <v>2688823.6150451419</v>
      </c>
    </row>
    <row r="2604" spans="3:28">
      <c r="C2604" s="13">
        <v>2539</v>
      </c>
      <c r="D2604" s="13">
        <v>65</v>
      </c>
      <c r="E2604" s="14">
        <v>218021.68469157873</v>
      </c>
      <c r="F2604" s="14">
        <v>64105.957029715704</v>
      </c>
      <c r="G2604" s="14">
        <v>2551.6097</v>
      </c>
      <c r="H2604" s="14">
        <v>151364.11796186303</v>
      </c>
      <c r="I2604" s="14">
        <v>9081.8470777117818</v>
      </c>
      <c r="J2604" s="14">
        <v>3632.7388310847127</v>
      </c>
      <c r="K2604" s="15">
        <v>-2.3376572923254985E-2</v>
      </c>
      <c r="L2604" s="14">
        <v>-2885.3405290965925</v>
      </c>
      <c r="M2604" s="14">
        <v>122359.75124746643</v>
      </c>
      <c r="N2604" s="14">
        <v>2724.5541233135345</v>
      </c>
      <c r="O2604" s="15">
        <v>0.15476999954283771</v>
      </c>
      <c r="P2604" s="14">
        <v>37684.110222822252</v>
      </c>
      <c r="Q2604" s="14">
        <v>282530.97948021611</v>
      </c>
      <c r="R2604" s="14">
        <v>2724.5541233135345</v>
      </c>
      <c r="S2604" s="15">
        <v>0.47069594033620693</v>
      </c>
      <c r="T2604" s="38">
        <v>294638.45257026056</v>
      </c>
      <c r="U2604" s="38">
        <v>921964.17507783999</v>
      </c>
      <c r="V2604" s="38">
        <v>329437.22226398624</v>
      </c>
      <c r="W2604" s="38">
        <v>1326854.9058055226</v>
      </c>
      <c r="AA2604" s="13">
        <v>2539</v>
      </c>
      <c r="AB2604" s="39">
        <v>2767817.0739430441</v>
      </c>
    </row>
    <row r="2605" spans="3:28">
      <c r="C2605" s="13">
        <v>2540</v>
      </c>
      <c r="D2605" s="13">
        <v>65</v>
      </c>
      <c r="E2605" s="14">
        <v>236656.63809676978</v>
      </c>
      <c r="F2605" s="14">
        <v>71373.588857740222</v>
      </c>
      <c r="G2605" s="14">
        <v>2551.6097</v>
      </c>
      <c r="H2605" s="14">
        <v>162731.43953902955</v>
      </c>
      <c r="I2605" s="14">
        <v>9763.8863723417726</v>
      </c>
      <c r="J2605" s="14">
        <v>3905.5545489367091</v>
      </c>
      <c r="K2605" s="15">
        <v>3.3851945829910177E-2</v>
      </c>
      <c r="L2605" s="14">
        <v>5030.9573612770664</v>
      </c>
      <c r="M2605" s="14">
        <v>155600.22441022456</v>
      </c>
      <c r="N2605" s="14">
        <v>2929.1659117025315</v>
      </c>
      <c r="O2605" s="15">
        <v>0.17255836030886626</v>
      </c>
      <c r="P2605" s="14">
        <v>28807.031148604783</v>
      </c>
      <c r="Q2605" s="14">
        <v>197212.41660769263</v>
      </c>
      <c r="R2605" s="14">
        <v>2929.1659117025315</v>
      </c>
      <c r="S2605" s="15">
        <v>-3.6960643812490993E-2</v>
      </c>
      <c r="T2605" s="38">
        <v>-15166.349129274204</v>
      </c>
      <c r="U2605" s="38">
        <v>396636.0300569738</v>
      </c>
      <c r="V2605" s="38">
        <v>18671.639380607645</v>
      </c>
      <c r="W2605" s="38">
        <v>749448.671074891</v>
      </c>
      <c r="AA2605" s="13">
        <v>2540</v>
      </c>
      <c r="AB2605" s="39">
        <v>2820674.0179126398</v>
      </c>
    </row>
    <row r="2606" spans="3:28">
      <c r="C2606" s="13">
        <v>2541</v>
      </c>
      <c r="D2606" s="13">
        <v>65</v>
      </c>
      <c r="E2606" s="14">
        <v>234411.37457840019</v>
      </c>
      <c r="F2606" s="14">
        <v>70497.936085576075</v>
      </c>
      <c r="G2606" s="14">
        <v>2551.6097</v>
      </c>
      <c r="H2606" s="14">
        <v>161361.82879282412</v>
      </c>
      <c r="I2606" s="14">
        <v>9681.7097275694468</v>
      </c>
      <c r="J2606" s="14">
        <v>3872.6838910277788</v>
      </c>
      <c r="K2606" s="15">
        <v>0.104241097403066</v>
      </c>
      <c r="L2606" s="14">
        <v>15189.69629869116</v>
      </c>
      <c r="M2606" s="14">
        <v>162843.00283023206</v>
      </c>
      <c r="N2606" s="14">
        <v>2904.5129182708338</v>
      </c>
      <c r="O2606" s="15">
        <v>0.13243076526892372</v>
      </c>
      <c r="P2606" s="14">
        <v>24998.250765346747</v>
      </c>
      <c r="Q2606" s="14">
        <v>215215.18524007354</v>
      </c>
      <c r="R2606" s="14">
        <v>2904.5129182708338</v>
      </c>
      <c r="S2606" s="15">
        <v>0.16149016946017361</v>
      </c>
      <c r="T2606" s="38">
        <v>25968.683006731844</v>
      </c>
      <c r="U2606" s="38">
        <v>188227.52660079618</v>
      </c>
      <c r="V2606" s="38">
        <v>66156.630070769752</v>
      </c>
      <c r="W2606" s="38">
        <v>566285.71467110177</v>
      </c>
      <c r="AA2606" s="13">
        <v>2541</v>
      </c>
      <c r="AB2606" s="39">
        <v>2468314.6495550927</v>
      </c>
    </row>
    <row r="2607" spans="3:28">
      <c r="C2607" s="13">
        <v>2542</v>
      </c>
      <c r="D2607" s="13">
        <v>65</v>
      </c>
      <c r="E2607" s="14">
        <v>222659.54317242949</v>
      </c>
      <c r="F2607" s="14">
        <v>65914.721837247504</v>
      </c>
      <c r="G2607" s="14">
        <v>2551.6097</v>
      </c>
      <c r="H2607" s="14">
        <v>154193.211635182</v>
      </c>
      <c r="I2607" s="14">
        <v>9251.5926981109205</v>
      </c>
      <c r="J2607" s="14">
        <v>3700.6370792443686</v>
      </c>
      <c r="K2607" s="15">
        <v>-6.7252872575307099E-2</v>
      </c>
      <c r="L2607" s="14">
        <v>-9675.6207484008592</v>
      </c>
      <c r="M2607" s="14">
        <v>136043.9538972186</v>
      </c>
      <c r="N2607" s="14">
        <v>2775.477809433276</v>
      </c>
      <c r="O2607" s="15">
        <v>0.18730783790708072</v>
      </c>
      <c r="P2607" s="14">
        <v>37712.145979647241</v>
      </c>
      <c r="Q2607" s="14">
        <v>240437.67406089266</v>
      </c>
      <c r="R2607" s="14">
        <v>2775.477809433276</v>
      </c>
      <c r="S2607" s="15">
        <v>0.47917528456077141</v>
      </c>
      <c r="T2607" s="38">
        <v>165185.90134283525</v>
      </c>
      <c r="U2607" s="38">
        <v>511303.23433387949</v>
      </c>
      <c r="V2607" s="38">
        <v>193222.42657408162</v>
      </c>
      <c r="W2607" s="38">
        <v>887784.86229199078</v>
      </c>
      <c r="AA2607" s="13">
        <v>2542</v>
      </c>
      <c r="AB2607" s="39">
        <v>2630790.9666056172</v>
      </c>
    </row>
    <row r="2608" spans="3:28">
      <c r="C2608" s="13">
        <v>2543</v>
      </c>
      <c r="D2608" s="13">
        <v>65</v>
      </c>
      <c r="E2608" s="14">
        <v>224936.96976505854</v>
      </c>
      <c r="F2608" s="14">
        <v>66802.918208372837</v>
      </c>
      <c r="G2608" s="14">
        <v>2551.6097</v>
      </c>
      <c r="H2608" s="14">
        <v>155582.44185668571</v>
      </c>
      <c r="I2608" s="14">
        <v>9334.9465114011418</v>
      </c>
      <c r="J2608" s="14">
        <v>3733.9786045604569</v>
      </c>
      <c r="K2608" s="15">
        <v>1.396061731301191E-2</v>
      </c>
      <c r="L2608" s="14">
        <v>1843.3340925879611</v>
      </c>
      <c r="M2608" s="14">
        <v>135748.47409110513</v>
      </c>
      <c r="N2608" s="14">
        <v>2800.4839534203425</v>
      </c>
      <c r="O2608" s="15">
        <v>8.4988109164078118E-2</v>
      </c>
      <c r="P2608" s="14">
        <v>14374.044814396508</v>
      </c>
      <c r="Q2608" s="14">
        <v>184904.35634761327</v>
      </c>
      <c r="R2608" s="14">
        <v>2800.4839534203425</v>
      </c>
      <c r="S2608" s="15">
        <v>-7.7959455868050906E-2</v>
      </c>
      <c r="T2608" s="38">
        <v>-64868.612337436316</v>
      </c>
      <c r="U2608" s="38">
        <v>768613.01880685217</v>
      </c>
      <c r="V2608" s="38">
        <v>-48651.233430451844</v>
      </c>
      <c r="W2608" s="38">
        <v>1089265.8492455706</v>
      </c>
      <c r="AA2608" s="13">
        <v>2543</v>
      </c>
      <c r="AB2608" s="39">
        <v>2533898.5003037136</v>
      </c>
    </row>
    <row r="2609" spans="3:28">
      <c r="C2609" s="13">
        <v>2544</v>
      </c>
      <c r="D2609" s="13">
        <v>65</v>
      </c>
      <c r="E2609" s="14">
        <v>237386.25054570686</v>
      </c>
      <c r="F2609" s="14">
        <v>71658.137712825672</v>
      </c>
      <c r="G2609" s="14">
        <v>2551.6097</v>
      </c>
      <c r="H2609" s="14">
        <v>163176.50313288119</v>
      </c>
      <c r="I2609" s="14">
        <v>9790.5901879728717</v>
      </c>
      <c r="J2609" s="14">
        <v>3916.2360751891488</v>
      </c>
      <c r="K2609" s="15">
        <v>0.16253543321913094</v>
      </c>
      <c r="L2609" s="14">
        <v>21515.48110789519</v>
      </c>
      <c r="M2609" s="14">
        <v>155847.69556105678</v>
      </c>
      <c r="N2609" s="14">
        <v>2937.1770563918612</v>
      </c>
      <c r="O2609" s="15">
        <v>-1.5807782346873855E-3</v>
      </c>
      <c r="P2609" s="14">
        <v>-324.51542239172915</v>
      </c>
      <c r="Q2609" s="14">
        <v>206432.46541208192</v>
      </c>
      <c r="R2609" s="14">
        <v>2937.1770563918612</v>
      </c>
      <c r="S2609" s="15">
        <v>0.34381159996743277</v>
      </c>
      <c r="T2609" s="38">
        <v>37240.962991536915</v>
      </c>
      <c r="U2609" s="38">
        <v>147027.4878402774</v>
      </c>
      <c r="V2609" s="38">
        <v>58431.928677040371</v>
      </c>
      <c r="W2609" s="38">
        <v>509307.64881341613</v>
      </c>
      <c r="AA2609" s="13">
        <v>2544</v>
      </c>
      <c r="AB2609" s="39">
        <v>2494528.7708503609</v>
      </c>
    </row>
    <row r="2610" spans="3:28">
      <c r="C2610" s="13">
        <v>2545</v>
      </c>
      <c r="D2610" s="13">
        <v>65</v>
      </c>
      <c r="E2610" s="14">
        <v>241329.28377781311</v>
      </c>
      <c r="F2610" s="14">
        <v>73195.920673347107</v>
      </c>
      <c r="G2610" s="14">
        <v>2551.6097</v>
      </c>
      <c r="H2610" s="14">
        <v>165581.753404466</v>
      </c>
      <c r="I2610" s="14">
        <v>9934.9052042679596</v>
      </c>
      <c r="J2610" s="14">
        <v>3973.9620817071841</v>
      </c>
      <c r="K2610" s="15">
        <v>2.8542041926246639E-2</v>
      </c>
      <c r="L2610" s="14">
        <v>3583.9961050567294</v>
      </c>
      <c r="M2610" s="14">
        <v>131139.99264654852</v>
      </c>
      <c r="N2610" s="14">
        <v>2980.471561280388</v>
      </c>
      <c r="O2610" s="15">
        <v>-6.6413244629793644E-2</v>
      </c>
      <c r="P2610" s="14">
        <v>-15239.291016668243</v>
      </c>
      <c r="Q2610" s="14">
        <v>215712.56949886322</v>
      </c>
      <c r="R2610" s="14">
        <v>2980.471561280388</v>
      </c>
      <c r="S2610" s="15">
        <v>-0.21865686638700566</v>
      </c>
      <c r="T2610" s="38">
        <v>-29638.949489928862</v>
      </c>
      <c r="U2610" s="38">
        <v>107401.33774653997</v>
      </c>
      <c r="V2610" s="38">
        <v>-41294.244401540374</v>
      </c>
      <c r="W2610" s="38">
        <v>454253.8998919517</v>
      </c>
      <c r="AA2610" s="13">
        <v>2545</v>
      </c>
      <c r="AB2610" s="39">
        <v>2797105.8103635898</v>
      </c>
    </row>
    <row r="2611" spans="3:28">
      <c r="C2611" s="13">
        <v>2546</v>
      </c>
      <c r="D2611" s="13">
        <v>65</v>
      </c>
      <c r="E2611" s="14">
        <v>220353.09010593893</v>
      </c>
      <c r="F2611" s="14">
        <v>65015.205141316183</v>
      </c>
      <c r="G2611" s="14">
        <v>2551.6097</v>
      </c>
      <c r="H2611" s="14">
        <v>152786.27526462273</v>
      </c>
      <c r="I2611" s="14">
        <v>9167.1765158773633</v>
      </c>
      <c r="J2611" s="14">
        <v>3666.8706063509453</v>
      </c>
      <c r="K2611" s="15">
        <v>1.1273887778098988E-2</v>
      </c>
      <c r="L2611" s="14">
        <v>1551.7816636535529</v>
      </c>
      <c r="M2611" s="14">
        <v>141029.09760471273</v>
      </c>
      <c r="N2611" s="14">
        <v>2750.152954763209</v>
      </c>
      <c r="O2611" s="15">
        <v>0.24809344963385016</v>
      </c>
      <c r="P2611" s="14">
        <v>85454.097851523911</v>
      </c>
      <c r="Q2611" s="14">
        <v>431272.3588532923</v>
      </c>
      <c r="R2611" s="14">
        <v>2750.152954763209</v>
      </c>
      <c r="S2611" s="15">
        <v>-0.47777688667214196</v>
      </c>
      <c r="T2611" s="38">
        <v>-105897.95380714089</v>
      </c>
      <c r="U2611" s="38">
        <v>117124.41612713358</v>
      </c>
      <c r="V2611" s="38">
        <v>-18892.074291963421</v>
      </c>
      <c r="W2611" s="38">
        <v>689425.87258513854</v>
      </c>
      <c r="AA2611" s="13">
        <v>2546</v>
      </c>
      <c r="AB2611" s="39">
        <v>2609799.3038310022</v>
      </c>
    </row>
    <row r="2612" spans="3:28">
      <c r="C2612" s="13">
        <v>2547</v>
      </c>
      <c r="D2612" s="13">
        <v>65</v>
      </c>
      <c r="E2612" s="14">
        <v>228475.61026316823</v>
      </c>
      <c r="F2612" s="14">
        <v>68182.988002635611</v>
      </c>
      <c r="G2612" s="14">
        <v>2551.6097</v>
      </c>
      <c r="H2612" s="14">
        <v>157741.01256053263</v>
      </c>
      <c r="I2612" s="14">
        <v>9464.4607536319581</v>
      </c>
      <c r="J2612" s="14">
        <v>3785.7843014527834</v>
      </c>
      <c r="K2612" s="15">
        <v>4.7692428020748273E-2</v>
      </c>
      <c r="L2612" s="14">
        <v>6321.3144937469351</v>
      </c>
      <c r="M2612" s="14">
        <v>140757.56323342471</v>
      </c>
      <c r="N2612" s="14">
        <v>2839.3382260895874</v>
      </c>
      <c r="O2612" s="15">
        <v>0.11305863098462431</v>
      </c>
      <c r="P2612" s="14">
        <v>25982.691692798606</v>
      </c>
      <c r="Q2612" s="14">
        <v>257218.44354553433</v>
      </c>
      <c r="R2612" s="14">
        <v>2839.3382260895874</v>
      </c>
      <c r="S2612" s="15">
        <v>-2.7089069015683684E-2</v>
      </c>
      <c r="T2612" s="38">
        <v>-5726.2760385161582</v>
      </c>
      <c r="U2612" s="38">
        <v>207080.35639913872</v>
      </c>
      <c r="V2612" s="38">
        <v>26577.730148029383</v>
      </c>
      <c r="W2612" s="38">
        <v>605056.36317809776</v>
      </c>
      <c r="AA2612" s="13">
        <v>2547</v>
      </c>
      <c r="AB2612" s="39">
        <v>2808284.4915344622</v>
      </c>
    </row>
    <row r="2613" spans="3:28">
      <c r="C2613" s="13">
        <v>2548</v>
      </c>
      <c r="D2613" s="13">
        <v>65</v>
      </c>
      <c r="E2613" s="14">
        <v>221310.20861231524</v>
      </c>
      <c r="F2613" s="14">
        <v>65388.481358802943</v>
      </c>
      <c r="G2613" s="14">
        <v>2551.6097</v>
      </c>
      <c r="H2613" s="14">
        <v>153370.1175535123</v>
      </c>
      <c r="I2613" s="14">
        <v>9202.2070532107373</v>
      </c>
      <c r="J2613" s="14">
        <v>3680.882821284295</v>
      </c>
      <c r="K2613" s="15">
        <v>3.7644937683953182E-2</v>
      </c>
      <c r="L2613" s="14">
        <v>5284.9750354311618</v>
      </c>
      <c r="M2613" s="14">
        <v>147515.47578953652</v>
      </c>
      <c r="N2613" s="14">
        <v>2760.6621159632209</v>
      </c>
      <c r="O2613" s="15">
        <v>-6.429868110655737E-2</v>
      </c>
      <c r="P2613" s="14">
        <v>-13372.236508945522</v>
      </c>
      <c r="Q2613" s="14">
        <v>195978.71352308191</v>
      </c>
      <c r="R2613" s="14">
        <v>2760.6621159632209</v>
      </c>
      <c r="S2613" s="15">
        <v>8.1538169960843648E-2</v>
      </c>
      <c r="T2613" s="38">
        <v>26168.507975369783</v>
      </c>
      <c r="U2613" s="38">
        <v>348484.5184573126</v>
      </c>
      <c r="V2613" s="38">
        <v>18081.246501855421</v>
      </c>
      <c r="W2613" s="38">
        <v>691978.70776993106</v>
      </c>
      <c r="AA2613" s="13">
        <v>2548</v>
      </c>
      <c r="AB2613" s="39">
        <v>3208582.4025398418</v>
      </c>
    </row>
    <row r="2614" spans="3:28">
      <c r="C2614" s="13">
        <v>2549</v>
      </c>
      <c r="D2614" s="13">
        <v>65</v>
      </c>
      <c r="E2614" s="14">
        <v>238223.76076022146</v>
      </c>
      <c r="F2614" s="14">
        <v>71984.76669648636</v>
      </c>
      <c r="G2614" s="14">
        <v>2551.6097</v>
      </c>
      <c r="H2614" s="14">
        <v>163687.38436373509</v>
      </c>
      <c r="I2614" s="14">
        <v>9821.2430618241051</v>
      </c>
      <c r="J2614" s="14">
        <v>3928.4972247296423</v>
      </c>
      <c r="K2614" s="15">
        <v>4.2648046812225379E-2</v>
      </c>
      <c r="L2614" s="14">
        <v>8337.00463667043</v>
      </c>
      <c r="M2614" s="14">
        <v>205785.10913057977</v>
      </c>
      <c r="N2614" s="14">
        <v>2946.3729185472316</v>
      </c>
      <c r="O2614" s="15">
        <v>0.11006095365492485</v>
      </c>
      <c r="P2614" s="14">
        <v>20294.961689798929</v>
      </c>
      <c r="Q2614" s="14">
        <v>206165.62078437165</v>
      </c>
      <c r="R2614" s="14">
        <v>2946.3729185472316</v>
      </c>
      <c r="S2614" s="15">
        <v>-0.12818930474265122</v>
      </c>
      <c r="T2614" s="38">
        <v>-58827.929316399524</v>
      </c>
      <c r="U2614" s="38">
        <v>401559.74641715951</v>
      </c>
      <c r="V2614" s="38">
        <v>-30195.962989930165</v>
      </c>
      <c r="W2614" s="38">
        <v>813510.47633211093</v>
      </c>
      <c r="AA2614" s="13">
        <v>2549</v>
      </c>
      <c r="AB2614" s="39">
        <v>2458780.845161635</v>
      </c>
    </row>
    <row r="2615" spans="3:28">
      <c r="C2615" s="13">
        <v>2550</v>
      </c>
      <c r="D2615" s="13">
        <v>65</v>
      </c>
      <c r="E2615" s="14">
        <v>239838.04768834825</v>
      </c>
      <c r="F2615" s="14">
        <v>72614.338598455826</v>
      </c>
      <c r="G2615" s="14">
        <v>2551.6097</v>
      </c>
      <c r="H2615" s="14">
        <v>164672.09938989242</v>
      </c>
      <c r="I2615" s="14">
        <v>9880.325963393545</v>
      </c>
      <c r="J2615" s="14">
        <v>3952.1303853574182</v>
      </c>
      <c r="K2615" s="15">
        <v>5.1909840562936335E-2</v>
      </c>
      <c r="L2615" s="14">
        <v>7297.4030930826448</v>
      </c>
      <c r="M2615" s="14">
        <v>149851.8829744976</v>
      </c>
      <c r="N2615" s="14">
        <v>2964.0977890180634</v>
      </c>
      <c r="O2615" s="15">
        <v>0.15329103659966659</v>
      </c>
      <c r="P2615" s="14">
        <v>40210.913303734458</v>
      </c>
      <c r="Q2615" s="14">
        <v>304010.40877373313</v>
      </c>
      <c r="R2615" s="14">
        <v>2964.0977890180634</v>
      </c>
      <c r="S2615" s="15">
        <v>-2.7632500387318112E-2</v>
      </c>
      <c r="T2615" s="38">
        <v>-25741.604880733743</v>
      </c>
      <c r="U2615" s="38">
        <v>907310.31716748409</v>
      </c>
      <c r="V2615" s="38">
        <v>21766.711516083356</v>
      </c>
      <c r="W2615" s="38">
        <v>1361172.6089157148</v>
      </c>
      <c r="AA2615" s="13">
        <v>2550</v>
      </c>
      <c r="AB2615" s="39">
        <v>2811072.3198024686</v>
      </c>
    </row>
    <row r="2616" spans="3:28">
      <c r="C2616" s="13">
        <v>2551</v>
      </c>
      <c r="D2616" s="13">
        <v>65</v>
      </c>
      <c r="E2616" s="14">
        <v>227065.35638831483</v>
      </c>
      <c r="F2616" s="14">
        <v>67632.988991442777</v>
      </c>
      <c r="G2616" s="14">
        <v>2551.6097</v>
      </c>
      <c r="H2616" s="14">
        <v>156880.75769687205</v>
      </c>
      <c r="I2616" s="14">
        <v>9412.8454618123233</v>
      </c>
      <c r="J2616" s="14">
        <v>3765.1381847249295</v>
      </c>
      <c r="K2616" s="15">
        <v>-5.4845488574909985E-2</v>
      </c>
      <c r="L2616" s="14">
        <v>-8558.167554943595</v>
      </c>
      <c r="M2616" s="14">
        <v>149365.814921029</v>
      </c>
      <c r="N2616" s="14">
        <v>2823.8536385436969</v>
      </c>
      <c r="O2616" s="15">
        <v>-2.0852532823059877E-2</v>
      </c>
      <c r="P2616" s="14">
        <v>-5627.8220892416111</v>
      </c>
      <c r="Q2616" s="14">
        <v>265670.84400508157</v>
      </c>
      <c r="R2616" s="14">
        <v>2823.8536385436969</v>
      </c>
      <c r="S2616" s="15">
        <v>0.23219683710364369</v>
      </c>
      <c r="T2616" s="38">
        <v>23070.290121825576</v>
      </c>
      <c r="U2616" s="38">
        <v>123838.82493626959</v>
      </c>
      <c r="V2616" s="38">
        <v>8884.3004776403686</v>
      </c>
      <c r="W2616" s="38">
        <v>538875.48386238015</v>
      </c>
      <c r="AA2616" s="13">
        <v>2551</v>
      </c>
      <c r="AB2616" s="39">
        <v>2847311.5184682654</v>
      </c>
    </row>
    <row r="2617" spans="3:28">
      <c r="C2617" s="13">
        <v>2552</v>
      </c>
      <c r="D2617" s="13">
        <v>65</v>
      </c>
      <c r="E2617" s="14">
        <v>238779.12012973131</v>
      </c>
      <c r="F2617" s="14">
        <v>72201.356850595213</v>
      </c>
      <c r="G2617" s="14">
        <v>2551.6097</v>
      </c>
      <c r="H2617" s="14">
        <v>164026.15357913609</v>
      </c>
      <c r="I2617" s="14">
        <v>9841.5692147481659</v>
      </c>
      <c r="J2617" s="14">
        <v>3936.6276858992665</v>
      </c>
      <c r="K2617" s="15">
        <v>0.14798912945203829</v>
      </c>
      <c r="L2617" s="14">
        <v>26341.155902649458</v>
      </c>
      <c r="M2617" s="14">
        <v>206303.32645779999</v>
      </c>
      <c r="N2617" s="14">
        <v>2952.4707644244495</v>
      </c>
      <c r="O2617" s="15">
        <v>0.11813413272512667</v>
      </c>
      <c r="P2617" s="14">
        <v>19235.374309377785</v>
      </c>
      <c r="Q2617" s="14">
        <v>183538.16849940267</v>
      </c>
      <c r="R2617" s="14">
        <v>2952.4707644244495</v>
      </c>
      <c r="S2617" s="15">
        <v>0.11601374512258858</v>
      </c>
      <c r="T2617" s="38">
        <v>49676.954289373774</v>
      </c>
      <c r="U2617" s="38">
        <v>479352.05728750065</v>
      </c>
      <c r="V2617" s="38">
        <v>95253.484501401021</v>
      </c>
      <c r="W2617" s="38">
        <v>869193.55224470329</v>
      </c>
      <c r="AA2617" s="13">
        <v>2552</v>
      </c>
      <c r="AB2617" s="39">
        <v>2442438.4230006859</v>
      </c>
    </row>
    <row r="2618" spans="3:28">
      <c r="C2618" s="13">
        <v>2553</v>
      </c>
      <c r="D2618" s="13">
        <v>65</v>
      </c>
      <c r="E2618" s="14">
        <v>240433.59079340266</v>
      </c>
      <c r="F2618" s="14">
        <v>72846.600409427047</v>
      </c>
      <c r="G2618" s="14">
        <v>2551.6097</v>
      </c>
      <c r="H2618" s="14">
        <v>165035.38068397561</v>
      </c>
      <c r="I2618" s="14">
        <v>9902.1228410385356</v>
      </c>
      <c r="J2618" s="14">
        <v>3960.8491364154143</v>
      </c>
      <c r="K2618" s="15">
        <v>9.1985699501049498E-3</v>
      </c>
      <c r="L2618" s="14">
        <v>1293.8542278338796</v>
      </c>
      <c r="M2618" s="14">
        <v>143932.4718469209</v>
      </c>
      <c r="N2618" s="14">
        <v>2970.6368523115607</v>
      </c>
      <c r="O2618" s="15">
        <v>0.19294473892909483</v>
      </c>
      <c r="P2618" s="14">
        <v>24349.85352703575</v>
      </c>
      <c r="Q2618" s="14">
        <v>152036.35091347439</v>
      </c>
      <c r="R2618" s="14">
        <v>2970.6368523115607</v>
      </c>
      <c r="S2618" s="15">
        <v>0.24491463206760539</v>
      </c>
      <c r="T2618" s="38">
        <v>57220.615420926712</v>
      </c>
      <c r="U2618" s="38">
        <v>292340.87406221725</v>
      </c>
      <c r="V2618" s="38">
        <v>82864.323175796337</v>
      </c>
      <c r="W2618" s="38">
        <v>588309.69682261255</v>
      </c>
      <c r="AA2618" s="13">
        <v>2553</v>
      </c>
      <c r="AB2618" s="39">
        <v>2264826.5533365682</v>
      </c>
    </row>
    <row r="2619" spans="3:28">
      <c r="C2619" s="13">
        <v>2554</v>
      </c>
      <c r="D2619" s="13">
        <v>65</v>
      </c>
      <c r="E2619" s="14">
        <v>223901.08820671248</v>
      </c>
      <c r="F2619" s="14">
        <v>66398.924400617863</v>
      </c>
      <c r="G2619" s="14">
        <v>2551.6097</v>
      </c>
      <c r="H2619" s="14">
        <v>154950.55410609461</v>
      </c>
      <c r="I2619" s="14">
        <v>9297.033246365676</v>
      </c>
      <c r="J2619" s="14">
        <v>3718.8132985462707</v>
      </c>
      <c r="K2619" s="15">
        <v>-3.0302190470053787E-2</v>
      </c>
      <c r="L2619" s="14">
        <v>-3260.1485814709122</v>
      </c>
      <c r="M2619" s="14">
        <v>106187.14299951242</v>
      </c>
      <c r="N2619" s="14">
        <v>2789.1099739097026</v>
      </c>
      <c r="O2619" s="15">
        <v>5.6106536621469721E-2</v>
      </c>
      <c r="P2619" s="14">
        <v>7505.1846444921857</v>
      </c>
      <c r="Q2619" s="14">
        <v>142666.4109754104</v>
      </c>
      <c r="R2619" s="14">
        <v>2789.1099739097026</v>
      </c>
      <c r="S2619" s="15">
        <v>-6.3010793818311081E-2</v>
      </c>
      <c r="T2619" s="38">
        <v>-6025.3967567484378</v>
      </c>
      <c r="U2619" s="38">
        <v>90993.993145354616</v>
      </c>
      <c r="V2619" s="38">
        <v>-1780.3606937271643</v>
      </c>
      <c r="W2619" s="38">
        <v>339847.54712027742</v>
      </c>
      <c r="AA2619" s="13">
        <v>2554</v>
      </c>
      <c r="AB2619" s="39">
        <v>3260899.3264408405</v>
      </c>
    </row>
    <row r="2620" spans="3:28">
      <c r="C2620" s="13">
        <v>2555</v>
      </c>
      <c r="D2620" s="13">
        <v>65</v>
      </c>
      <c r="E2620" s="14">
        <v>241210.73645324667</v>
      </c>
      <c r="F2620" s="14">
        <v>73149.687216766208</v>
      </c>
      <c r="G2620" s="14">
        <v>2551.6097</v>
      </c>
      <c r="H2620" s="14">
        <v>165509.43953648047</v>
      </c>
      <c r="I2620" s="14">
        <v>9930.5663721888268</v>
      </c>
      <c r="J2620" s="14">
        <v>3972.2265488755311</v>
      </c>
      <c r="K2620" s="15">
        <v>8.836737127787983E-2</v>
      </c>
      <c r="L2620" s="14">
        <v>14599.253878380467</v>
      </c>
      <c r="M2620" s="14">
        <v>181796.27777809516</v>
      </c>
      <c r="N2620" s="14">
        <v>2979.1699116566479</v>
      </c>
      <c r="O2620" s="15">
        <v>0.12633741973789833</v>
      </c>
      <c r="P2620" s="14">
        <v>27585.634154184507</v>
      </c>
      <c r="Q2620" s="14">
        <v>247424.09952417764</v>
      </c>
      <c r="R2620" s="14">
        <v>2979.1699116566479</v>
      </c>
      <c r="S2620" s="15">
        <v>-3.2201275905479484E-2</v>
      </c>
      <c r="T2620" s="38">
        <v>-6803.941970699887</v>
      </c>
      <c r="U2620" s="38">
        <v>205979.81625551442</v>
      </c>
      <c r="V2620" s="38">
        <v>35380.946061865085</v>
      </c>
      <c r="W2620" s="38">
        <v>635200.19355778722</v>
      </c>
      <c r="AA2620" s="13">
        <v>2555</v>
      </c>
      <c r="AB2620" s="39">
        <v>2586145.5154404128</v>
      </c>
    </row>
    <row r="2621" spans="3:28">
      <c r="C2621" s="13">
        <v>2556</v>
      </c>
      <c r="D2621" s="13">
        <v>65</v>
      </c>
      <c r="E2621" s="14">
        <v>232090.43705329805</v>
      </c>
      <c r="F2621" s="14">
        <v>69592.770450786236</v>
      </c>
      <c r="G2621" s="14">
        <v>2551.6097</v>
      </c>
      <c r="H2621" s="14">
        <v>159946.05690251183</v>
      </c>
      <c r="I2621" s="14">
        <v>9596.7634141507097</v>
      </c>
      <c r="J2621" s="14">
        <v>3838.7053656602839</v>
      </c>
      <c r="K2621" s="15">
        <v>1.218233901642277E-2</v>
      </c>
      <c r="L2621" s="14">
        <v>2537.6429472743844</v>
      </c>
      <c r="M2621" s="14">
        <v>212762.06281411886</v>
      </c>
      <c r="N2621" s="14">
        <v>2879.0290242452129</v>
      </c>
      <c r="O2621" s="15">
        <v>0.19351550451819546</v>
      </c>
      <c r="P2621" s="14">
        <v>37795.706687856647</v>
      </c>
      <c r="Q2621" s="14">
        <v>234546.22112196678</v>
      </c>
      <c r="R2621" s="14">
        <v>2879.0290242452129</v>
      </c>
      <c r="S2621" s="15">
        <v>-0.18025562912302001</v>
      </c>
      <c r="T2621" s="38">
        <v>-75636.286464016928</v>
      </c>
      <c r="U2621" s="38">
        <v>345408.91155437246</v>
      </c>
      <c r="V2621" s="38">
        <v>-35302.936828885897</v>
      </c>
      <c r="W2621" s="38">
        <v>792717.19549045805</v>
      </c>
      <c r="AA2621" s="13">
        <v>2556</v>
      </c>
      <c r="AB2621" s="39">
        <v>2745295.1739452458</v>
      </c>
    </row>
    <row r="2622" spans="3:28">
      <c r="C2622" s="13">
        <v>2557</v>
      </c>
      <c r="D2622" s="13">
        <v>65</v>
      </c>
      <c r="E2622" s="14">
        <v>229759.7140717181</v>
      </c>
      <c r="F2622" s="14">
        <v>68683.788487970058</v>
      </c>
      <c r="G2622" s="14">
        <v>2551.6097</v>
      </c>
      <c r="H2622" s="14">
        <v>158524.31588374803</v>
      </c>
      <c r="I2622" s="14">
        <v>9511.4589530248813</v>
      </c>
      <c r="J2622" s="14">
        <v>3804.5835812099526</v>
      </c>
      <c r="K2622" s="15">
        <v>-3.1428561044590124E-2</v>
      </c>
      <c r="L2622" s="14">
        <v>-4879.7602820142338</v>
      </c>
      <c r="M2622" s="14">
        <v>152287.6826903754</v>
      </c>
      <c r="N2622" s="14">
        <v>2853.4376859074641</v>
      </c>
      <c r="O2622" s="15">
        <v>0.12073564797970172</v>
      </c>
      <c r="P2622" s="14">
        <v>14456.135933767453</v>
      </c>
      <c r="Q2622" s="14">
        <v>135616.63825877814</v>
      </c>
      <c r="R2622" s="14">
        <v>2853.4376859074641</v>
      </c>
      <c r="S2622" s="15">
        <v>-9.58890885555546E-2</v>
      </c>
      <c r="T2622" s="38">
        <v>-28420.168191976045</v>
      </c>
      <c r="U2622" s="38">
        <v>269392.39204429172</v>
      </c>
      <c r="V2622" s="38">
        <v>-18843.792540222825</v>
      </c>
      <c r="W2622" s="38">
        <v>557296.71299344522</v>
      </c>
      <c r="AA2622" s="13">
        <v>2557</v>
      </c>
      <c r="AB2622" s="39">
        <v>2709277.5963637675</v>
      </c>
    </row>
    <row r="2623" spans="3:28">
      <c r="C2623" s="13">
        <v>2558</v>
      </c>
      <c r="D2623" s="13">
        <v>65</v>
      </c>
      <c r="E2623" s="14">
        <v>239839.4423507585</v>
      </c>
      <c r="F2623" s="14">
        <v>72614.882516795813</v>
      </c>
      <c r="G2623" s="14">
        <v>2551.6097</v>
      </c>
      <c r="H2623" s="14">
        <v>164672.9501339627</v>
      </c>
      <c r="I2623" s="14">
        <v>9880.3770080377617</v>
      </c>
      <c r="J2623" s="14">
        <v>3952.150803215105</v>
      </c>
      <c r="K2623" s="15">
        <v>4.1119505681841015E-2</v>
      </c>
      <c r="L2623" s="14">
        <v>7389.1566943526177</v>
      </c>
      <c r="M2623" s="14">
        <v>189064.78275509612</v>
      </c>
      <c r="N2623" s="14">
        <v>2964.1131024113283</v>
      </c>
      <c r="O2623" s="15">
        <v>0.10049986947232045</v>
      </c>
      <c r="P2623" s="14">
        <v>18945.677815188817</v>
      </c>
      <c r="Q2623" s="14">
        <v>208942.18632204414</v>
      </c>
      <c r="R2623" s="14">
        <v>2964.1131024113283</v>
      </c>
      <c r="S2623" s="15">
        <v>0.19252756035986734</v>
      </c>
      <c r="T2623" s="38">
        <v>16326.036033927463</v>
      </c>
      <c r="U2623" s="38">
        <v>102606.52873324239</v>
      </c>
      <c r="V2623" s="38">
        <v>42660.870543468896</v>
      </c>
      <c r="W2623" s="38">
        <v>500613.49781038263</v>
      </c>
      <c r="AA2623" s="13">
        <v>2558</v>
      </c>
      <c r="AB2623" s="39">
        <v>2980021.3969346546</v>
      </c>
    </row>
    <row r="2624" spans="3:28">
      <c r="C2624" s="13">
        <v>2559</v>
      </c>
      <c r="D2624" s="13">
        <v>65</v>
      </c>
      <c r="E2624" s="14">
        <v>228506.74156227786</v>
      </c>
      <c r="F2624" s="14">
        <v>68195.129209288367</v>
      </c>
      <c r="G2624" s="14">
        <v>2551.6097</v>
      </c>
      <c r="H2624" s="14">
        <v>157760.0026529895</v>
      </c>
      <c r="I2624" s="14">
        <v>9465.6001591793702</v>
      </c>
      <c r="J2624" s="14">
        <v>3786.2400636717484</v>
      </c>
      <c r="K2624" s="15">
        <v>2.2612645769563455E-2</v>
      </c>
      <c r="L2624" s="14">
        <v>3306.9632591960199</v>
      </c>
      <c r="M2624" s="14">
        <v>151444.06079353101</v>
      </c>
      <c r="N2624" s="14">
        <v>2839.6800477538109</v>
      </c>
      <c r="O2624" s="15">
        <v>0.13751072768535211</v>
      </c>
      <c r="P2624" s="14">
        <v>26680.053417308023</v>
      </c>
      <c r="Q2624" s="14">
        <v>222121.50809190888</v>
      </c>
      <c r="R2624" s="14">
        <v>2839.6800477538109</v>
      </c>
      <c r="S2624" s="15">
        <v>0.36196986619600663</v>
      </c>
      <c r="T2624" s="38">
        <v>58564.724658676227</v>
      </c>
      <c r="U2624" s="38">
        <v>221779.04021208087</v>
      </c>
      <c r="V2624" s="38">
        <v>88551.741335180268</v>
      </c>
      <c r="W2624" s="38">
        <v>595344.60909752082</v>
      </c>
      <c r="AA2624" s="13">
        <v>2559</v>
      </c>
      <c r="AB2624" s="39">
        <v>2411544.4989820253</v>
      </c>
    </row>
    <row r="2625" spans="3:28">
      <c r="C2625" s="13">
        <v>2560</v>
      </c>
      <c r="D2625" s="13">
        <v>65</v>
      </c>
      <c r="E2625" s="14">
        <v>219647.03177184041</v>
      </c>
      <c r="F2625" s="14">
        <v>64739.842391017759</v>
      </c>
      <c r="G2625" s="14">
        <v>2551.6097</v>
      </c>
      <c r="H2625" s="14">
        <v>152355.57968082264</v>
      </c>
      <c r="I2625" s="14">
        <v>9141.3347808493581</v>
      </c>
      <c r="J2625" s="14">
        <v>3656.5339123397434</v>
      </c>
      <c r="K2625" s="15">
        <v>-1.5865646913925328E-2</v>
      </c>
      <c r="L2625" s="14">
        <v>-2306.6570453859131</v>
      </c>
      <c r="M2625" s="14">
        <v>144908.49882240803</v>
      </c>
      <c r="N2625" s="14">
        <v>2742.4004342548074</v>
      </c>
      <c r="O2625" s="15">
        <v>-9.0800720693623493E-2</v>
      </c>
      <c r="P2625" s="14">
        <v>-30437.4479605958</v>
      </c>
      <c r="Q2625" s="14">
        <v>306145.27621895407</v>
      </c>
      <c r="R2625" s="14">
        <v>2742.4004342548074</v>
      </c>
      <c r="S2625" s="15">
        <v>0.19528098775569519</v>
      </c>
      <c r="T2625" s="38">
        <v>21347.484940414524</v>
      </c>
      <c r="U2625" s="38">
        <v>132035.44551273398</v>
      </c>
      <c r="V2625" s="38">
        <v>-11396.620065567189</v>
      </c>
      <c r="W2625" s="38">
        <v>583089.22055409604</v>
      </c>
      <c r="AA2625" s="13">
        <v>2560</v>
      </c>
      <c r="AB2625" s="39">
        <v>2708025.1025830987</v>
      </c>
    </row>
    <row r="2626" spans="3:28">
      <c r="C2626" s="13">
        <v>2561</v>
      </c>
      <c r="D2626" s="13">
        <v>65</v>
      </c>
      <c r="E2626" s="14">
        <v>256990.75080914519</v>
      </c>
      <c r="F2626" s="14">
        <v>79303.892815566622</v>
      </c>
      <c r="G2626" s="14">
        <v>2551.6097</v>
      </c>
      <c r="H2626" s="14">
        <v>175135.24829357857</v>
      </c>
      <c r="I2626" s="14">
        <v>10508.114897614714</v>
      </c>
      <c r="J2626" s="14">
        <v>4203.2459590458857</v>
      </c>
      <c r="K2626" s="15">
        <v>2.9238622232887479E-3</v>
      </c>
      <c r="L2626" s="14">
        <v>468.85726769433148</v>
      </c>
      <c r="M2626" s="14">
        <v>162925.93884572908</v>
      </c>
      <c r="N2626" s="14">
        <v>3152.4344692844143</v>
      </c>
      <c r="O2626" s="15">
        <v>3.9336607184047946E-2</v>
      </c>
      <c r="P2626" s="14">
        <v>4144.0058502788197</v>
      </c>
      <c r="Q2626" s="14">
        <v>111067.53559944124</v>
      </c>
      <c r="R2626" s="14">
        <v>3152.4344692844143</v>
      </c>
      <c r="S2626" s="15">
        <v>-8.005595613974166E-2</v>
      </c>
      <c r="T2626" s="38">
        <v>-35775.290489052866</v>
      </c>
      <c r="U2626" s="38">
        <v>412679.48786857829</v>
      </c>
      <c r="V2626" s="38">
        <v>-31162.427371079713</v>
      </c>
      <c r="W2626" s="38">
        <v>686672.96231374866</v>
      </c>
      <c r="AA2626" s="13">
        <v>2561</v>
      </c>
      <c r="AB2626" s="39">
        <v>2665892.8412357504</v>
      </c>
    </row>
    <row r="2627" spans="3:28">
      <c r="C2627" s="13">
        <v>2562</v>
      </c>
      <c r="D2627" s="13">
        <v>65</v>
      </c>
      <c r="E2627" s="14">
        <v>233645.14520570866</v>
      </c>
      <c r="F2627" s="14">
        <v>70199.106630226379</v>
      </c>
      <c r="G2627" s="14">
        <v>2551.6097</v>
      </c>
      <c r="H2627" s="14">
        <v>160894.42887548226</v>
      </c>
      <c r="I2627" s="14">
        <v>9653.6657325289361</v>
      </c>
      <c r="J2627" s="14">
        <v>3861.4662930115746</v>
      </c>
      <c r="K2627" s="15">
        <v>0.10636410973712759</v>
      </c>
      <c r="L2627" s="14">
        <v>21599.809861228874</v>
      </c>
      <c r="M2627" s="14">
        <v>226604.77466925554</v>
      </c>
      <c r="N2627" s="14">
        <v>2896.0997197586807</v>
      </c>
      <c r="O2627" s="15">
        <v>-1.1709256404394103E-2</v>
      </c>
      <c r="P2627" s="14">
        <v>-2407.0511723130367</v>
      </c>
      <c r="Q2627" s="14">
        <v>204609.23369604631</v>
      </c>
      <c r="R2627" s="14">
        <v>2896.0997197586807</v>
      </c>
      <c r="S2627" s="15">
        <v>2.2341649190796162E-2</v>
      </c>
      <c r="T2627" s="38">
        <v>7585.8050159178556</v>
      </c>
      <c r="U2627" s="38">
        <v>348570.33900620305</v>
      </c>
      <c r="V2627" s="38">
        <v>26778.563704833694</v>
      </c>
      <c r="W2627" s="38">
        <v>779784.34737150487</v>
      </c>
      <c r="AA2627" s="13">
        <v>2562</v>
      </c>
      <c r="AB2627" s="39">
        <v>2463999.5920254439</v>
      </c>
    </row>
    <row r="2628" spans="3:28">
      <c r="C2628" s="13">
        <v>2563</v>
      </c>
      <c r="D2628" s="13">
        <v>65</v>
      </c>
      <c r="E2628" s="14">
        <v>254764.58253023753</v>
      </c>
      <c r="F2628" s="14">
        <v>78435.687186792638</v>
      </c>
      <c r="G2628" s="14">
        <v>2551.6097</v>
      </c>
      <c r="H2628" s="14">
        <v>173777.28564344489</v>
      </c>
      <c r="I2628" s="14">
        <v>10426.637138606693</v>
      </c>
      <c r="J2628" s="14">
        <v>4170.6548554426772</v>
      </c>
      <c r="K2628" s="15">
        <v>4.6742971101319065E-2</v>
      </c>
      <c r="L2628" s="14">
        <v>8524.3704069619853</v>
      </c>
      <c r="M2628" s="14">
        <v>192976.59078388719</v>
      </c>
      <c r="N2628" s="14">
        <v>3127.9911415820079</v>
      </c>
      <c r="O2628" s="15">
        <v>4.9229082791335269E-2</v>
      </c>
      <c r="P2628" s="14">
        <v>10785.718448184954</v>
      </c>
      <c r="Q2628" s="14">
        <v>231442.12518377084</v>
      </c>
      <c r="R2628" s="14">
        <v>3127.9911415820079</v>
      </c>
      <c r="S2628" s="15">
        <v>0.23588404928330708</v>
      </c>
      <c r="T2628" s="38">
        <v>166613.0983290849</v>
      </c>
      <c r="U2628" s="38">
        <v>874511.83266373049</v>
      </c>
      <c r="V2628" s="38">
        <v>185923.18718423182</v>
      </c>
      <c r="W2628" s="38">
        <v>1298930.5486313885</v>
      </c>
      <c r="AA2628" s="13">
        <v>2563</v>
      </c>
      <c r="AB2628" s="39">
        <v>2506501.5257104076</v>
      </c>
    </row>
    <row r="2629" spans="3:28">
      <c r="C2629" s="13">
        <v>2564</v>
      </c>
      <c r="D2629" s="13">
        <v>65</v>
      </c>
      <c r="E2629" s="14">
        <v>232875.34619442647</v>
      </c>
      <c r="F2629" s="14">
        <v>69898.885015826323</v>
      </c>
      <c r="G2629" s="14">
        <v>2551.6097</v>
      </c>
      <c r="H2629" s="14">
        <v>160424.85147860015</v>
      </c>
      <c r="I2629" s="14">
        <v>9625.4910887160077</v>
      </c>
      <c r="J2629" s="14">
        <v>3850.1964354864031</v>
      </c>
      <c r="K2629" s="15">
        <v>1.9294050747074746E-2</v>
      </c>
      <c r="L2629" s="14">
        <v>3210.9766413470347</v>
      </c>
      <c r="M2629" s="14">
        <v>171559.22173683258</v>
      </c>
      <c r="N2629" s="14">
        <v>2887.6473266148023</v>
      </c>
      <c r="O2629" s="15">
        <v>-5.8127827105164592E-2</v>
      </c>
      <c r="P2629" s="14">
        <v>-8417.1164667891771</v>
      </c>
      <c r="Q2629" s="14">
        <v>137830.27006772225</v>
      </c>
      <c r="R2629" s="14">
        <v>2887.6473266148023</v>
      </c>
      <c r="S2629" s="15">
        <v>0.17835138338607584</v>
      </c>
      <c r="T2629" s="38">
        <v>19023.951236899982</v>
      </c>
      <c r="U2629" s="38">
        <v>127133.34079446785</v>
      </c>
      <c r="V2629" s="38">
        <v>13817.81141145784</v>
      </c>
      <c r="W2629" s="38">
        <v>436522.83259902266</v>
      </c>
      <c r="AA2629" s="13">
        <v>2564</v>
      </c>
      <c r="AB2629" s="39">
        <v>2460835.669456752</v>
      </c>
    </row>
    <row r="2630" spans="3:28">
      <c r="C2630" s="13">
        <v>2565</v>
      </c>
      <c r="D2630" s="13">
        <v>65</v>
      </c>
      <c r="E2630" s="14">
        <v>221303.12396772663</v>
      </c>
      <c r="F2630" s="14">
        <v>65385.718347413385</v>
      </c>
      <c r="G2630" s="14">
        <v>2551.6097</v>
      </c>
      <c r="H2630" s="14">
        <v>153365.79592031325</v>
      </c>
      <c r="I2630" s="14">
        <v>9201.9477552187946</v>
      </c>
      <c r="J2630" s="14">
        <v>3680.7791020875179</v>
      </c>
      <c r="K2630" s="15">
        <v>1.1628809937172444E-2</v>
      </c>
      <c r="L2630" s="14">
        <v>1773.0997025237755</v>
      </c>
      <c r="M2630" s="14">
        <v>156088.22330661255</v>
      </c>
      <c r="N2630" s="14">
        <v>2760.5843265656381</v>
      </c>
      <c r="O2630" s="15">
        <v>-8.7802670222657531E-2</v>
      </c>
      <c r="P2630" s="14">
        <v>-7630.4038944748527</v>
      </c>
      <c r="Q2630" s="14">
        <v>80653.895574337745</v>
      </c>
      <c r="R2630" s="14">
        <v>2760.5843265656381</v>
      </c>
      <c r="S2630" s="15">
        <v>0.10164615818317051</v>
      </c>
      <c r="T2630" s="38">
        <v>32614.583336655029</v>
      </c>
      <c r="U2630" s="38">
        <v>354858.78142230655</v>
      </c>
      <c r="V2630" s="38">
        <v>26757.279144703953</v>
      </c>
      <c r="W2630" s="38">
        <v>591600.90030325681</v>
      </c>
      <c r="AA2630" s="13">
        <v>2565</v>
      </c>
      <c r="AB2630" s="39">
        <v>2425834.3920646785</v>
      </c>
    </row>
    <row r="2631" spans="3:28">
      <c r="C2631" s="13">
        <v>2566</v>
      </c>
      <c r="D2631" s="13">
        <v>65</v>
      </c>
      <c r="E2631" s="14">
        <v>240031.39055714812</v>
      </c>
      <c r="F2631" s="14">
        <v>72689.742317287761</v>
      </c>
      <c r="G2631" s="14">
        <v>2551.6097</v>
      </c>
      <c r="H2631" s="14">
        <v>164790.03853986037</v>
      </c>
      <c r="I2631" s="14">
        <v>9887.4023123916213</v>
      </c>
      <c r="J2631" s="14">
        <v>3954.9609249566488</v>
      </c>
      <c r="K2631" s="15">
        <v>-1.5901410109722153E-2</v>
      </c>
      <c r="L2631" s="14">
        <v>-2278.0213861964289</v>
      </c>
      <c r="M2631" s="14">
        <v>142958.5392759456</v>
      </c>
      <c r="N2631" s="14">
        <v>2966.2206937174865</v>
      </c>
      <c r="O2631" s="15">
        <v>9.8888382836443772E-2</v>
      </c>
      <c r="P2631" s="14">
        <v>11795.405626249994</v>
      </c>
      <c r="Q2631" s="14">
        <v>132558.50911202963</v>
      </c>
      <c r="R2631" s="14">
        <v>2966.2206937174865</v>
      </c>
      <c r="S2631" s="15">
        <v>3.1508168388063168E-3</v>
      </c>
      <c r="T2631" s="38">
        <v>2764.7009087822998</v>
      </c>
      <c r="U2631" s="38">
        <v>881703.10308076139</v>
      </c>
      <c r="V2631" s="38">
        <v>12282.085148835864</v>
      </c>
      <c r="W2631" s="38">
        <v>1157220.1514687366</v>
      </c>
      <c r="AA2631" s="13">
        <v>2566</v>
      </c>
      <c r="AB2631" s="39">
        <v>2836136.8495692671</v>
      </c>
    </row>
    <row r="2632" spans="3:28">
      <c r="C2632" s="13">
        <v>2567</v>
      </c>
      <c r="D2632" s="13">
        <v>65</v>
      </c>
      <c r="E2632" s="14">
        <v>233977.73186118715</v>
      </c>
      <c r="F2632" s="14">
        <v>70328.815425862995</v>
      </c>
      <c r="G2632" s="14">
        <v>2551.6097</v>
      </c>
      <c r="H2632" s="14">
        <v>161097.30673532415</v>
      </c>
      <c r="I2632" s="14">
        <v>9665.8384041194495</v>
      </c>
      <c r="J2632" s="14">
        <v>3866.3353616477798</v>
      </c>
      <c r="K2632" s="15">
        <v>-3.1519738636700025E-2</v>
      </c>
      <c r="L2632" s="14">
        <v>-4846.2921560972982</v>
      </c>
      <c r="M2632" s="14">
        <v>150841.07418595898</v>
      </c>
      <c r="N2632" s="14">
        <v>2899.7515212358348</v>
      </c>
      <c r="O2632" s="15">
        <v>6.4470967821392708E-2</v>
      </c>
      <c r="P2632" s="14">
        <v>16453.578117200552</v>
      </c>
      <c r="Q2632" s="14">
        <v>273112.5607549288</v>
      </c>
      <c r="R2632" s="14">
        <v>2899.7515212358348</v>
      </c>
      <c r="S2632" s="15">
        <v>-1.067131639545818E-3</v>
      </c>
      <c r="T2632" s="38">
        <v>-149.4507088148026</v>
      </c>
      <c r="U2632" s="38">
        <v>141349.41551975545</v>
      </c>
      <c r="V2632" s="38">
        <v>11457.835252288452</v>
      </c>
      <c r="W2632" s="38">
        <v>565303.05046064325</v>
      </c>
      <c r="AA2632" s="13">
        <v>2567</v>
      </c>
      <c r="AB2632" s="39">
        <v>3063846.5493781958</v>
      </c>
    </row>
    <row r="2633" spans="3:28">
      <c r="C2633" s="13">
        <v>2568</v>
      </c>
      <c r="D2633" s="13">
        <v>65</v>
      </c>
      <c r="E2633" s="14">
        <v>234773.26460891718</v>
      </c>
      <c r="F2633" s="14">
        <v>70639.073197477701</v>
      </c>
      <c r="G2633" s="14">
        <v>2551.6097</v>
      </c>
      <c r="H2633" s="14">
        <v>161582.58171143947</v>
      </c>
      <c r="I2633" s="14">
        <v>9694.9549026863679</v>
      </c>
      <c r="J2633" s="14">
        <v>3877.9819610745471</v>
      </c>
      <c r="K2633" s="15">
        <v>3.7332133611769132E-2</v>
      </c>
      <c r="L2633" s="14">
        <v>4938.3377539679823</v>
      </c>
      <c r="M2633" s="14">
        <v>139158.48376635023</v>
      </c>
      <c r="N2633" s="14">
        <v>2908.4864708059104</v>
      </c>
      <c r="O2633" s="15">
        <v>0.14131946150850402</v>
      </c>
      <c r="P2633" s="14">
        <v>30800.257596106028</v>
      </c>
      <c r="Q2633" s="14">
        <v>250202.24325375556</v>
      </c>
      <c r="R2633" s="14">
        <v>2908.4864708059104</v>
      </c>
      <c r="S2633" s="15">
        <v>-7.3083922331428866E-2</v>
      </c>
      <c r="T2633" s="38">
        <v>-17048.675620477741</v>
      </c>
      <c r="U2633" s="38">
        <v>217680.89105971192</v>
      </c>
      <c r="V2633" s="38">
        <v>18689.919729596273</v>
      </c>
      <c r="W2633" s="38">
        <v>607041.61807981774</v>
      </c>
      <c r="AA2633" s="13">
        <v>2568</v>
      </c>
      <c r="AB2633" s="39">
        <v>2719076.0647665327</v>
      </c>
    </row>
    <row r="2634" spans="3:28">
      <c r="C2634" s="13">
        <v>2569</v>
      </c>
      <c r="D2634" s="13">
        <v>65</v>
      </c>
      <c r="E2634" s="14">
        <v>228109.49704401306</v>
      </c>
      <c r="F2634" s="14">
        <v>68040.203847165089</v>
      </c>
      <c r="G2634" s="14">
        <v>2551.6097</v>
      </c>
      <c r="H2634" s="14">
        <v>157517.68349684795</v>
      </c>
      <c r="I2634" s="14">
        <v>9451.0610098108773</v>
      </c>
      <c r="J2634" s="14">
        <v>3780.4244039243513</v>
      </c>
      <c r="K2634" s="15">
        <v>-2.8521264802916439E-2</v>
      </c>
      <c r="L2634" s="14">
        <v>-4333.8631490304224</v>
      </c>
      <c r="M2634" s="14">
        <v>149508.34623740669</v>
      </c>
      <c r="N2634" s="14">
        <v>2835.318302943263</v>
      </c>
      <c r="O2634" s="15">
        <v>0.29277873428167744</v>
      </c>
      <c r="P2634" s="14">
        <v>49585.567850319749</v>
      </c>
      <c r="Q2634" s="14">
        <v>220365.14453305004</v>
      </c>
      <c r="R2634" s="14">
        <v>2835.318302943263</v>
      </c>
      <c r="S2634" s="15">
        <v>9.3276819086015622E-2</v>
      </c>
      <c r="T2634" s="38">
        <v>18795.515109479787</v>
      </c>
      <c r="U2634" s="38">
        <v>221715.70504673457</v>
      </c>
      <c r="V2634" s="38">
        <v>64047.219810769107</v>
      </c>
      <c r="W2634" s="38">
        <v>591589.19581719127</v>
      </c>
      <c r="AA2634" s="13">
        <v>2569</v>
      </c>
      <c r="AB2634" s="39">
        <v>2927494.185546366</v>
      </c>
    </row>
    <row r="2635" spans="3:28">
      <c r="C2635" s="13">
        <v>2570</v>
      </c>
      <c r="D2635" s="13">
        <v>65</v>
      </c>
      <c r="E2635" s="14">
        <v>247620.49930652601</v>
      </c>
      <c r="F2635" s="14">
        <v>75649.494729545142</v>
      </c>
      <c r="G2635" s="14">
        <v>2551.6097</v>
      </c>
      <c r="H2635" s="14">
        <v>169419.39487698086</v>
      </c>
      <c r="I2635" s="14">
        <v>10165.163692618851</v>
      </c>
      <c r="J2635" s="14">
        <v>4066.0654770475408</v>
      </c>
      <c r="K2635" s="15">
        <v>6.3071473668336625E-2</v>
      </c>
      <c r="L2635" s="14">
        <v>8453.0977661703746</v>
      </c>
      <c r="M2635" s="14">
        <v>144510.23481881339</v>
      </c>
      <c r="N2635" s="14">
        <v>3049.5491077856555</v>
      </c>
      <c r="O2635" s="15">
        <v>-0.33502620944896594</v>
      </c>
      <c r="P2635" s="14">
        <v>-74031.367192100399</v>
      </c>
      <c r="Q2635" s="14">
        <v>148465.27494750591</v>
      </c>
      <c r="R2635" s="14">
        <v>3049.5491077856555</v>
      </c>
      <c r="S2635" s="15">
        <v>-8.3315554226994062E-2</v>
      </c>
      <c r="T2635" s="38">
        <v>-18592.188176985386</v>
      </c>
      <c r="U2635" s="38">
        <v>206086.45421688823</v>
      </c>
      <c r="V2635" s="38">
        <v>-84170.457602915412</v>
      </c>
      <c r="W2635" s="38">
        <v>499061.96398320753</v>
      </c>
      <c r="AA2635" s="13">
        <v>2570</v>
      </c>
      <c r="AB2635" s="39">
        <v>2429589.7764060246</v>
      </c>
    </row>
    <row r="2636" spans="3:28">
      <c r="C2636" s="13">
        <v>2571</v>
      </c>
      <c r="D2636" s="13">
        <v>65</v>
      </c>
      <c r="E2636" s="14">
        <v>216349.19925383155</v>
      </c>
      <c r="F2636" s="14">
        <v>63453.687708994308</v>
      </c>
      <c r="G2636" s="14">
        <v>2551.6097</v>
      </c>
      <c r="H2636" s="14">
        <v>150343.90184483724</v>
      </c>
      <c r="I2636" s="14">
        <v>9020.6341106902346</v>
      </c>
      <c r="J2636" s="14">
        <v>3608.2536442760938</v>
      </c>
      <c r="K2636" s="15">
        <v>8.7098225860986506E-2</v>
      </c>
      <c r="L2636" s="14">
        <v>9157.3955394360601</v>
      </c>
      <c r="M2636" s="14">
        <v>116100.23728846322</v>
      </c>
      <c r="N2636" s="14">
        <v>2706.1902332070704</v>
      </c>
      <c r="O2636" s="15">
        <v>2.1242325792114596E-2</v>
      </c>
      <c r="P2636" s="14">
        <v>6850.5331011581557</v>
      </c>
      <c r="Q2636" s="14">
        <v>330698.12190927431</v>
      </c>
      <c r="R2636" s="14">
        <v>2706.1902332070704</v>
      </c>
      <c r="S2636" s="15">
        <v>-0.29651678715360369</v>
      </c>
      <c r="T2636" s="38">
        <v>-67085.583343633349</v>
      </c>
      <c r="U2636" s="38">
        <v>160512.99347947878</v>
      </c>
      <c r="V2636" s="38">
        <v>-51077.654703039138</v>
      </c>
      <c r="W2636" s="38">
        <v>607311.35267721629</v>
      </c>
      <c r="AA2636" s="13">
        <v>2571</v>
      </c>
      <c r="AB2636" s="39">
        <v>2779918.1435906515</v>
      </c>
    </row>
    <row r="2637" spans="3:28">
      <c r="C2637" s="13">
        <v>2572</v>
      </c>
      <c r="D2637" s="13">
        <v>65</v>
      </c>
      <c r="E2637" s="14">
        <v>235853.32166152223</v>
      </c>
      <c r="F2637" s="14">
        <v>71060.295447993674</v>
      </c>
      <c r="G2637" s="14">
        <v>2551.6097</v>
      </c>
      <c r="H2637" s="14">
        <v>162241.41651352856</v>
      </c>
      <c r="I2637" s="14">
        <v>9734.4849908117139</v>
      </c>
      <c r="J2637" s="14">
        <v>3893.7939963246858</v>
      </c>
      <c r="K2637" s="15">
        <v>-2.8846695342372393E-2</v>
      </c>
      <c r="L2637" s="14">
        <v>-4029.3816759684082</v>
      </c>
      <c r="M2637" s="14">
        <v>137600.12465213411</v>
      </c>
      <c r="N2637" s="14">
        <v>2920.3454972435143</v>
      </c>
      <c r="O2637" s="15">
        <v>-7.2434286231026351E-3</v>
      </c>
      <c r="P2637" s="14">
        <v>-2203.6245630647759</v>
      </c>
      <c r="Q2637" s="14">
        <v>303480.51141153544</v>
      </c>
      <c r="R2637" s="14">
        <v>2920.3454972435143</v>
      </c>
      <c r="S2637" s="15">
        <v>-0.29924234916123466</v>
      </c>
      <c r="T2637" s="38">
        <v>-21833.384084595884</v>
      </c>
      <c r="U2637" s="38">
        <v>52589.001886165242</v>
      </c>
      <c r="V2637" s="38">
        <v>-28066.390323629068</v>
      </c>
      <c r="W2637" s="38">
        <v>493669.63794983481</v>
      </c>
      <c r="AA2637" s="13">
        <v>2572</v>
      </c>
      <c r="AB2637" s="39">
        <v>2769838.0892074038</v>
      </c>
    </row>
    <row r="2638" spans="3:28">
      <c r="C2638" s="13">
        <v>2573</v>
      </c>
      <c r="D2638" s="13">
        <v>65</v>
      </c>
      <c r="E2638" s="14">
        <v>217791.48782977869</v>
      </c>
      <c r="F2638" s="14">
        <v>64016.180253613689</v>
      </c>
      <c r="G2638" s="14">
        <v>2551.6097</v>
      </c>
      <c r="H2638" s="14">
        <v>151223.69787616501</v>
      </c>
      <c r="I2638" s="14">
        <v>9073.4218725699011</v>
      </c>
      <c r="J2638" s="14">
        <v>3629.3687490279608</v>
      </c>
      <c r="K2638" s="15">
        <v>6.5117332831708286E-2</v>
      </c>
      <c r="L2638" s="14">
        <v>9212.4546538954</v>
      </c>
      <c r="M2638" s="14">
        <v>152501.83176044156</v>
      </c>
      <c r="N2638" s="14">
        <v>2722.0265617709701</v>
      </c>
      <c r="O2638" s="15">
        <v>9.9519835869373463E-2</v>
      </c>
      <c r="P2638" s="14">
        <v>18305.137603318453</v>
      </c>
      <c r="Q2638" s="14">
        <v>203600.71471673666</v>
      </c>
      <c r="R2638" s="14">
        <v>2722.0265617709701</v>
      </c>
      <c r="S2638" s="15">
        <v>0.15267304659808151</v>
      </c>
      <c r="T2638" s="38">
        <v>61427.85074781211</v>
      </c>
      <c r="U2638" s="38">
        <v>465137.88447841466</v>
      </c>
      <c r="V2638" s="38">
        <v>88945.443005025969</v>
      </c>
      <c r="W2638" s="38">
        <v>821240.43095559289</v>
      </c>
      <c r="AA2638" s="13">
        <v>2573</v>
      </c>
      <c r="AB2638" s="39">
        <v>2484437.1233176338</v>
      </c>
    </row>
    <row r="2639" spans="3:28">
      <c r="C2639" s="13">
        <v>2574</v>
      </c>
      <c r="D2639" s="13">
        <v>65</v>
      </c>
      <c r="E2639" s="14">
        <v>251254.0124423847</v>
      </c>
      <c r="F2639" s="14">
        <v>77066.564852530035</v>
      </c>
      <c r="G2639" s="14">
        <v>2551.6097</v>
      </c>
      <c r="H2639" s="14">
        <v>171635.83788985465</v>
      </c>
      <c r="I2639" s="14">
        <v>10298.150273391278</v>
      </c>
      <c r="J2639" s="14">
        <v>4119.2601093565117</v>
      </c>
      <c r="K2639" s="15">
        <v>3.8191488902344563E-2</v>
      </c>
      <c r="L2639" s="14">
        <v>8054.3324237488678</v>
      </c>
      <c r="M2639" s="14">
        <v>221007.34881232347</v>
      </c>
      <c r="N2639" s="14">
        <v>3089.4450820173834</v>
      </c>
      <c r="O2639" s="15">
        <v>-5.4607213317882555E-2</v>
      </c>
      <c r="P2639" s="14">
        <v>-6963.0438812124694</v>
      </c>
      <c r="Q2639" s="14">
        <v>122093.10907611888</v>
      </c>
      <c r="R2639" s="14">
        <v>3089.4450820173834</v>
      </c>
      <c r="S2639" s="15">
        <v>0.45356321461579124</v>
      </c>
      <c r="T2639" s="38">
        <v>379686.22055827058</v>
      </c>
      <c r="U2639" s="38">
        <v>1218349.5813025536</v>
      </c>
      <c r="V2639" s="38">
        <v>380777.50910080696</v>
      </c>
      <c r="W2639" s="38">
        <v>1561450.039190996</v>
      </c>
      <c r="AA2639" s="13">
        <v>2574</v>
      </c>
      <c r="AB2639" s="39">
        <v>2514624.7799871587</v>
      </c>
    </row>
    <row r="2640" spans="3:28">
      <c r="C2640" s="13">
        <v>2575</v>
      </c>
      <c r="D2640" s="13">
        <v>65</v>
      </c>
      <c r="E2640" s="14">
        <v>227514.80443340706</v>
      </c>
      <c r="F2640" s="14">
        <v>67808.273729028762</v>
      </c>
      <c r="G2640" s="14">
        <v>2551.6097</v>
      </c>
      <c r="H2640" s="14">
        <v>157154.9210043783</v>
      </c>
      <c r="I2640" s="14">
        <v>9429.2952602626974</v>
      </c>
      <c r="J2640" s="14">
        <v>3771.718104105079</v>
      </c>
      <c r="K2640" s="15">
        <v>5.2674548726795549E-2</v>
      </c>
      <c r="L2640" s="14">
        <v>9616.6766244850987</v>
      </c>
      <c r="M2640" s="14">
        <v>194070.33847563583</v>
      </c>
      <c r="N2640" s="14">
        <v>2828.7885780788092</v>
      </c>
      <c r="O2640" s="15">
        <v>5.1342397206117295E-2</v>
      </c>
      <c r="P2640" s="14">
        <v>10315.129766779768</v>
      </c>
      <c r="Q2640" s="14">
        <v>212638.13619889907</v>
      </c>
      <c r="R2640" s="14">
        <v>2828.7885780788092</v>
      </c>
      <c r="S2640" s="15">
        <v>6.6108626796700015E-2</v>
      </c>
      <c r="T2640" s="38">
        <v>8513.5887931724847</v>
      </c>
      <c r="U2640" s="38">
        <v>138709.79576989374</v>
      </c>
      <c r="V2640" s="38">
        <v>28445.395184437351</v>
      </c>
      <c r="W2640" s="38">
        <v>545418.27044442855</v>
      </c>
      <c r="AA2640" s="13">
        <v>2575</v>
      </c>
      <c r="AB2640" s="39">
        <v>3394930.6333814692</v>
      </c>
    </row>
    <row r="2641" spans="3:28">
      <c r="C2641" s="13">
        <v>2576</v>
      </c>
      <c r="D2641" s="13">
        <v>65</v>
      </c>
      <c r="E2641" s="14">
        <v>230490.44200333874</v>
      </c>
      <c r="F2641" s="14">
        <v>68968.772381302115</v>
      </c>
      <c r="G2641" s="14">
        <v>2551.6097</v>
      </c>
      <c r="H2641" s="14">
        <v>158970.05992203663</v>
      </c>
      <c r="I2641" s="14">
        <v>9538.2035953221966</v>
      </c>
      <c r="J2641" s="14">
        <v>3815.281438128879</v>
      </c>
      <c r="K2641" s="15">
        <v>3.7859286120316055E-2</v>
      </c>
      <c r="L2641" s="14">
        <v>6762.5314537290969</v>
      </c>
      <c r="M2641" s="14">
        <v>187292.96585775385</v>
      </c>
      <c r="N2641" s="14">
        <v>2861.4610785966588</v>
      </c>
      <c r="O2641" s="15">
        <v>4.8755605860770261E-2</v>
      </c>
      <c r="P2641" s="14">
        <v>6774.5570867354181</v>
      </c>
      <c r="Q2641" s="14">
        <v>147154.58314050839</v>
      </c>
      <c r="R2641" s="14">
        <v>2861.4610785966588</v>
      </c>
      <c r="S2641" s="15">
        <v>-0.48846208666812613</v>
      </c>
      <c r="T2641" s="38">
        <v>-315680.1843696945</v>
      </c>
      <c r="U2641" s="38">
        <v>332024.214046259</v>
      </c>
      <c r="V2641" s="38">
        <v>-302143.09582922998</v>
      </c>
      <c r="W2641" s="38">
        <v>666471.76304452121</v>
      </c>
      <c r="AA2641" s="13">
        <v>2576</v>
      </c>
      <c r="AB2641" s="39">
        <v>2752800.8179667778</v>
      </c>
    </row>
    <row r="2642" spans="3:28">
      <c r="C2642" s="13">
        <v>2577</v>
      </c>
      <c r="D2642" s="13">
        <v>65</v>
      </c>
      <c r="E2642" s="14">
        <v>232624.68682822981</v>
      </c>
      <c r="F2642" s="14">
        <v>69801.127863009635</v>
      </c>
      <c r="G2642" s="14">
        <v>2551.6097</v>
      </c>
      <c r="H2642" s="14">
        <v>160271.94926522017</v>
      </c>
      <c r="I2642" s="14">
        <v>9616.3169559132093</v>
      </c>
      <c r="J2642" s="14">
        <v>3846.5267823652839</v>
      </c>
      <c r="K2642" s="15">
        <v>-8.5945668064790967E-3</v>
      </c>
      <c r="L2642" s="14">
        <v>-1392.494056008084</v>
      </c>
      <c r="M2642" s="14">
        <v>162551.04183551035</v>
      </c>
      <c r="N2642" s="14">
        <v>2884.8950867739627</v>
      </c>
      <c r="O2642" s="15">
        <v>9.5942509864089226E-2</v>
      </c>
      <c r="P2642" s="14">
        <v>13851.507476956805</v>
      </c>
      <c r="Q2642" s="14">
        <v>159666.94981252353</v>
      </c>
      <c r="R2642" s="14">
        <v>2884.8950867739627</v>
      </c>
      <c r="S2642" s="15">
        <v>0.27954193306585701</v>
      </c>
      <c r="T2642" s="38">
        <v>131679.55284675537</v>
      </c>
      <c r="U2642" s="38">
        <v>604176.74127487792</v>
      </c>
      <c r="V2642" s="38">
        <v>144138.5662677041</v>
      </c>
      <c r="W2642" s="38">
        <v>926394.73292291176</v>
      </c>
      <c r="AA2642" s="13">
        <v>2577</v>
      </c>
      <c r="AB2642" s="39">
        <v>2449230.2658806001</v>
      </c>
    </row>
    <row r="2643" spans="3:28">
      <c r="C2643" s="13">
        <v>2578</v>
      </c>
      <c r="D2643" s="13">
        <v>65</v>
      </c>
      <c r="E2643" s="14">
        <v>224325.04738651248</v>
      </c>
      <c r="F2643" s="14">
        <v>66564.268480739876</v>
      </c>
      <c r="G2643" s="14">
        <v>2551.6097</v>
      </c>
      <c r="H2643" s="14">
        <v>155209.1692057726</v>
      </c>
      <c r="I2643" s="14">
        <v>9312.5501523463554</v>
      </c>
      <c r="J2643" s="14">
        <v>3725.0200609385424</v>
      </c>
      <c r="K2643" s="15">
        <v>0.1411025207155879</v>
      </c>
      <c r="L2643" s="14">
        <v>23594.699369518912</v>
      </c>
      <c r="M2643" s="14">
        <v>192673.91998645154</v>
      </c>
      <c r="N2643" s="14">
        <v>2793.7650457039067</v>
      </c>
      <c r="O2643" s="15">
        <v>2.1099206936313057E-2</v>
      </c>
      <c r="P2643" s="14">
        <v>2228.7530244335207</v>
      </c>
      <c r="Q2643" s="14">
        <v>109257.71125330158</v>
      </c>
      <c r="R2643" s="14">
        <v>2793.7650457039067</v>
      </c>
      <c r="S2643" s="15">
        <v>-0.57126579238803177</v>
      </c>
      <c r="T2643" s="38">
        <v>-105075.12402998295</v>
      </c>
      <c r="U2643" s="38">
        <v>80255.621556405589</v>
      </c>
      <c r="V2643" s="38">
        <v>-79251.671636030514</v>
      </c>
      <c r="W2643" s="38">
        <v>382187.25279615866</v>
      </c>
      <c r="AA2643" s="13">
        <v>2578</v>
      </c>
      <c r="AB2643" s="39">
        <v>3127043.4548087241</v>
      </c>
    </row>
    <row r="2644" spans="3:28">
      <c r="C2644" s="13">
        <v>2579</v>
      </c>
      <c r="D2644" s="13">
        <v>65</v>
      </c>
      <c r="E2644" s="14">
        <v>233485.78442953923</v>
      </c>
      <c r="F2644" s="14">
        <v>70136.955927520292</v>
      </c>
      <c r="G2644" s="14">
        <v>2551.6097</v>
      </c>
      <c r="H2644" s="14">
        <v>160797.21880201894</v>
      </c>
      <c r="I2644" s="14">
        <v>9647.8331281211358</v>
      </c>
      <c r="J2644" s="14">
        <v>3859.1332512484546</v>
      </c>
      <c r="K2644" s="15">
        <v>0.11365728898954983</v>
      </c>
      <c r="L2644" s="14">
        <v>19466.127472523451</v>
      </c>
      <c r="M2644" s="14">
        <v>192666.07759562187</v>
      </c>
      <c r="N2644" s="14">
        <v>2894.3499384363408</v>
      </c>
      <c r="O2644" s="15">
        <v>0.15159261960556319</v>
      </c>
      <c r="P2644" s="14">
        <v>46696.560268536334</v>
      </c>
      <c r="Q2644" s="14">
        <v>356183.53552643984</v>
      </c>
      <c r="R2644" s="14">
        <v>2894.3499384363408</v>
      </c>
      <c r="S2644" s="15">
        <v>2.4894218567526175E-2</v>
      </c>
      <c r="T2644" s="38">
        <v>9328.5149924612724</v>
      </c>
      <c r="U2644" s="38">
        <v>385501.85247035383</v>
      </c>
      <c r="V2644" s="38">
        <v>75491.202733521059</v>
      </c>
      <c r="W2644" s="38">
        <v>934351.46559241554</v>
      </c>
      <c r="AA2644" s="13">
        <v>2579</v>
      </c>
      <c r="AB2644" s="39">
        <v>2551204.136187267</v>
      </c>
    </row>
    <row r="2645" spans="3:28">
      <c r="C2645" s="13">
        <v>2580</v>
      </c>
      <c r="D2645" s="13">
        <v>65</v>
      </c>
      <c r="E2645" s="14">
        <v>229231.07804708031</v>
      </c>
      <c r="F2645" s="14">
        <v>68477.620438361322</v>
      </c>
      <c r="G2645" s="14">
        <v>2551.6097</v>
      </c>
      <c r="H2645" s="14">
        <v>158201.84790871901</v>
      </c>
      <c r="I2645" s="14">
        <v>9492.1108745231395</v>
      </c>
      <c r="J2645" s="14">
        <v>3796.8443498092561</v>
      </c>
      <c r="K2645" s="15">
        <v>6.1883071721754786E-2</v>
      </c>
      <c r="L2645" s="14">
        <v>8107.7241015871123</v>
      </c>
      <c r="M2645" s="14">
        <v>141022.97973365948</v>
      </c>
      <c r="N2645" s="14">
        <v>2847.6332623569419</v>
      </c>
      <c r="O2645" s="15">
        <v>8.277248842528373E-2</v>
      </c>
      <c r="P2645" s="14">
        <v>30137.16929653805</v>
      </c>
      <c r="Q2645" s="14">
        <v>395657.43717482354</v>
      </c>
      <c r="R2645" s="14">
        <v>2847.6332623569419</v>
      </c>
      <c r="S2645" s="15">
        <v>0.34920040788732726</v>
      </c>
      <c r="T2645" s="38">
        <v>66458.922731407933</v>
      </c>
      <c r="U2645" s="38">
        <v>258200.16520262585</v>
      </c>
      <c r="V2645" s="38">
        <v>104703.81612953309</v>
      </c>
      <c r="W2645" s="38">
        <v>794880.58211110882</v>
      </c>
      <c r="AA2645" s="13">
        <v>2580</v>
      </c>
      <c r="AB2645" s="39">
        <v>3027042.1877166699</v>
      </c>
    </row>
    <row r="2646" spans="3:28">
      <c r="C2646" s="13">
        <v>2581</v>
      </c>
      <c r="D2646" s="13">
        <v>65</v>
      </c>
      <c r="E2646" s="14">
        <v>220854.64745227128</v>
      </c>
      <c r="F2646" s="14">
        <v>65210.812506385802</v>
      </c>
      <c r="G2646" s="14">
        <v>2551.6097</v>
      </c>
      <c r="H2646" s="14">
        <v>153092.22524588546</v>
      </c>
      <c r="I2646" s="14">
        <v>9185.5335147531277</v>
      </c>
      <c r="J2646" s="14">
        <v>3674.2134059012515</v>
      </c>
      <c r="K2646" s="15">
        <v>5.1312635470222426E-2</v>
      </c>
      <c r="L2646" s="14">
        <v>6974.1779286815263</v>
      </c>
      <c r="M2646" s="14">
        <v>144726.69542219184</v>
      </c>
      <c r="N2646" s="14">
        <v>2755.6600544259381</v>
      </c>
      <c r="O2646" s="15">
        <v>7.6803515435399719E-2</v>
      </c>
      <c r="P2646" s="14">
        <v>8629.5002825449847</v>
      </c>
      <c r="Q2646" s="14">
        <v>122365.47216855544</v>
      </c>
      <c r="R2646" s="14">
        <v>2755.6600544259381</v>
      </c>
      <c r="S2646" s="15">
        <v>0.3693495516141645</v>
      </c>
      <c r="T2646" s="38">
        <v>618200.53887456143</v>
      </c>
      <c r="U2646" s="38">
        <v>2293333.0443111425</v>
      </c>
      <c r="V2646" s="38">
        <v>633804.21708578791</v>
      </c>
      <c r="W2646" s="38">
        <v>2560425.2119018896</v>
      </c>
      <c r="AA2646" s="13">
        <v>2581</v>
      </c>
      <c r="AB2646" s="39">
        <v>2539839.5074434192</v>
      </c>
    </row>
    <row r="2647" spans="3:28">
      <c r="C2647" s="13">
        <v>2582</v>
      </c>
      <c r="D2647" s="13">
        <v>65</v>
      </c>
      <c r="E2647" s="14">
        <v>226934.04305318062</v>
      </c>
      <c r="F2647" s="14">
        <v>67581.776790740434</v>
      </c>
      <c r="G2647" s="14">
        <v>2551.6097</v>
      </c>
      <c r="H2647" s="14">
        <v>156800.65656244018</v>
      </c>
      <c r="I2647" s="14">
        <v>9408.0393937464105</v>
      </c>
      <c r="J2647" s="14">
        <v>3763.2157574985645</v>
      </c>
      <c r="K2647" s="15">
        <v>-1.0648797340622219E-2</v>
      </c>
      <c r="L2647" s="14">
        <v>-1266.4767675283038</v>
      </c>
      <c r="M2647" s="14">
        <v>119546.56787516848</v>
      </c>
      <c r="N2647" s="14">
        <v>2822.4118181239232</v>
      </c>
      <c r="O2647" s="15">
        <v>0.17238932536723484</v>
      </c>
      <c r="P2647" s="14">
        <v>39673.107499706457</v>
      </c>
      <c r="Q2647" s="14">
        <v>271220.99626423087</v>
      </c>
      <c r="R2647" s="14">
        <v>2822.4118181239232</v>
      </c>
      <c r="S2647" s="15">
        <v>4.2929206765294603E-2</v>
      </c>
      <c r="T2647" s="38">
        <v>18234.408513752955</v>
      </c>
      <c r="U2647" s="38">
        <v>444400.92409916926</v>
      </c>
      <c r="V2647" s="38">
        <v>56641.039245931104</v>
      </c>
      <c r="W2647" s="38">
        <v>835168.48823856865</v>
      </c>
      <c r="AA2647" s="13">
        <v>2582</v>
      </c>
      <c r="AB2647" s="39">
        <v>2682137.5761215468</v>
      </c>
    </row>
    <row r="2648" spans="3:28">
      <c r="C2648" s="13">
        <v>2583</v>
      </c>
      <c r="D2648" s="13">
        <v>65</v>
      </c>
      <c r="E2648" s="14">
        <v>237936.11464490971</v>
      </c>
      <c r="F2648" s="14">
        <v>71872.584711514792</v>
      </c>
      <c r="G2648" s="14">
        <v>2551.6097</v>
      </c>
      <c r="H2648" s="14">
        <v>163511.92023339492</v>
      </c>
      <c r="I2648" s="14">
        <v>9810.7152140036942</v>
      </c>
      <c r="J2648" s="14">
        <v>3924.2860856014777</v>
      </c>
      <c r="K2648" s="15">
        <v>8.8773745349148697E-3</v>
      </c>
      <c r="L2648" s="14">
        <v>1219.0999259549737</v>
      </c>
      <c r="M2648" s="14">
        <v>140507.87272400965</v>
      </c>
      <c r="N2648" s="14">
        <v>2943.2145642011083</v>
      </c>
      <c r="O2648" s="15">
        <v>0.13381021043013464</v>
      </c>
      <c r="P2648" s="14">
        <v>11889.441419452009</v>
      </c>
      <c r="Q2648" s="14">
        <v>102214.06956769759</v>
      </c>
      <c r="R2648" s="14">
        <v>2943.2145642011083</v>
      </c>
      <c r="S2648" s="15">
        <v>0.27045881006470585</v>
      </c>
      <c r="T2648" s="38">
        <v>79546.915922682223</v>
      </c>
      <c r="U2648" s="38">
        <v>375136.9359259326</v>
      </c>
      <c r="V2648" s="38">
        <v>92655.457268089202</v>
      </c>
      <c r="W2648" s="38">
        <v>617858.87821763987</v>
      </c>
      <c r="AA2648" s="13">
        <v>2583</v>
      </c>
      <c r="AB2648" s="39">
        <v>2550373.1735842796</v>
      </c>
    </row>
    <row r="2649" spans="3:28">
      <c r="C2649" s="13">
        <v>2584</v>
      </c>
      <c r="D2649" s="13">
        <v>65</v>
      </c>
      <c r="E2649" s="14">
        <v>238596.49472347152</v>
      </c>
      <c r="F2649" s="14">
        <v>72130.132942153898</v>
      </c>
      <c r="G2649" s="14">
        <v>2551.6097</v>
      </c>
      <c r="H2649" s="14">
        <v>163914.75208131762</v>
      </c>
      <c r="I2649" s="14">
        <v>9834.8851248790579</v>
      </c>
      <c r="J2649" s="14">
        <v>3933.9540499516233</v>
      </c>
      <c r="K2649" s="15">
        <v>-2.3246310017886719E-2</v>
      </c>
      <c r="L2649" s="14">
        <v>-3143.1477757722946</v>
      </c>
      <c r="M2649" s="14">
        <v>134034.44002372303</v>
      </c>
      <c r="N2649" s="14">
        <v>2950.4655374637173</v>
      </c>
      <c r="O2649" s="15">
        <v>0.10872863843646263</v>
      </c>
      <c r="P2649" s="14">
        <v>28904.968399350644</v>
      </c>
      <c r="Q2649" s="14">
        <v>296225.23348899896</v>
      </c>
      <c r="R2649" s="14">
        <v>2950.4655374637173</v>
      </c>
      <c r="S2649" s="15">
        <v>0.26200476176709042</v>
      </c>
      <c r="T2649" s="38">
        <v>57704.089786631019</v>
      </c>
      <c r="U2649" s="38">
        <v>279419.93725811079</v>
      </c>
      <c r="V2649" s="38">
        <v>83465.91041020937</v>
      </c>
      <c r="W2649" s="38">
        <v>709679.61077083275</v>
      </c>
      <c r="AA2649" s="13">
        <v>2584</v>
      </c>
      <c r="AB2649" s="39">
        <v>2797830.1123573408</v>
      </c>
    </row>
    <row r="2650" spans="3:28">
      <c r="C2650" s="13">
        <v>2585</v>
      </c>
      <c r="D2650" s="13">
        <v>65</v>
      </c>
      <c r="E2650" s="14">
        <v>226819.62595892817</v>
      </c>
      <c r="F2650" s="14">
        <v>67537.154123981978</v>
      </c>
      <c r="G2650" s="14">
        <v>2551.6097</v>
      </c>
      <c r="H2650" s="14">
        <v>156730.86213494619</v>
      </c>
      <c r="I2650" s="14">
        <v>9403.8517280967717</v>
      </c>
      <c r="J2650" s="14">
        <v>3761.5406912387089</v>
      </c>
      <c r="K2650" s="15">
        <v>2.2608756590822676E-2</v>
      </c>
      <c r="L2650" s="14">
        <v>2870.397910876959</v>
      </c>
      <c r="M2650" s="14">
        <v>131710.73365082269</v>
      </c>
      <c r="N2650" s="14">
        <v>2821.1555184290314</v>
      </c>
      <c r="O2650" s="15">
        <v>4.9494248758298887E-3</v>
      </c>
      <c r="P2650" s="14">
        <v>461.99695444601974</v>
      </c>
      <c r="Q2650" s="14">
        <v>95216.138064251849</v>
      </c>
      <c r="R2650" s="14">
        <v>2821.1555184290314</v>
      </c>
      <c r="S2650" s="15">
        <v>0.16481876174249194</v>
      </c>
      <c r="T2650" s="38">
        <v>94479.348694737593</v>
      </c>
      <c r="U2650" s="38">
        <v>669121.68536225776</v>
      </c>
      <c r="V2650" s="38">
        <v>97811.743560060568</v>
      </c>
      <c r="W2650" s="38">
        <v>896048.55707733228</v>
      </c>
      <c r="AA2650" s="13">
        <v>2585</v>
      </c>
      <c r="AB2650" s="39">
        <v>2585874.9713490265</v>
      </c>
    </row>
    <row r="2651" spans="3:28">
      <c r="C2651" s="13">
        <v>2586</v>
      </c>
      <c r="D2651" s="13">
        <v>65</v>
      </c>
      <c r="E2651" s="14">
        <v>250703.23525450248</v>
      </c>
      <c r="F2651" s="14">
        <v>76851.761749255966</v>
      </c>
      <c r="G2651" s="14">
        <v>2551.6097</v>
      </c>
      <c r="H2651" s="14">
        <v>171299.86380524651</v>
      </c>
      <c r="I2651" s="14">
        <v>10277.991828314791</v>
      </c>
      <c r="J2651" s="14">
        <v>4111.1967313259165</v>
      </c>
      <c r="K2651" s="15">
        <v>0.11900433477553438</v>
      </c>
      <c r="L2651" s="14">
        <v>17800.708873013231</v>
      </c>
      <c r="M2651" s="14">
        <v>169436.64737157032</v>
      </c>
      <c r="N2651" s="14">
        <v>3083.3975484944372</v>
      </c>
      <c r="O2651" s="15">
        <v>0.19153917867947329</v>
      </c>
      <c r="P2651" s="14">
        <v>47772.991151271352</v>
      </c>
      <c r="Q2651" s="14">
        <v>298730.97896169504</v>
      </c>
      <c r="R2651" s="14">
        <v>3083.3975484944372</v>
      </c>
      <c r="S2651" s="15">
        <v>0.14459262315489493</v>
      </c>
      <c r="T2651" s="38">
        <v>19115.56286237156</v>
      </c>
      <c r="U2651" s="38">
        <v>152860.15307938625</v>
      </c>
      <c r="V2651" s="38">
        <v>84689.262886656143</v>
      </c>
      <c r="W2651" s="38">
        <v>621027.77941265155</v>
      </c>
      <c r="AA2651" s="13">
        <v>2586</v>
      </c>
      <c r="AB2651" s="39">
        <v>2534237.8928670497</v>
      </c>
    </row>
    <row r="2652" spans="3:28">
      <c r="C2652" s="13">
        <v>2587</v>
      </c>
      <c r="D2652" s="13">
        <v>65</v>
      </c>
      <c r="E2652" s="14">
        <v>228342.90447034972</v>
      </c>
      <c r="F2652" s="14">
        <v>68131.232743436383</v>
      </c>
      <c r="G2652" s="14">
        <v>2551.6097</v>
      </c>
      <c r="H2652" s="14">
        <v>157660.06202691334</v>
      </c>
      <c r="I2652" s="14">
        <v>9459.6037216147997</v>
      </c>
      <c r="J2652" s="14">
        <v>3783.84148864592</v>
      </c>
      <c r="K2652" s="15">
        <v>-5.9398337442201805E-2</v>
      </c>
      <c r="L2652" s="14">
        <v>-11224.723049865226</v>
      </c>
      <c r="M2652" s="14">
        <v>179640.88842759593</v>
      </c>
      <c r="N2652" s="14">
        <v>2837.8811164844396</v>
      </c>
      <c r="O2652" s="15">
        <v>0.16009295394321044</v>
      </c>
      <c r="P2652" s="14">
        <v>24365.397893354788</v>
      </c>
      <c r="Q2652" s="14">
        <v>177979.6555671641</v>
      </c>
      <c r="R2652" s="14">
        <v>2837.8811164844396</v>
      </c>
      <c r="S2652" s="15">
        <v>-7.1985834272386265E-2</v>
      </c>
      <c r="T2652" s="38">
        <v>-8756.0143196184254</v>
      </c>
      <c r="U2652" s="38">
        <v>114298.16750688023</v>
      </c>
      <c r="V2652" s="38">
        <v>4384.6605238711363</v>
      </c>
      <c r="W2652" s="38">
        <v>471918.71150164027</v>
      </c>
      <c r="AA2652" s="13">
        <v>2587</v>
      </c>
      <c r="AB2652" s="39">
        <v>2739959.6251199939</v>
      </c>
    </row>
    <row r="2653" spans="3:28">
      <c r="C2653" s="13">
        <v>2588</v>
      </c>
      <c r="D2653" s="13">
        <v>65</v>
      </c>
      <c r="E2653" s="14">
        <v>246721.97269722002</v>
      </c>
      <c r="F2653" s="14">
        <v>75299.069351915809</v>
      </c>
      <c r="G2653" s="14">
        <v>2551.6097</v>
      </c>
      <c r="H2653" s="14">
        <v>168871.29364530419</v>
      </c>
      <c r="I2653" s="14">
        <v>10132.277618718252</v>
      </c>
      <c r="J2653" s="14">
        <v>4052.9110474873009</v>
      </c>
      <c r="K2653" s="15">
        <v>-1.2365082158988308E-3</v>
      </c>
      <c r="L2653" s="14">
        <v>-171.48863371137159</v>
      </c>
      <c r="M2653" s="14">
        <v>140542.79080126662</v>
      </c>
      <c r="N2653" s="14">
        <v>3039.6832856154756</v>
      </c>
      <c r="O2653" s="15">
        <v>-2.4762208688039786E-2</v>
      </c>
      <c r="P2653" s="14">
        <v>-3774.5593963676374</v>
      </c>
      <c r="Q2653" s="14">
        <v>150177.54077072756</v>
      </c>
      <c r="R2653" s="14">
        <v>3039.6832856154756</v>
      </c>
      <c r="S2653" s="15">
        <v>-6.6856701001540106E-2</v>
      </c>
      <c r="T2653" s="38">
        <v>-17102.147658114936</v>
      </c>
      <c r="U2653" s="38">
        <v>240220.73843525542</v>
      </c>
      <c r="V2653" s="38">
        <v>-21048.195688193944</v>
      </c>
      <c r="W2653" s="38">
        <v>530941.0700072496</v>
      </c>
      <c r="AA2653" s="13">
        <v>2588</v>
      </c>
      <c r="AB2653" s="39">
        <v>2921673.2742983373</v>
      </c>
    </row>
    <row r="2654" spans="3:28">
      <c r="C2654" s="13">
        <v>2589</v>
      </c>
      <c r="D2654" s="13">
        <v>65</v>
      </c>
      <c r="E2654" s="14">
        <v>228203.05764656671</v>
      </c>
      <c r="F2654" s="14">
        <v>68076.692482161016</v>
      </c>
      <c r="G2654" s="14">
        <v>2551.6097</v>
      </c>
      <c r="H2654" s="14">
        <v>157574.75546440569</v>
      </c>
      <c r="I2654" s="14">
        <v>9454.4853278643404</v>
      </c>
      <c r="J2654" s="14">
        <v>3781.7941311457362</v>
      </c>
      <c r="K2654" s="15">
        <v>3.7219210087714637E-2</v>
      </c>
      <c r="L2654" s="14">
        <v>5349.2804363471651</v>
      </c>
      <c r="M2654" s="14">
        <v>150963.81977537231</v>
      </c>
      <c r="N2654" s="14">
        <v>2836.3455983593021</v>
      </c>
      <c r="O2654" s="15">
        <v>0.19133423057184451</v>
      </c>
      <c r="P2654" s="14">
        <v>29091.078546919918</v>
      </c>
      <c r="Q2654" s="14">
        <v>182552.50288543376</v>
      </c>
      <c r="R2654" s="14">
        <v>2836.3455983593021</v>
      </c>
      <c r="S2654" s="15">
        <v>0.40352668565862343</v>
      </c>
      <c r="T2654" s="38">
        <v>82972.146281954134</v>
      </c>
      <c r="U2654" s="38">
        <v>290007.81410882849</v>
      </c>
      <c r="V2654" s="38">
        <v>117412.50526522122</v>
      </c>
      <c r="W2654" s="38">
        <v>623524.13676963456</v>
      </c>
      <c r="AA2654" s="13">
        <v>2589</v>
      </c>
      <c r="AB2654" s="39">
        <v>2525281.4461390823</v>
      </c>
    </row>
    <row r="2655" spans="3:28">
      <c r="C2655" s="13">
        <v>2590</v>
      </c>
      <c r="D2655" s="13">
        <v>65</v>
      </c>
      <c r="E2655" s="14">
        <v>244344.09238722234</v>
      </c>
      <c r="F2655" s="14">
        <v>74371.696031016705</v>
      </c>
      <c r="G2655" s="14">
        <v>2551.6097</v>
      </c>
      <c r="H2655" s="14">
        <v>167420.78665620563</v>
      </c>
      <c r="I2655" s="14">
        <v>10045.247199372337</v>
      </c>
      <c r="J2655" s="14">
        <v>4018.0988797489354</v>
      </c>
      <c r="K2655" s="15">
        <v>6.0745167120202559E-2</v>
      </c>
      <c r="L2655" s="14">
        <v>9332.0552215585139</v>
      </c>
      <c r="M2655" s="14">
        <v>164967.40390417338</v>
      </c>
      <c r="N2655" s="14">
        <v>3013.5741598117011</v>
      </c>
      <c r="O2655" s="15">
        <v>-3.7998935352080807E-2</v>
      </c>
      <c r="P2655" s="14">
        <v>-3276.4033131563397</v>
      </c>
      <c r="Q2655" s="14">
        <v>84453.939316363758</v>
      </c>
      <c r="R2655" s="14">
        <v>3013.5741598117011</v>
      </c>
      <c r="S2655" s="15">
        <v>-5.0548442684338182E-2</v>
      </c>
      <c r="T2655" s="38">
        <v>-5956.9886757895683</v>
      </c>
      <c r="U2655" s="38">
        <v>113396.92404138677</v>
      </c>
      <c r="V2655" s="38">
        <v>98.663232612606407</v>
      </c>
      <c r="W2655" s="38">
        <v>362818.26726192387</v>
      </c>
      <c r="AA2655" s="13">
        <v>2590</v>
      </c>
      <c r="AB2655" s="39">
        <v>2461856.6259736456</v>
      </c>
    </row>
    <row r="2656" spans="3:28">
      <c r="C2656" s="13">
        <v>2591</v>
      </c>
      <c r="D2656" s="13">
        <v>65</v>
      </c>
      <c r="E2656" s="14">
        <v>231135.88592536742</v>
      </c>
      <c r="F2656" s="14">
        <v>69220.495510893292</v>
      </c>
      <c r="G2656" s="14">
        <v>2551.6097</v>
      </c>
      <c r="H2656" s="14">
        <v>159363.78071447412</v>
      </c>
      <c r="I2656" s="14">
        <v>9561.8268428684478</v>
      </c>
      <c r="J2656" s="14">
        <v>3824.7307371473794</v>
      </c>
      <c r="K2656" s="15">
        <v>6.7320351215408025E-4</v>
      </c>
      <c r="L2656" s="14">
        <v>95.334706120345402</v>
      </c>
      <c r="M2656" s="14">
        <v>143621.20089452571</v>
      </c>
      <c r="N2656" s="14">
        <v>2868.5480528605344</v>
      </c>
      <c r="O2656" s="15">
        <v>5.5239304210553453E-2</v>
      </c>
      <c r="P2656" s="14">
        <v>7474.7949629917757</v>
      </c>
      <c r="Q2656" s="14">
        <v>144225.67135827878</v>
      </c>
      <c r="R2656" s="14">
        <v>2868.5480528605344</v>
      </c>
      <c r="S2656" s="15">
        <v>-4.2321115275928869E-2</v>
      </c>
      <c r="T2656" s="38">
        <v>-17624.554406156534</v>
      </c>
      <c r="U2656" s="38">
        <v>400257.96989076963</v>
      </c>
      <c r="V2656" s="38">
        <v>-10054.424737044414</v>
      </c>
      <c r="W2656" s="38">
        <v>688104.84214357403</v>
      </c>
      <c r="AA2656" s="13">
        <v>2591</v>
      </c>
      <c r="AB2656" s="39">
        <v>2654064.046513333</v>
      </c>
    </row>
    <row r="2657" spans="3:28">
      <c r="C2657" s="13">
        <v>2592</v>
      </c>
      <c r="D2657" s="13">
        <v>65</v>
      </c>
      <c r="E2657" s="14">
        <v>237707.57772433665</v>
      </c>
      <c r="F2657" s="14">
        <v>71783.455312491293</v>
      </c>
      <c r="G2657" s="14">
        <v>2551.6097</v>
      </c>
      <c r="H2657" s="14">
        <v>163372.51271184537</v>
      </c>
      <c r="I2657" s="14">
        <v>9802.350762710721</v>
      </c>
      <c r="J2657" s="14">
        <v>3920.9403050842884</v>
      </c>
      <c r="K2657" s="15">
        <v>-1.1739615841589224E-2</v>
      </c>
      <c r="L2657" s="14">
        <v>-1342.7282286331367</v>
      </c>
      <c r="M2657" s="14">
        <v>114993.56535386616</v>
      </c>
      <c r="N2657" s="14">
        <v>2940.7052288132163</v>
      </c>
      <c r="O2657" s="15">
        <v>0.20719834286863342</v>
      </c>
      <c r="P2657" s="14">
        <v>48676.283600865303</v>
      </c>
      <c r="Q2657" s="14">
        <v>285072.66374497436</v>
      </c>
      <c r="R2657" s="14">
        <v>2940.7052288132163</v>
      </c>
      <c r="S2657" s="15">
        <v>0.36085038674629349</v>
      </c>
      <c r="T2657" s="38">
        <v>51903.469493651544</v>
      </c>
      <c r="U2657" s="38">
        <v>197210.3576918313</v>
      </c>
      <c r="V2657" s="38">
        <v>99237.024865883708</v>
      </c>
      <c r="W2657" s="38">
        <v>597276.5867906718</v>
      </c>
      <c r="AA2657" s="13">
        <v>2592</v>
      </c>
      <c r="AB2657" s="39">
        <v>3064002.0798765863</v>
      </c>
    </row>
    <row r="2658" spans="3:28">
      <c r="C2658" s="13">
        <v>2593</v>
      </c>
      <c r="D2658" s="13">
        <v>65</v>
      </c>
      <c r="E2658" s="14">
        <v>253590.9712444641</v>
      </c>
      <c r="F2658" s="14">
        <v>77977.978785340994</v>
      </c>
      <c r="G2658" s="14">
        <v>2551.6097</v>
      </c>
      <c r="H2658" s="14">
        <v>173061.38275912311</v>
      </c>
      <c r="I2658" s="14">
        <v>10383.682965547387</v>
      </c>
      <c r="J2658" s="14">
        <v>4153.4731862189547</v>
      </c>
      <c r="K2658" s="15">
        <v>8.6827887296709982E-2</v>
      </c>
      <c r="L2658" s="14">
        <v>16938.476819370149</v>
      </c>
      <c r="M2658" s="14">
        <v>214096.27949310013</v>
      </c>
      <c r="N2658" s="14">
        <v>3115.104889664216</v>
      </c>
      <c r="O2658" s="15">
        <v>6.2014950165456342E-2</v>
      </c>
      <c r="P2658" s="14">
        <v>10088.043775697821</v>
      </c>
      <c r="Q2658" s="14">
        <v>174316.75452643595</v>
      </c>
      <c r="R2658" s="14">
        <v>3115.104889664216</v>
      </c>
      <c r="S2658" s="15">
        <v>-7.8996148870681335E-2</v>
      </c>
      <c r="T2658" s="38">
        <v>-15761.759884614294</v>
      </c>
      <c r="U2658" s="38">
        <v>185321.46703856089</v>
      </c>
      <c r="V2658" s="38">
        <v>11264.760710453676</v>
      </c>
      <c r="W2658" s="38">
        <v>573734.501058097</v>
      </c>
      <c r="AA2658" s="13">
        <v>2593</v>
      </c>
      <c r="AB2658" s="39">
        <v>2632178.2678001528</v>
      </c>
    </row>
    <row r="2659" spans="3:28">
      <c r="C2659" s="13">
        <v>2594</v>
      </c>
      <c r="D2659" s="13">
        <v>65</v>
      </c>
      <c r="E2659" s="14">
        <v>238836.67675043721</v>
      </c>
      <c r="F2659" s="14">
        <v>72223.803932670518</v>
      </c>
      <c r="G2659" s="14">
        <v>2551.6097</v>
      </c>
      <c r="H2659" s="14">
        <v>164061.26311776668</v>
      </c>
      <c r="I2659" s="14">
        <v>9843.6757870660003</v>
      </c>
      <c r="J2659" s="14">
        <v>3937.4703148264002</v>
      </c>
      <c r="K2659" s="15">
        <v>6.3312880426011506E-2</v>
      </c>
      <c r="L2659" s="14">
        <v>10269.402251409723</v>
      </c>
      <c r="M2659" s="14">
        <v>174438.97525272291</v>
      </c>
      <c r="N2659" s="14">
        <v>2953.1027361197998</v>
      </c>
      <c r="O2659" s="15">
        <v>8.4111416494216884E-2</v>
      </c>
      <c r="P2659" s="14">
        <v>11451.011533090064</v>
      </c>
      <c r="Q2659" s="14">
        <v>149068.55315396996</v>
      </c>
      <c r="R2659" s="14">
        <v>2953.1027361197998</v>
      </c>
      <c r="S2659" s="15">
        <v>-0.30556858156860833</v>
      </c>
      <c r="T2659" s="38">
        <v>-63616.982552662834</v>
      </c>
      <c r="U2659" s="38">
        <v>146051.72726994392</v>
      </c>
      <c r="V2659" s="38">
        <v>-41896.568768163044</v>
      </c>
      <c r="W2659" s="38">
        <v>469559.25567663682</v>
      </c>
      <c r="AA2659" s="13">
        <v>2594</v>
      </c>
      <c r="AB2659" s="39">
        <v>2934486.5901148338</v>
      </c>
    </row>
    <row r="2660" spans="3:28">
      <c r="C2660" s="13">
        <v>2595</v>
      </c>
      <c r="D2660" s="13">
        <v>65</v>
      </c>
      <c r="E2660" s="14">
        <v>232881.09145713659</v>
      </c>
      <c r="F2660" s="14">
        <v>69901.125668283261</v>
      </c>
      <c r="G2660" s="14">
        <v>2551.6097</v>
      </c>
      <c r="H2660" s="14">
        <v>160428.35608885332</v>
      </c>
      <c r="I2660" s="14">
        <v>9625.7013653311988</v>
      </c>
      <c r="J2660" s="14">
        <v>3850.2805461324797</v>
      </c>
      <c r="K2660" s="15">
        <v>6.7366067929402848E-2</v>
      </c>
      <c r="L2660" s="14">
        <v>10103.390778122697</v>
      </c>
      <c r="M2660" s="14">
        <v>162005.97650207495</v>
      </c>
      <c r="N2660" s="14">
        <v>2887.7104095993595</v>
      </c>
      <c r="O2660" s="15">
        <v>1.5032422377693831E-2</v>
      </c>
      <c r="P2660" s="14">
        <v>2380.6130885944444</v>
      </c>
      <c r="Q2660" s="14">
        <v>162189.70237083506</v>
      </c>
      <c r="R2660" s="14">
        <v>2887.7104095993595</v>
      </c>
      <c r="S2660" s="15">
        <v>0.22105815406736515</v>
      </c>
      <c r="T2660" s="38">
        <v>34002.66917407704</v>
      </c>
      <c r="U2660" s="38">
        <v>189264.28024286119</v>
      </c>
      <c r="V2660" s="38">
        <v>46486.67304079418</v>
      </c>
      <c r="W2660" s="38">
        <v>513459.95911577117</v>
      </c>
      <c r="AA2660" s="13">
        <v>2595</v>
      </c>
      <c r="AB2660" s="39">
        <v>2581971.1857902147</v>
      </c>
    </row>
    <row r="2661" spans="3:28">
      <c r="C2661" s="13">
        <v>2596</v>
      </c>
      <c r="D2661" s="13">
        <v>65</v>
      </c>
      <c r="E2661" s="14">
        <v>237485.02383291419</v>
      </c>
      <c r="F2661" s="14">
        <v>71696.659294836529</v>
      </c>
      <c r="G2661" s="14">
        <v>2551.6097</v>
      </c>
      <c r="H2661" s="14">
        <v>163236.75483807767</v>
      </c>
      <c r="I2661" s="14">
        <v>9794.2052902846608</v>
      </c>
      <c r="J2661" s="14">
        <v>3917.6821161138646</v>
      </c>
      <c r="K2661" s="15">
        <v>0.10671129331460089</v>
      </c>
      <c r="L2661" s="14">
        <v>15619.226539151365</v>
      </c>
      <c r="M2661" s="14">
        <v>163947.0792921893</v>
      </c>
      <c r="N2661" s="14">
        <v>2938.2615870853983</v>
      </c>
      <c r="O2661" s="15">
        <v>-8.65307703719565E-2</v>
      </c>
      <c r="P2661" s="14">
        <v>-20473.91105501592</v>
      </c>
      <c r="Q2661" s="14">
        <v>217603.66511590953</v>
      </c>
      <c r="R2661" s="14">
        <v>2938.2615870853983</v>
      </c>
      <c r="S2661" s="15">
        <v>0.32892301783167427</v>
      </c>
      <c r="T2661" s="38">
        <v>165549.81032369117</v>
      </c>
      <c r="U2661" s="38">
        <v>670327.622324856</v>
      </c>
      <c r="V2661" s="38">
        <v>160695.12580782661</v>
      </c>
      <c r="W2661" s="38">
        <v>1051878.366732955</v>
      </c>
      <c r="AA2661" s="13">
        <v>2596</v>
      </c>
      <c r="AB2661" s="39">
        <v>2572347.1448905021</v>
      </c>
    </row>
    <row r="2662" spans="3:28">
      <c r="C2662" s="13">
        <v>2597</v>
      </c>
      <c r="D2662" s="13">
        <v>65</v>
      </c>
      <c r="E2662" s="14">
        <v>237037.670760065</v>
      </c>
      <c r="F2662" s="14">
        <v>71522.191596425342</v>
      </c>
      <c r="G2662" s="14">
        <v>2551.6097</v>
      </c>
      <c r="H2662" s="14">
        <v>162963.86946363965</v>
      </c>
      <c r="I2662" s="14">
        <v>9777.8321678183784</v>
      </c>
      <c r="J2662" s="14">
        <v>3911.1328671273513</v>
      </c>
      <c r="K2662" s="15">
        <v>5.2465882594946944E-2</v>
      </c>
      <c r="L2662" s="14">
        <v>8047.5887184632466</v>
      </c>
      <c r="M2662" s="14">
        <v>163390.23872771277</v>
      </c>
      <c r="N2662" s="14">
        <v>2933.3496503455135</v>
      </c>
      <c r="O2662" s="15">
        <v>-5.1292402498185286E-2</v>
      </c>
      <c r="P2662" s="14">
        <v>-9138.1253171801527</v>
      </c>
      <c r="Q2662" s="14">
        <v>170486.03233409845</v>
      </c>
      <c r="R2662" s="14">
        <v>2933.3496503455135</v>
      </c>
      <c r="S2662" s="15">
        <v>0.32641695328115167</v>
      </c>
      <c r="T2662" s="38">
        <v>31313.054123139351</v>
      </c>
      <c r="U2662" s="38">
        <v>128709.34843767907</v>
      </c>
      <c r="V2662" s="38">
        <v>30222.517524422445</v>
      </c>
      <c r="W2662" s="38">
        <v>462585.61949949031</v>
      </c>
      <c r="AA2662" s="13">
        <v>2597</v>
      </c>
      <c r="AB2662" s="39">
        <v>2635659.0901147681</v>
      </c>
    </row>
    <row r="2663" spans="3:28">
      <c r="C2663" s="13">
        <v>2598</v>
      </c>
      <c r="D2663" s="13">
        <v>65</v>
      </c>
      <c r="E2663" s="14">
        <v>243880.04906705444</v>
      </c>
      <c r="F2663" s="14">
        <v>74190.719136151223</v>
      </c>
      <c r="G2663" s="14">
        <v>2551.6097</v>
      </c>
      <c r="H2663" s="14">
        <v>167137.72023090321</v>
      </c>
      <c r="I2663" s="14">
        <v>10028.263213854192</v>
      </c>
      <c r="J2663" s="14">
        <v>4011.3052855416772</v>
      </c>
      <c r="K2663" s="15">
        <v>0.10749357320629149</v>
      </c>
      <c r="L2663" s="14">
        <v>17613.493953809466</v>
      </c>
      <c r="M2663" s="14">
        <v>183475.39798388246</v>
      </c>
      <c r="N2663" s="14">
        <v>3008.4789641562575</v>
      </c>
      <c r="O2663" s="15">
        <v>0.11666351663964042</v>
      </c>
      <c r="P2663" s="14">
        <v>13784.787092956833</v>
      </c>
      <c r="Q2663" s="14">
        <v>133447.53482175947</v>
      </c>
      <c r="R2663" s="14">
        <v>3008.4789641562575</v>
      </c>
      <c r="S2663" s="15">
        <v>-0.42298316076898296</v>
      </c>
      <c r="T2663" s="38">
        <v>-236273.75499727277</v>
      </c>
      <c r="U2663" s="38">
        <v>323819.51807121886</v>
      </c>
      <c r="V2663" s="38">
        <v>-204875.47395050648</v>
      </c>
      <c r="W2663" s="38">
        <v>640742.45087686076</v>
      </c>
      <c r="AA2663" s="13">
        <v>2598</v>
      </c>
      <c r="AB2663" s="39">
        <v>2794915.659018347</v>
      </c>
    </row>
    <row r="2664" spans="3:28">
      <c r="C2664" s="13">
        <v>2599</v>
      </c>
      <c r="D2664" s="13">
        <v>65</v>
      </c>
      <c r="E2664" s="14">
        <v>218489.71831640956</v>
      </c>
      <c r="F2664" s="14">
        <v>64288.490143399729</v>
      </c>
      <c r="G2664" s="14">
        <v>2551.6097</v>
      </c>
      <c r="H2664" s="14">
        <v>151649.61847300982</v>
      </c>
      <c r="I2664" s="14">
        <v>9098.9771083805881</v>
      </c>
      <c r="J2664" s="14">
        <v>3639.5908433522354</v>
      </c>
      <c r="K2664" s="15">
        <v>7.1139882460399387E-2</v>
      </c>
      <c r="L2664" s="14">
        <v>9154.303303921808</v>
      </c>
      <c r="M2664" s="14">
        <v>139654.42525014101</v>
      </c>
      <c r="N2664" s="14">
        <v>2729.6931325141763</v>
      </c>
      <c r="O2664" s="15">
        <v>0.13582508270401278</v>
      </c>
      <c r="P2664" s="14">
        <v>28907.461028819402</v>
      </c>
      <c r="Q2664" s="14">
        <v>243100.89899607672</v>
      </c>
      <c r="R2664" s="14">
        <v>2729.6931325141763</v>
      </c>
      <c r="S2664" s="15">
        <v>0.41438941645199578</v>
      </c>
      <c r="T2664" s="38">
        <v>538965.97027767287</v>
      </c>
      <c r="U2664" s="38">
        <v>1840957.5917560454</v>
      </c>
      <c r="V2664" s="38">
        <v>577027.73461041413</v>
      </c>
      <c r="W2664" s="38">
        <v>2223712.9160022633</v>
      </c>
      <c r="AA2664" s="13">
        <v>2599</v>
      </c>
      <c r="AB2664" s="39">
        <v>2795136.9351194603</v>
      </c>
    </row>
    <row r="2665" spans="3:28">
      <c r="C2665" s="13">
        <v>2600</v>
      </c>
      <c r="D2665" s="13">
        <v>65</v>
      </c>
      <c r="E2665" s="14">
        <v>222542.86417448285</v>
      </c>
      <c r="F2665" s="14">
        <v>65869.217028048311</v>
      </c>
      <c r="G2665" s="14">
        <v>2551.6097</v>
      </c>
      <c r="H2665" s="14">
        <v>154122.03744643452</v>
      </c>
      <c r="I2665" s="14">
        <v>9247.3222467860705</v>
      </c>
      <c r="J2665" s="14">
        <v>3698.9288987144282</v>
      </c>
      <c r="K2665" s="15">
        <v>3.0462972703466158E-2</v>
      </c>
      <c r="L2665" s="14">
        <v>3888.7716291761367</v>
      </c>
      <c r="M2665" s="14">
        <v>133393.92047382751</v>
      </c>
      <c r="N2665" s="14">
        <v>2774.1966740358212</v>
      </c>
      <c r="O2665" s="15">
        <v>-4.4910852193351711E-2</v>
      </c>
      <c r="P2665" s="14">
        <v>-4939.7686571381464</v>
      </c>
      <c r="Q2665" s="14">
        <v>106437.86461498382</v>
      </c>
      <c r="R2665" s="14">
        <v>2774.1966740358212</v>
      </c>
      <c r="S2665" s="15">
        <v>-0.14031160027361117</v>
      </c>
      <c r="T2665" s="38">
        <v>-34591.819259841184</v>
      </c>
      <c r="U2665" s="38">
        <v>213330.98383990666</v>
      </c>
      <c r="V2665" s="38">
        <v>-35642.816287803194</v>
      </c>
      <c r="W2665" s="38">
        <v>453162.768928718</v>
      </c>
      <c r="AA2665" s="13">
        <v>2600</v>
      </c>
      <c r="AB2665" s="39">
        <v>2776664.0575860292</v>
      </c>
    </row>
    <row r="2666" spans="3:28">
      <c r="C2666" s="13">
        <v>2601</v>
      </c>
      <c r="D2666" s="13">
        <v>65</v>
      </c>
      <c r="E2666" s="14">
        <v>231277.60589300693</v>
      </c>
      <c r="F2666" s="14">
        <v>69275.766298272705</v>
      </c>
      <c r="G2666" s="14">
        <v>2551.6097</v>
      </c>
      <c r="H2666" s="14">
        <v>159450.22989473422</v>
      </c>
      <c r="I2666" s="14">
        <v>9567.0137936840529</v>
      </c>
      <c r="J2666" s="14">
        <v>3826.8055174736214</v>
      </c>
      <c r="K2666" s="15">
        <v>3.4758120923574942E-2</v>
      </c>
      <c r="L2666" s="14">
        <v>5706.9664876641345</v>
      </c>
      <c r="M2666" s="14">
        <v>171811.24999661272</v>
      </c>
      <c r="N2666" s="14">
        <v>2870.104138105216</v>
      </c>
      <c r="O2666" s="15">
        <v>0.11669709368897779</v>
      </c>
      <c r="P2666" s="14">
        <v>9167.2760442860108</v>
      </c>
      <c r="Q2666" s="14">
        <v>89158.492234432502</v>
      </c>
      <c r="R2666" s="14">
        <v>2870.104138105216</v>
      </c>
      <c r="S2666" s="15">
        <v>-2.8040085832729586E-2</v>
      </c>
      <c r="T2666" s="38">
        <v>-1073.7757141728373</v>
      </c>
      <c r="U2666" s="38">
        <v>38655.585458580179</v>
      </c>
      <c r="V2666" s="38">
        <v>13800.466817777307</v>
      </c>
      <c r="W2666" s="38">
        <v>299625.32768962538</v>
      </c>
      <c r="AA2666" s="13">
        <v>2601</v>
      </c>
      <c r="AB2666" s="39">
        <v>2860912.413504601</v>
      </c>
    </row>
    <row r="2667" spans="3:28">
      <c r="C2667" s="13">
        <v>2602</v>
      </c>
      <c r="D2667" s="13">
        <v>65</v>
      </c>
      <c r="E2667" s="14">
        <v>216055.26400107043</v>
      </c>
      <c r="F2667" s="14">
        <v>63339.052960417466</v>
      </c>
      <c r="G2667" s="14">
        <v>2551.6097</v>
      </c>
      <c r="H2667" s="14">
        <v>150164.60134065297</v>
      </c>
      <c r="I2667" s="14">
        <v>9009.8760804391768</v>
      </c>
      <c r="J2667" s="14">
        <v>3603.9504321756708</v>
      </c>
      <c r="K2667" s="15">
        <v>-1.7700347281033015E-2</v>
      </c>
      <c r="L2667" s="14">
        <v>-2142.5053134521149</v>
      </c>
      <c r="M2667" s="14">
        <v>120702.59292361385</v>
      </c>
      <c r="N2667" s="14">
        <v>2702.9628241317528</v>
      </c>
      <c r="O2667" s="15">
        <v>-2.0858915752502385E-2</v>
      </c>
      <c r="P2667" s="14">
        <v>-3868.3772865963151</v>
      </c>
      <c r="Q2667" s="14">
        <v>182937.48404127304</v>
      </c>
      <c r="R2667" s="14">
        <v>2702.9628241317528</v>
      </c>
      <c r="S2667" s="15">
        <v>0.21979787638341541</v>
      </c>
      <c r="T2667" s="38">
        <v>76823.968023829395</v>
      </c>
      <c r="U2667" s="38">
        <v>427696.42428743414</v>
      </c>
      <c r="V2667" s="38">
        <v>70813.085423780969</v>
      </c>
      <c r="W2667" s="38">
        <v>731336.50125232106</v>
      </c>
      <c r="AA2667" s="13">
        <v>2602</v>
      </c>
      <c r="AB2667" s="39">
        <v>3291812.2922369768</v>
      </c>
    </row>
    <row r="2668" spans="3:28">
      <c r="C2668" s="13">
        <v>2603</v>
      </c>
      <c r="D2668" s="13">
        <v>65</v>
      </c>
      <c r="E2668" s="14">
        <v>227204.3329984172</v>
      </c>
      <c r="F2668" s="14">
        <v>67687.18986938271</v>
      </c>
      <c r="G2668" s="14">
        <v>2551.6097</v>
      </c>
      <c r="H2668" s="14">
        <v>156965.53342903449</v>
      </c>
      <c r="I2668" s="14">
        <v>9417.9320057420682</v>
      </c>
      <c r="J2668" s="14">
        <v>3767.1728022968273</v>
      </c>
      <c r="K2668" s="15">
        <v>7.1053262758857066E-2</v>
      </c>
      <c r="L2668" s="14">
        <v>10924.737255953032</v>
      </c>
      <c r="M2668" s="14">
        <v>166562.51919671753</v>
      </c>
      <c r="N2668" s="14">
        <v>2825.3796017226205</v>
      </c>
      <c r="O2668" s="15">
        <v>7.1540018583640494E-2</v>
      </c>
      <c r="P2668" s="14">
        <v>12118.693894961641</v>
      </c>
      <c r="Q2668" s="14">
        <v>182928.79419262282</v>
      </c>
      <c r="R2668" s="14">
        <v>2825.3796017226205</v>
      </c>
      <c r="S2668" s="15">
        <v>0.53536671403671565</v>
      </c>
      <c r="T2668" s="38">
        <v>289941.1447962501</v>
      </c>
      <c r="U2668" s="38">
        <v>832928.67889414751</v>
      </c>
      <c r="V2668" s="38">
        <v>312984.57594716479</v>
      </c>
      <c r="W2668" s="38">
        <v>1182419.9922834879</v>
      </c>
      <c r="AA2668" s="13">
        <v>2603</v>
      </c>
      <c r="AB2668" s="39">
        <v>2787264.8152493699</v>
      </c>
    </row>
    <row r="2669" spans="3:28">
      <c r="C2669" s="13">
        <v>2604</v>
      </c>
      <c r="D2669" s="13">
        <v>65</v>
      </c>
      <c r="E2669" s="14">
        <v>225720.47049011671</v>
      </c>
      <c r="F2669" s="14">
        <v>67108.483491145511</v>
      </c>
      <c r="G2669" s="14">
        <v>2551.6097</v>
      </c>
      <c r="H2669" s="14">
        <v>156060.3772989712</v>
      </c>
      <c r="I2669" s="14">
        <v>9363.6226379382715</v>
      </c>
      <c r="J2669" s="14">
        <v>3745.4490551753088</v>
      </c>
      <c r="K2669" s="15">
        <v>4.7052251393628453E-2</v>
      </c>
      <c r="L2669" s="14">
        <v>6277.6391149011197</v>
      </c>
      <c r="M2669" s="14">
        <v>141568.82777471098</v>
      </c>
      <c r="N2669" s="14">
        <v>2809.0867913814814</v>
      </c>
      <c r="O2669" s="15">
        <v>-1.7308681539091583E-2</v>
      </c>
      <c r="P2669" s="14">
        <v>-4516.5419179446553</v>
      </c>
      <c r="Q2669" s="14">
        <v>257828.84250853542</v>
      </c>
      <c r="R2669" s="14">
        <v>2809.0867913814814</v>
      </c>
      <c r="S2669" s="15">
        <v>0.22707487728723685</v>
      </c>
      <c r="T2669" s="38">
        <v>45935.528128268947</v>
      </c>
      <c r="U2669" s="38">
        <v>249632.49892517811</v>
      </c>
      <c r="V2669" s="38">
        <v>47696.62532522541</v>
      </c>
      <c r="W2669" s="38">
        <v>649030.16920842452</v>
      </c>
      <c r="AA2669" s="13">
        <v>2604</v>
      </c>
      <c r="AB2669" s="39">
        <v>2686600.9900774662</v>
      </c>
    </row>
    <row r="2670" spans="3:28">
      <c r="C2670" s="13">
        <v>2605</v>
      </c>
      <c r="D2670" s="13">
        <v>65</v>
      </c>
      <c r="E2670" s="14">
        <v>234323.06564962855</v>
      </c>
      <c r="F2670" s="14">
        <v>70463.495603355143</v>
      </c>
      <c r="G2670" s="14">
        <v>2551.6097</v>
      </c>
      <c r="H2670" s="14">
        <v>161307.96034627341</v>
      </c>
      <c r="I2670" s="14">
        <v>9678.4776207764044</v>
      </c>
      <c r="J2670" s="14">
        <v>3871.3910483105619</v>
      </c>
      <c r="K2670" s="15">
        <v>6.2062933269052892E-2</v>
      </c>
      <c r="L2670" s="14">
        <v>7812.5143289358293</v>
      </c>
      <c r="M2670" s="14">
        <v>135628.73011576239</v>
      </c>
      <c r="N2670" s="14">
        <v>2903.5432862329212</v>
      </c>
      <c r="O2670" s="15">
        <v>-1.7615851526202528E-2</v>
      </c>
      <c r="P2670" s="14">
        <v>-2851.6628644379007</v>
      </c>
      <c r="Q2670" s="14">
        <v>160480.60942868813</v>
      </c>
      <c r="R2670" s="14">
        <v>2903.5432862329212</v>
      </c>
      <c r="S2670" s="15">
        <v>8.6802676772892814E-2</v>
      </c>
      <c r="T2670" s="38">
        <v>16696.650301868969</v>
      </c>
      <c r="U2670" s="38">
        <v>210500.2124957935</v>
      </c>
      <c r="V2670" s="38">
        <v>21657.501766366899</v>
      </c>
      <c r="W2670" s="38">
        <v>506609.55204024399</v>
      </c>
      <c r="AA2670" s="13">
        <v>2605</v>
      </c>
      <c r="AB2670" s="39">
        <v>2704140.933689564</v>
      </c>
    </row>
    <row r="2671" spans="3:28">
      <c r="C2671" s="13">
        <v>2606</v>
      </c>
      <c r="D2671" s="13">
        <v>65</v>
      </c>
      <c r="E2671" s="14">
        <v>243901.00998107911</v>
      </c>
      <c r="F2671" s="14">
        <v>74198.89389262085</v>
      </c>
      <c r="G2671" s="14">
        <v>2551.6097</v>
      </c>
      <c r="H2671" s="14">
        <v>167150.50638845828</v>
      </c>
      <c r="I2671" s="14">
        <v>10029.030383307496</v>
      </c>
      <c r="J2671" s="14">
        <v>4011.6121533229984</v>
      </c>
      <c r="K2671" s="15">
        <v>8.2479234856474112E-2</v>
      </c>
      <c r="L2671" s="14">
        <v>11496.629198222432</v>
      </c>
      <c r="M2671" s="14">
        <v>152890.60028669861</v>
      </c>
      <c r="N2671" s="14">
        <v>3008.7091149922485</v>
      </c>
      <c r="O2671" s="15">
        <v>0.18872881192195406</v>
      </c>
      <c r="P2671" s="14">
        <v>41635.85079546761</v>
      </c>
      <c r="Q2671" s="14">
        <v>263752.25907947944</v>
      </c>
      <c r="R2671" s="14">
        <v>3008.7091149922485</v>
      </c>
      <c r="S2671" s="15">
        <v>0.30333634492818545</v>
      </c>
      <c r="T2671" s="38">
        <v>18491.764740252449</v>
      </c>
      <c r="U2671" s="38">
        <v>80957.375835043349</v>
      </c>
      <c r="V2671" s="38">
        <v>71624.244733942483</v>
      </c>
      <c r="W2671" s="38">
        <v>497600.23520122143</v>
      </c>
      <c r="AA2671" s="13">
        <v>2606</v>
      </c>
      <c r="AB2671" s="39">
        <v>2475731.6095488546</v>
      </c>
    </row>
    <row r="2672" spans="3:28">
      <c r="C2672" s="13">
        <v>2607</v>
      </c>
      <c r="D2672" s="13">
        <v>65</v>
      </c>
      <c r="E2672" s="14">
        <v>232123.90214250042</v>
      </c>
      <c r="F2672" s="14">
        <v>69605.82183557516</v>
      </c>
      <c r="G2672" s="14">
        <v>2551.6097</v>
      </c>
      <c r="H2672" s="14">
        <v>159966.47060692526</v>
      </c>
      <c r="I2672" s="14">
        <v>9597.9882364155146</v>
      </c>
      <c r="J2672" s="14">
        <v>3839.195294566206</v>
      </c>
      <c r="K2672" s="15">
        <v>0.14289362368408076</v>
      </c>
      <c r="L2672" s="14">
        <v>20231.687148635974</v>
      </c>
      <c r="M2672" s="14">
        <v>163736.93870421109</v>
      </c>
      <c r="N2672" s="14">
        <v>2879.3964709246543</v>
      </c>
      <c r="O2672" s="15">
        <v>0.35313023871720323</v>
      </c>
      <c r="P2672" s="14">
        <v>57022.496438660775</v>
      </c>
      <c r="Q2672" s="14">
        <v>219939.43504244517</v>
      </c>
      <c r="R2672" s="14">
        <v>2879.3964709246543</v>
      </c>
      <c r="S2672" s="15">
        <v>-0.13833626764237905</v>
      </c>
      <c r="T2672" s="38">
        <v>-24465.840577759325</v>
      </c>
      <c r="U2672" s="38">
        <v>153831.60432618592</v>
      </c>
      <c r="V2672" s="38">
        <v>52788.343009537421</v>
      </c>
      <c r="W2672" s="38">
        <v>537507.97807284212</v>
      </c>
      <c r="AA2672" s="13">
        <v>2607</v>
      </c>
      <c r="AB2672" s="39">
        <v>2517133.0463370387</v>
      </c>
    </row>
    <row r="2673" spans="3:28">
      <c r="C2673" s="13">
        <v>2608</v>
      </c>
      <c r="D2673" s="13">
        <v>65</v>
      </c>
      <c r="E2673" s="14">
        <v>240696.25564308188</v>
      </c>
      <c r="F2673" s="14">
        <v>72949.039700801935</v>
      </c>
      <c r="G2673" s="14">
        <v>2551.6097</v>
      </c>
      <c r="H2673" s="14">
        <v>165195.60624227996</v>
      </c>
      <c r="I2673" s="14">
        <v>9911.7363745367966</v>
      </c>
      <c r="J2673" s="14">
        <v>3964.6945498147188</v>
      </c>
      <c r="K2673" s="15">
        <v>3.5589527747574144E-2</v>
      </c>
      <c r="L2673" s="14">
        <v>4471.4740518137669</v>
      </c>
      <c r="M2673" s="14">
        <v>132093.98389163607</v>
      </c>
      <c r="N2673" s="14">
        <v>2973.5209123610389</v>
      </c>
      <c r="O2673" s="15">
        <v>-0.14966369658684839</v>
      </c>
      <c r="P2673" s="14">
        <v>-37059.405831678705</v>
      </c>
      <c r="Q2673" s="14">
        <v>212045.22506894515</v>
      </c>
      <c r="R2673" s="14">
        <v>2973.5209123610389</v>
      </c>
      <c r="S2673" s="15">
        <v>-4.2224926525909909E-2</v>
      </c>
      <c r="T2673" s="38">
        <v>-6724.916974701423</v>
      </c>
      <c r="U2673" s="38">
        <v>154025.99212540637</v>
      </c>
      <c r="V2673" s="38">
        <v>-39312.848754566359</v>
      </c>
      <c r="W2673" s="38">
        <v>498165.20108598762</v>
      </c>
      <c r="AA2673" s="13">
        <v>2608</v>
      </c>
      <c r="AB2673" s="39">
        <v>2541574.0221952787</v>
      </c>
    </row>
    <row r="2674" spans="3:28">
      <c r="C2674" s="13">
        <v>2609</v>
      </c>
      <c r="D2674" s="13">
        <v>65</v>
      </c>
      <c r="E2674" s="14">
        <v>237434.03682361549</v>
      </c>
      <c r="F2674" s="14">
        <v>71676.774361210046</v>
      </c>
      <c r="G2674" s="14">
        <v>2551.6097</v>
      </c>
      <c r="H2674" s="14">
        <v>163205.65276240543</v>
      </c>
      <c r="I2674" s="14">
        <v>9792.3391657443262</v>
      </c>
      <c r="J2674" s="14">
        <v>3916.9356662977307</v>
      </c>
      <c r="K2674" s="15">
        <v>2.498037490500158E-2</v>
      </c>
      <c r="L2674" s="14">
        <v>4356.7922727488049</v>
      </c>
      <c r="M2674" s="14">
        <v>180723.86243141707</v>
      </c>
      <c r="N2674" s="14">
        <v>2937.7017497232978</v>
      </c>
      <c r="O2674" s="15">
        <v>7.290241884156147E-3</v>
      </c>
      <c r="P2674" s="14">
        <v>1666.9197116496268</v>
      </c>
      <c r="Q2674" s="14">
        <v>231786.5805510389</v>
      </c>
      <c r="R2674" s="14">
        <v>2937.7017497232978</v>
      </c>
      <c r="S2674" s="15">
        <v>9.365014732322291E-2</v>
      </c>
      <c r="T2674" s="38">
        <v>99027.799923849525</v>
      </c>
      <c r="U2674" s="38">
        <v>1157919.4392761949</v>
      </c>
      <c r="V2674" s="38">
        <v>105051.51190824795</v>
      </c>
      <c r="W2674" s="38">
        <v>1570429.8822586508</v>
      </c>
      <c r="AA2674" s="13">
        <v>2609</v>
      </c>
      <c r="AB2674" s="39">
        <v>2762923.0067935889</v>
      </c>
    </row>
    <row r="2675" spans="3:28">
      <c r="C2675" s="13">
        <v>2610</v>
      </c>
      <c r="D2675" s="13">
        <v>65</v>
      </c>
      <c r="E2675" s="14">
        <v>235946.41052351854</v>
      </c>
      <c r="F2675" s="14">
        <v>71096.600104172234</v>
      </c>
      <c r="G2675" s="14">
        <v>2551.6097</v>
      </c>
      <c r="H2675" s="14">
        <v>162298.20071934632</v>
      </c>
      <c r="I2675" s="14">
        <v>9737.8920431607785</v>
      </c>
      <c r="J2675" s="14">
        <v>3895.1568172643115</v>
      </c>
      <c r="K2675" s="15">
        <v>7.070478488268378E-2</v>
      </c>
      <c r="L2675" s="14">
        <v>9503.5343614476515</v>
      </c>
      <c r="M2675" s="14">
        <v>145862.58686219814</v>
      </c>
      <c r="N2675" s="14">
        <v>2921.3676129482333</v>
      </c>
      <c r="O2675" s="15">
        <v>-3.3187188797577954E-2</v>
      </c>
      <c r="P2675" s="14">
        <v>-4533.4732367542074</v>
      </c>
      <c r="Q2675" s="14">
        <v>133530.32161976059</v>
      </c>
      <c r="R2675" s="14">
        <v>2921.3676129482333</v>
      </c>
      <c r="S2675" s="15">
        <v>0.21570335336819033</v>
      </c>
      <c r="T2675" s="38">
        <v>39522.262925344781</v>
      </c>
      <c r="U2675" s="38">
        <v>224208.0209284313</v>
      </c>
      <c r="V2675" s="38">
        <v>44492.324050038224</v>
      </c>
      <c r="W2675" s="38">
        <v>503600.92941039003</v>
      </c>
      <c r="AA2675" s="13">
        <v>2610</v>
      </c>
      <c r="AB2675" s="39">
        <v>2550718.6007351978</v>
      </c>
    </row>
    <row r="2676" spans="3:28">
      <c r="C2676" s="13">
        <v>2611</v>
      </c>
      <c r="D2676" s="13">
        <v>65</v>
      </c>
      <c r="E2676" s="14">
        <v>230443.53543298869</v>
      </c>
      <c r="F2676" s="14">
        <v>68950.478818865595</v>
      </c>
      <c r="G2676" s="14">
        <v>2551.6097</v>
      </c>
      <c r="H2676" s="14">
        <v>158941.44691412311</v>
      </c>
      <c r="I2676" s="14">
        <v>9536.486814847387</v>
      </c>
      <c r="J2676" s="14">
        <v>3814.594725938955</v>
      </c>
      <c r="K2676" s="15">
        <v>1.3227084907033473E-2</v>
      </c>
      <c r="L2676" s="14">
        <v>2417.5555961259506</v>
      </c>
      <c r="M2676" s="14">
        <v>187097.97440782981</v>
      </c>
      <c r="N2676" s="14">
        <v>2860.946044454216</v>
      </c>
      <c r="O2676" s="15">
        <v>1.9378071241974992E-3</v>
      </c>
      <c r="P2676" s="14">
        <v>477.26441259064421</v>
      </c>
      <c r="Q2676" s="14">
        <v>248198.7158459395</v>
      </c>
      <c r="R2676" s="14">
        <v>2860.946044454216</v>
      </c>
      <c r="S2676" s="15">
        <v>0.18074858707201771</v>
      </c>
      <c r="T2676" s="38">
        <v>51532.350219198845</v>
      </c>
      <c r="U2676" s="38">
        <v>338067.95769354876</v>
      </c>
      <c r="V2676" s="38">
        <v>54427.170227915442</v>
      </c>
      <c r="W2676" s="38">
        <v>773364.64794731804</v>
      </c>
      <c r="AA2676" s="13">
        <v>2611</v>
      </c>
      <c r="AB2676" s="39">
        <v>2670167.2760646171</v>
      </c>
    </row>
    <row r="2677" spans="3:28">
      <c r="C2677" s="13">
        <v>2612</v>
      </c>
      <c r="D2677" s="13">
        <v>65</v>
      </c>
      <c r="E2677" s="14">
        <v>231541.40024341882</v>
      </c>
      <c r="F2677" s="14">
        <v>69378.646094933341</v>
      </c>
      <c r="G2677" s="14">
        <v>2551.6097</v>
      </c>
      <c r="H2677" s="14">
        <v>159611.14444848549</v>
      </c>
      <c r="I2677" s="14">
        <v>9576.6686669091287</v>
      </c>
      <c r="J2677" s="14">
        <v>3830.6674667636516</v>
      </c>
      <c r="K2677" s="15">
        <v>8.9275366845571941E-2</v>
      </c>
      <c r="L2677" s="14">
        <v>13785.065017753954</v>
      </c>
      <c r="M2677" s="14">
        <v>170111.02180238895</v>
      </c>
      <c r="N2677" s="14">
        <v>2873.0006000727385</v>
      </c>
      <c r="O2677" s="15">
        <v>4.3176815991375989E-2</v>
      </c>
      <c r="P2677" s="14">
        <v>4457.4792469382774</v>
      </c>
      <c r="Q2677" s="14">
        <v>109131.77382593679</v>
      </c>
      <c r="R2677" s="14">
        <v>2873.0006000727385</v>
      </c>
      <c r="S2677" s="15">
        <v>0.16625740229138192</v>
      </c>
      <c r="T2677" s="38">
        <v>96040.586145649111</v>
      </c>
      <c r="U2677" s="38">
        <v>675139.10222365882</v>
      </c>
      <c r="V2677" s="38">
        <v>114283.13041034134</v>
      </c>
      <c r="W2677" s="38">
        <v>954381.89785198448</v>
      </c>
      <c r="AA2677" s="13">
        <v>2612</v>
      </c>
      <c r="AB2677" s="39">
        <v>3032456.7712742896</v>
      </c>
    </row>
    <row r="2678" spans="3:28">
      <c r="C2678" s="13">
        <v>2613</v>
      </c>
      <c r="D2678" s="13">
        <v>65</v>
      </c>
      <c r="E2678" s="14">
        <v>216139.21379886154</v>
      </c>
      <c r="F2678" s="14">
        <v>63371.793381556003</v>
      </c>
      <c r="G2678" s="14">
        <v>2551.6097</v>
      </c>
      <c r="H2678" s="14">
        <v>150215.81071730555</v>
      </c>
      <c r="I2678" s="14">
        <v>9012.9486430383331</v>
      </c>
      <c r="J2678" s="14">
        <v>3605.1794572153335</v>
      </c>
      <c r="K2678" s="15">
        <v>2.2670352009141644E-2</v>
      </c>
      <c r="L2678" s="14">
        <v>3781.0164395175543</v>
      </c>
      <c r="M2678" s="14">
        <v>172366.03804182919</v>
      </c>
      <c r="N2678" s="14">
        <v>2703.8845929115</v>
      </c>
      <c r="O2678" s="15">
        <v>4.3103824026284057E-2</v>
      </c>
      <c r="P2678" s="14">
        <v>9350.3194051800729</v>
      </c>
      <c r="Q2678" s="14">
        <v>227627.78087316896</v>
      </c>
      <c r="R2678" s="14">
        <v>2703.8845929115</v>
      </c>
      <c r="S2678" s="15">
        <v>0.55128923591049794</v>
      </c>
      <c r="T2678" s="38">
        <v>27793.5027821601</v>
      </c>
      <c r="U2678" s="38">
        <v>79560.9093607307</v>
      </c>
      <c r="V2678" s="38">
        <v>40924.838626857731</v>
      </c>
      <c r="W2678" s="38">
        <v>479554.72827572888</v>
      </c>
      <c r="AA2678" s="13">
        <v>2613</v>
      </c>
      <c r="AB2678" s="39">
        <v>2291677.7516745622</v>
      </c>
    </row>
    <row r="2679" spans="3:28">
      <c r="C2679" s="13">
        <v>2614</v>
      </c>
      <c r="D2679" s="13">
        <v>65</v>
      </c>
      <c r="E2679" s="14">
        <v>223604.38044321004</v>
      </c>
      <c r="F2679" s="14">
        <v>66283.208372851921</v>
      </c>
      <c r="G2679" s="14">
        <v>2551.6097</v>
      </c>
      <c r="H2679" s="14">
        <v>154769.56237035812</v>
      </c>
      <c r="I2679" s="14">
        <v>9286.1737422214865</v>
      </c>
      <c r="J2679" s="14">
        <v>3714.4694968885947</v>
      </c>
      <c r="K2679" s="15">
        <v>2.8202170271062862E-2</v>
      </c>
      <c r="L2679" s="14">
        <v>3820.1510650902746</v>
      </c>
      <c r="M2679" s="14">
        <v>141133.31095593332</v>
      </c>
      <c r="N2679" s="14">
        <v>2785.8521226664457</v>
      </c>
      <c r="O2679" s="15">
        <v>-0.11731466059836912</v>
      </c>
      <c r="P2679" s="14">
        <v>-22944.793805027031</v>
      </c>
      <c r="Q2679" s="14">
        <v>174031.47783303121</v>
      </c>
      <c r="R2679" s="14">
        <v>2785.8521226664457</v>
      </c>
      <c r="S2679" s="15">
        <v>-0.20179229547140154</v>
      </c>
      <c r="T2679" s="38">
        <v>-21841.596759058044</v>
      </c>
      <c r="U2679" s="38">
        <v>87789.340610063125</v>
      </c>
      <c r="V2679" s="38">
        <v>-40966.239498994801</v>
      </c>
      <c r="W2679" s="38">
        <v>402954.12939902762</v>
      </c>
      <c r="AA2679" s="13">
        <v>2614</v>
      </c>
      <c r="AB2679" s="39">
        <v>2855214.8782893373</v>
      </c>
    </row>
    <row r="2680" spans="3:28">
      <c r="C2680" s="13">
        <v>2615</v>
      </c>
      <c r="D2680" s="13">
        <v>65</v>
      </c>
      <c r="E2680" s="14">
        <v>217802.51129489174</v>
      </c>
      <c r="F2680" s="14">
        <v>64020.479405007776</v>
      </c>
      <c r="G2680" s="14">
        <v>2551.6097</v>
      </c>
      <c r="H2680" s="14">
        <v>151230.42218988398</v>
      </c>
      <c r="I2680" s="14">
        <v>9073.8253313930381</v>
      </c>
      <c r="J2680" s="14">
        <v>3629.5301325572154</v>
      </c>
      <c r="K2680" s="15">
        <v>6.1342638256736103E-2</v>
      </c>
      <c r="L2680" s="14">
        <v>8543.5319192735515</v>
      </c>
      <c r="M2680" s="14">
        <v>149633.88346288103</v>
      </c>
      <c r="N2680" s="14">
        <v>2722.1475994179114</v>
      </c>
      <c r="O2680" s="15">
        <v>0.16403320798080473</v>
      </c>
      <c r="P2680" s="14">
        <v>38034.971844731619</v>
      </c>
      <c r="Q2680" s="14">
        <v>271269.65412244154</v>
      </c>
      <c r="R2680" s="14">
        <v>2722.1475994179114</v>
      </c>
      <c r="S2680" s="15">
        <v>0.41491738649490223</v>
      </c>
      <c r="T2680" s="38">
        <v>179502.51135348194</v>
      </c>
      <c r="U2680" s="38">
        <v>613485.87864121608</v>
      </c>
      <c r="V2680" s="38">
        <v>226081.01511748711</v>
      </c>
      <c r="W2680" s="38">
        <v>1034389.4162265386</v>
      </c>
      <c r="AA2680" s="13">
        <v>2615</v>
      </c>
      <c r="AB2680" s="39">
        <v>2898075.235074644</v>
      </c>
    </row>
    <row r="2681" spans="3:28">
      <c r="C2681" s="13">
        <v>2616</v>
      </c>
      <c r="D2681" s="13">
        <v>65</v>
      </c>
      <c r="E2681" s="14">
        <v>228183.67094173221</v>
      </c>
      <c r="F2681" s="14">
        <v>68069.131667275564</v>
      </c>
      <c r="G2681" s="14">
        <v>2551.6097</v>
      </c>
      <c r="H2681" s="14">
        <v>157562.92957445665</v>
      </c>
      <c r="I2681" s="14">
        <v>9453.7757744673982</v>
      </c>
      <c r="J2681" s="14">
        <v>3781.5103097869596</v>
      </c>
      <c r="K2681" s="15">
        <v>6.7756481257939566E-2</v>
      </c>
      <c r="L2681" s="14">
        <v>9642.022115661166</v>
      </c>
      <c r="M2681" s="14">
        <v>153836.83345309639</v>
      </c>
      <c r="N2681" s="14">
        <v>2836.1327323402193</v>
      </c>
      <c r="O2681" s="15">
        <v>6.446117545920857E-2</v>
      </c>
      <c r="P2681" s="14">
        <v>8199.7480778686713</v>
      </c>
      <c r="Q2681" s="14">
        <v>136822.2599021816</v>
      </c>
      <c r="R2681" s="14">
        <v>2836.1327323402193</v>
      </c>
      <c r="S2681" s="15">
        <v>-5.5354408912264383E-2</v>
      </c>
      <c r="T2681" s="38">
        <v>-3594.396748583657</v>
      </c>
      <c r="U2681" s="38">
        <v>62757.91458948567</v>
      </c>
      <c r="V2681" s="38">
        <v>14247.373444946183</v>
      </c>
      <c r="W2681" s="38">
        <v>353417.0079447637</v>
      </c>
      <c r="AA2681" s="13">
        <v>2616</v>
      </c>
      <c r="AB2681" s="39">
        <v>2463963.4261814966</v>
      </c>
    </row>
    <row r="2682" spans="3:28">
      <c r="C2682" s="13">
        <v>2617</v>
      </c>
      <c r="D2682" s="13">
        <v>65</v>
      </c>
      <c r="E2682" s="14">
        <v>229304.78154869689</v>
      </c>
      <c r="F2682" s="14">
        <v>68506.36480399179</v>
      </c>
      <c r="G2682" s="14">
        <v>2551.6097</v>
      </c>
      <c r="H2682" s="14">
        <v>158246.80704470511</v>
      </c>
      <c r="I2682" s="14">
        <v>9494.8084226823066</v>
      </c>
      <c r="J2682" s="14">
        <v>3797.9233690729229</v>
      </c>
      <c r="K2682" s="15">
        <v>-1.2165702687109932E-2</v>
      </c>
      <c r="L2682" s="14">
        <v>-1599.7949653941942</v>
      </c>
      <c r="M2682" s="14">
        <v>131799.58281012924</v>
      </c>
      <c r="N2682" s="14">
        <v>2848.4425268046921</v>
      </c>
      <c r="O2682" s="15">
        <v>0.13956006489435485</v>
      </c>
      <c r="P2682" s="14">
        <v>27574.308388211466</v>
      </c>
      <c r="Q2682" s="14">
        <v>226578.75010425446</v>
      </c>
      <c r="R2682" s="14">
        <v>2848.4425268046921</v>
      </c>
      <c r="S2682" s="15">
        <v>-0.31098135533894949</v>
      </c>
      <c r="T2682" s="38">
        <v>-174798.9727179055</v>
      </c>
      <c r="U2682" s="38">
        <v>388713.52077450545</v>
      </c>
      <c r="V2682" s="38">
        <v>-148824.45929508822</v>
      </c>
      <c r="W2682" s="38">
        <v>747091.85368888918</v>
      </c>
      <c r="AA2682" s="13">
        <v>2617</v>
      </c>
      <c r="AB2682" s="39">
        <v>2568135.6754777287</v>
      </c>
    </row>
    <row r="2683" spans="3:28">
      <c r="C2683" s="13">
        <v>2618</v>
      </c>
      <c r="D2683" s="13">
        <v>65</v>
      </c>
      <c r="E2683" s="14">
        <v>233303.69217294236</v>
      </c>
      <c r="F2683" s="14">
        <v>70065.939947447521</v>
      </c>
      <c r="G2683" s="14">
        <v>2551.6097</v>
      </c>
      <c r="H2683" s="14">
        <v>160686.14252549483</v>
      </c>
      <c r="I2683" s="14">
        <v>9641.1685515296886</v>
      </c>
      <c r="J2683" s="14">
        <v>3856.4674206118757</v>
      </c>
      <c r="K2683" s="15">
        <v>-3.6049478625376642E-2</v>
      </c>
      <c r="L2683" s="14">
        <v>-5303.805401374857</v>
      </c>
      <c r="M2683" s="14">
        <v>143750.14561795481</v>
      </c>
      <c r="N2683" s="14">
        <v>2892.3505654589067</v>
      </c>
      <c r="O2683" s="15">
        <v>0.12778947189494255</v>
      </c>
      <c r="P2683" s="14">
        <v>17714.985279437347</v>
      </c>
      <c r="Q2683" s="14">
        <v>157787.48882496043</v>
      </c>
      <c r="R2683" s="14">
        <v>2892.3505654589067</v>
      </c>
      <c r="S2683" s="15">
        <v>0.25609949276977634</v>
      </c>
      <c r="T2683" s="38">
        <v>63094.029989718823</v>
      </c>
      <c r="U2683" s="38">
        <v>310905.51161234773</v>
      </c>
      <c r="V2683" s="38">
        <v>75505.209867781319</v>
      </c>
      <c r="W2683" s="38">
        <v>612443.146055263</v>
      </c>
      <c r="AA2683" s="13">
        <v>2618</v>
      </c>
      <c r="AB2683" s="39">
        <v>2894854.8928893646</v>
      </c>
    </row>
    <row r="2684" spans="3:28">
      <c r="C2684" s="13">
        <v>2619</v>
      </c>
      <c r="D2684" s="13">
        <v>65</v>
      </c>
      <c r="E2684" s="14">
        <v>240675.1754435146</v>
      </c>
      <c r="F2684" s="14">
        <v>72940.818422970697</v>
      </c>
      <c r="G2684" s="14">
        <v>2551.6097</v>
      </c>
      <c r="H2684" s="14">
        <v>165182.74732054389</v>
      </c>
      <c r="I2684" s="14">
        <v>9910.9648392326326</v>
      </c>
      <c r="J2684" s="14">
        <v>3964.3859356930534</v>
      </c>
      <c r="K2684" s="15">
        <v>2.7272292116255113E-2</v>
      </c>
      <c r="L2684" s="14">
        <v>5158.7692221567959</v>
      </c>
      <c r="M2684" s="14">
        <v>196298.85182268338</v>
      </c>
      <c r="N2684" s="14">
        <v>2973.2894517697896</v>
      </c>
      <c r="O2684" s="15">
        <v>8.9008537771313165E-2</v>
      </c>
      <c r="P2684" s="14">
        <v>8835.4728704702884</v>
      </c>
      <c r="Q2684" s="14">
        <v>109587.57113263269</v>
      </c>
      <c r="R2684" s="14">
        <v>2973.2894517697896</v>
      </c>
      <c r="S2684" s="15">
        <v>0.17260506477058354</v>
      </c>
      <c r="T2684" s="38">
        <v>25212.216605886013</v>
      </c>
      <c r="U2684" s="38">
        <v>172767.67246078735</v>
      </c>
      <c r="V2684" s="38">
        <v>39206.458698513095</v>
      </c>
      <c r="W2684" s="38">
        <v>478654.09541610343</v>
      </c>
      <c r="AA2684" s="13">
        <v>2619</v>
      </c>
      <c r="AB2684" s="39">
        <v>3203962.9219265077</v>
      </c>
    </row>
    <row r="2685" spans="3:28">
      <c r="C2685" s="13">
        <v>2620</v>
      </c>
      <c r="D2685" s="13">
        <v>65</v>
      </c>
      <c r="E2685" s="14">
        <v>236352.15635041788</v>
      </c>
      <c r="F2685" s="14">
        <v>71254.840976662977</v>
      </c>
      <c r="G2685" s="14">
        <v>2551.6097</v>
      </c>
      <c r="H2685" s="14">
        <v>162545.70567375488</v>
      </c>
      <c r="I2685" s="14">
        <v>9752.7423404252932</v>
      </c>
      <c r="J2685" s="14">
        <v>3901.0969361701173</v>
      </c>
      <c r="K2685" s="15">
        <v>6.1118314766064677E-2</v>
      </c>
      <c r="L2685" s="14">
        <v>9568.5363132240582</v>
      </c>
      <c r="M2685" s="14">
        <v>168076.67884862609</v>
      </c>
      <c r="N2685" s="14">
        <v>2925.8227021275879</v>
      </c>
      <c r="O2685" s="15">
        <v>0.10270492488336189</v>
      </c>
      <c r="P2685" s="14">
        <v>11036.979911273373</v>
      </c>
      <c r="Q2685" s="14">
        <v>119962.89679793008</v>
      </c>
      <c r="R2685" s="14">
        <v>2925.8227021275879</v>
      </c>
      <c r="S2685" s="15">
        <v>-3.6452940499792072E-2</v>
      </c>
      <c r="T2685" s="38">
        <v>-3456.7513684655592</v>
      </c>
      <c r="U2685" s="38">
        <v>92833.938512159555</v>
      </c>
      <c r="V2685" s="38">
        <v>17148.76485603187</v>
      </c>
      <c r="W2685" s="38">
        <v>380873.51415871573</v>
      </c>
      <c r="AA2685" s="13">
        <v>2620</v>
      </c>
      <c r="AB2685" s="39">
        <v>2544572.8676397973</v>
      </c>
    </row>
    <row r="2686" spans="3:28">
      <c r="C2686" s="13">
        <v>2621</v>
      </c>
      <c r="D2686" s="13">
        <v>65</v>
      </c>
      <c r="E2686" s="14">
        <v>226721.64381688225</v>
      </c>
      <c r="F2686" s="14">
        <v>67498.941088584077</v>
      </c>
      <c r="G2686" s="14">
        <v>2551.6097</v>
      </c>
      <c r="H2686" s="14">
        <v>156671.09302829817</v>
      </c>
      <c r="I2686" s="14">
        <v>9400.2655816978895</v>
      </c>
      <c r="J2686" s="14">
        <v>3760.1062326791562</v>
      </c>
      <c r="K2686" s="15">
        <v>-1.5408657125583716E-2</v>
      </c>
      <c r="L2686" s="14">
        <v>-2472.9207890910711</v>
      </c>
      <c r="M2686" s="14">
        <v>159896.18526263797</v>
      </c>
      <c r="N2686" s="14">
        <v>2820.0796745093667</v>
      </c>
      <c r="O2686" s="15">
        <v>8.5262144840720144E-2</v>
      </c>
      <c r="P2686" s="14">
        <v>17347.224220755677</v>
      </c>
      <c r="Q2686" s="14">
        <v>222214.78032343343</v>
      </c>
      <c r="R2686" s="14">
        <v>2820.0796745093667</v>
      </c>
      <c r="S2686" s="15">
        <v>0.28683016781198822</v>
      </c>
      <c r="T2686" s="38">
        <v>163484.62817780752</v>
      </c>
      <c r="U2686" s="38">
        <v>734864.7985104312</v>
      </c>
      <c r="V2686" s="38">
        <v>178358.93160947211</v>
      </c>
      <c r="W2686" s="38">
        <v>1116975.7640965027</v>
      </c>
      <c r="AA2686" s="13">
        <v>2621</v>
      </c>
      <c r="AB2686" s="39">
        <v>2783141.1322508235</v>
      </c>
    </row>
    <row r="2687" spans="3:28">
      <c r="C2687" s="13">
        <v>2622</v>
      </c>
      <c r="D2687" s="13">
        <v>65</v>
      </c>
      <c r="E2687" s="14">
        <v>230008.94670811188</v>
      </c>
      <c r="F2687" s="14">
        <v>68780.989216163638</v>
      </c>
      <c r="G2687" s="14">
        <v>2551.6097</v>
      </c>
      <c r="H2687" s="14">
        <v>158676.34779194824</v>
      </c>
      <c r="I2687" s="14">
        <v>9520.5808675168937</v>
      </c>
      <c r="J2687" s="14">
        <v>3808.2323470067577</v>
      </c>
      <c r="K2687" s="15">
        <v>1.7146460302754653E-2</v>
      </c>
      <c r="L2687" s="14">
        <v>2130.3564739454901</v>
      </c>
      <c r="M2687" s="14">
        <v>128279.1526764365</v>
      </c>
      <c r="N2687" s="14">
        <v>2856.174260255068</v>
      </c>
      <c r="O2687" s="15">
        <v>7.1054386091163602E-3</v>
      </c>
      <c r="P2687" s="14">
        <v>589.61325920918046</v>
      </c>
      <c r="Q2687" s="14">
        <v>84998.258190891676</v>
      </c>
      <c r="R2687" s="14">
        <v>2856.174260255068</v>
      </c>
      <c r="S2687" s="15">
        <v>0.50732769607370587</v>
      </c>
      <c r="T2687" s="38">
        <v>112169.67580646013</v>
      </c>
      <c r="U2687" s="38">
        <v>334696.82114799629</v>
      </c>
      <c r="V2687" s="38">
        <v>114889.64553961481</v>
      </c>
      <c r="W2687" s="38">
        <v>547974.23201532452</v>
      </c>
      <c r="AA2687" s="13">
        <v>2622</v>
      </c>
      <c r="AB2687" s="39">
        <v>2710505.2871182342</v>
      </c>
    </row>
    <row r="2688" spans="3:28">
      <c r="C2688" s="13">
        <v>2623</v>
      </c>
      <c r="D2688" s="13">
        <v>65</v>
      </c>
      <c r="E2688" s="14">
        <v>232308.44100266119</v>
      </c>
      <c r="F2688" s="14">
        <v>69677.79199103787</v>
      </c>
      <c r="G2688" s="14">
        <v>2551.6097</v>
      </c>
      <c r="H2688" s="14">
        <v>160079.03931162332</v>
      </c>
      <c r="I2688" s="14">
        <v>9604.7423586973982</v>
      </c>
      <c r="J2688" s="14">
        <v>3841.8969434789597</v>
      </c>
      <c r="K2688" s="15">
        <v>-2.5264543142104391E-2</v>
      </c>
      <c r="L2688" s="14">
        <v>-2924.0264830456822</v>
      </c>
      <c r="M2688" s="14">
        <v>114733.29080403456</v>
      </c>
      <c r="N2688" s="14">
        <v>2881.4227076092193</v>
      </c>
      <c r="O2688" s="15">
        <v>0.27051803688833731</v>
      </c>
      <c r="P2688" s="14">
        <v>75090.439247390677</v>
      </c>
      <c r="Q2688" s="14">
        <v>354111.30795826658</v>
      </c>
      <c r="R2688" s="14">
        <v>2881.4227076092193</v>
      </c>
      <c r="S2688" s="15">
        <v>0.15434847528215304</v>
      </c>
      <c r="T2688" s="38">
        <v>49463.991337179286</v>
      </c>
      <c r="U2688" s="38">
        <v>371374.28456898965</v>
      </c>
      <c r="V2688" s="38">
        <v>121630.40410152427</v>
      </c>
      <c r="W2688" s="38">
        <v>840218.8833312908</v>
      </c>
      <c r="AA2688" s="13">
        <v>2623</v>
      </c>
      <c r="AB2688" s="39">
        <v>2829639.2243353194</v>
      </c>
    </row>
    <row r="2689" spans="3:28">
      <c r="C2689" s="13">
        <v>2624</v>
      </c>
      <c r="D2689" s="13">
        <v>65</v>
      </c>
      <c r="E2689" s="14">
        <v>227390.860533984</v>
      </c>
      <c r="F2689" s="14">
        <v>67759.935608253756</v>
      </c>
      <c r="G2689" s="14">
        <v>2551.6097</v>
      </c>
      <c r="H2689" s="14">
        <v>157079.31522573024</v>
      </c>
      <c r="I2689" s="14">
        <v>9424.7589135438138</v>
      </c>
      <c r="J2689" s="14">
        <v>3769.9035654175259</v>
      </c>
      <c r="K2689" s="15">
        <v>1.0513415471676498E-2</v>
      </c>
      <c r="L2689" s="14">
        <v>1227.2222083583015</v>
      </c>
      <c r="M2689" s="14">
        <v>119841.33890084166</v>
      </c>
      <c r="N2689" s="14">
        <v>2827.427674063144</v>
      </c>
      <c r="O2689" s="15">
        <v>7.9023720059600636E-2</v>
      </c>
      <c r="P2689" s="14">
        <v>13003.687969815292</v>
      </c>
      <c r="Q2689" s="14">
        <v>178971.63893979572</v>
      </c>
      <c r="R2689" s="14">
        <v>2827.427674063144</v>
      </c>
      <c r="S2689" s="15">
        <v>-1.1387807447188147E-2</v>
      </c>
      <c r="T2689" s="38">
        <v>-5312.851551497768</v>
      </c>
      <c r="U2689" s="38">
        <v>462639.44542689226</v>
      </c>
      <c r="V2689" s="38">
        <v>8918.0586266758255</v>
      </c>
      <c r="W2689" s="38">
        <v>761452.42326752958</v>
      </c>
      <c r="AA2689" s="13">
        <v>2624</v>
      </c>
      <c r="AB2689" s="39">
        <v>2856746.6455348986</v>
      </c>
    </row>
    <row r="2690" spans="3:28">
      <c r="C2690" s="13">
        <v>2625</v>
      </c>
      <c r="D2690" s="13">
        <v>65</v>
      </c>
      <c r="E2690" s="14">
        <v>236988.1117242933</v>
      </c>
      <c r="F2690" s="14">
        <v>71502.863572474394</v>
      </c>
      <c r="G2690" s="14">
        <v>2551.6097</v>
      </c>
      <c r="H2690" s="14">
        <v>162933.6384518189</v>
      </c>
      <c r="I2690" s="14">
        <v>9776.0183071091342</v>
      </c>
      <c r="J2690" s="14">
        <v>3910.4073228436537</v>
      </c>
      <c r="K2690" s="15">
        <v>5.0725744742530665E-2</v>
      </c>
      <c r="L2690" s="14">
        <v>6600.2394612952794</v>
      </c>
      <c r="M2690" s="14">
        <v>138671.60986992213</v>
      </c>
      <c r="N2690" s="14">
        <v>2932.8054921327403</v>
      </c>
      <c r="O2690" s="15">
        <v>0.23627317698275022</v>
      </c>
      <c r="P2690" s="14">
        <v>123367.44584335494</v>
      </c>
      <c r="Q2690" s="14">
        <v>646972.87181151868</v>
      </c>
      <c r="R2690" s="14">
        <v>2932.8054921327403</v>
      </c>
      <c r="S2690" s="15">
        <v>-0.37880671054653642</v>
      </c>
      <c r="T2690" s="38">
        <v>-82394.335632461851</v>
      </c>
      <c r="U2690" s="38">
        <v>136582.29947877192</v>
      </c>
      <c r="V2690" s="38">
        <v>47573.349672188371</v>
      </c>
      <c r="W2690" s="38">
        <v>922226.78116021282</v>
      </c>
      <c r="AA2690" s="13">
        <v>2625</v>
      </c>
      <c r="AB2690" s="39">
        <v>2330718.8555589519</v>
      </c>
    </row>
    <row r="2691" spans="3:28">
      <c r="C2691" s="13">
        <v>2626</v>
      </c>
      <c r="D2691" s="13">
        <v>65</v>
      </c>
      <c r="E2691" s="14">
        <v>222691.87178255696</v>
      </c>
      <c r="F2691" s="14">
        <v>65927.329995197215</v>
      </c>
      <c r="G2691" s="14">
        <v>2551.6097</v>
      </c>
      <c r="H2691" s="14">
        <v>154212.93208735975</v>
      </c>
      <c r="I2691" s="14">
        <v>9252.7759252415835</v>
      </c>
      <c r="J2691" s="14">
        <v>3701.1103700966337</v>
      </c>
      <c r="K2691" s="15">
        <v>-6.8913601865107504E-2</v>
      </c>
      <c r="L2691" s="14">
        <v>-9788.2171081476245</v>
      </c>
      <c r="M2691" s="14">
        <v>134098.40705653731</v>
      </c>
      <c r="N2691" s="14">
        <v>2775.8327775724752</v>
      </c>
      <c r="O2691" s="15">
        <v>0.13177145077727503</v>
      </c>
      <c r="P2691" s="14">
        <v>22672.12923636306</v>
      </c>
      <c r="Q2691" s="14">
        <v>196116.50476427138</v>
      </c>
      <c r="R2691" s="14">
        <v>2775.8327775724752</v>
      </c>
      <c r="S2691" s="15">
        <v>7.2118723521013728E-2</v>
      </c>
      <c r="T2691" s="38">
        <v>8205.5062866522203</v>
      </c>
      <c r="U2691" s="38">
        <v>123371.17533160305</v>
      </c>
      <c r="V2691" s="38">
        <v>21089.418414867658</v>
      </c>
      <c r="W2691" s="38">
        <v>453586.0871524117</v>
      </c>
      <c r="AA2691" s="13">
        <v>2626</v>
      </c>
      <c r="AB2691" s="39">
        <v>2399351.4484521742</v>
      </c>
    </row>
    <row r="2692" spans="3:28">
      <c r="C2692" s="13">
        <v>2627</v>
      </c>
      <c r="D2692" s="13">
        <v>65</v>
      </c>
      <c r="E2692" s="14">
        <v>245093.99998110408</v>
      </c>
      <c r="F2692" s="14">
        <v>74664.159992630593</v>
      </c>
      <c r="G2692" s="14">
        <v>2551.6097</v>
      </c>
      <c r="H2692" s="14">
        <v>167878.23028847348</v>
      </c>
      <c r="I2692" s="14">
        <v>10072.693817308409</v>
      </c>
      <c r="J2692" s="14">
        <v>4029.0775269233636</v>
      </c>
      <c r="K2692" s="15">
        <v>-2.4838527938249123E-2</v>
      </c>
      <c r="L2692" s="14">
        <v>-3288.5437196923467</v>
      </c>
      <c r="M2692" s="14">
        <v>131122.87974917417</v>
      </c>
      <c r="N2692" s="14">
        <v>3021.8081451925227</v>
      </c>
      <c r="O2692" s="15">
        <v>5.9030436122879032E-2</v>
      </c>
      <c r="P2692" s="14">
        <v>14978.297718244232</v>
      </c>
      <c r="Q2692" s="14">
        <v>270227.75942346721</v>
      </c>
      <c r="R2692" s="14">
        <v>3021.8081451925227</v>
      </c>
      <c r="S2692" s="15">
        <v>1.1635163162137988E-2</v>
      </c>
      <c r="T2692" s="38">
        <v>4557.1747108616082</v>
      </c>
      <c r="U2692" s="38">
        <v>397740.68769805576</v>
      </c>
      <c r="V2692" s="38">
        <v>16246.928709413492</v>
      </c>
      <c r="W2692" s="38">
        <v>799091.32687069708</v>
      </c>
      <c r="AA2692" s="13">
        <v>2627</v>
      </c>
      <c r="AB2692" s="39">
        <v>2486390.0891785668</v>
      </c>
    </row>
    <row r="2693" spans="3:28">
      <c r="C2693" s="13">
        <v>2628</v>
      </c>
      <c r="D2693" s="13">
        <v>65</v>
      </c>
      <c r="E2693" s="14">
        <v>238291.7606293555</v>
      </c>
      <c r="F2693" s="14">
        <v>72011.28664544865</v>
      </c>
      <c r="G2693" s="14">
        <v>2551.6097</v>
      </c>
      <c r="H2693" s="14">
        <v>163728.86428390685</v>
      </c>
      <c r="I2693" s="14">
        <v>9823.7318570344105</v>
      </c>
      <c r="J2693" s="14">
        <v>3929.4927428137644</v>
      </c>
      <c r="K2693" s="15">
        <v>7.688929761567409E-2</v>
      </c>
      <c r="L2693" s="14">
        <v>12260.597164522029</v>
      </c>
      <c r="M2693" s="14">
        <v>173683.12953113712</v>
      </c>
      <c r="N2693" s="14">
        <v>2947.1195571103231</v>
      </c>
      <c r="O2693" s="15">
        <v>2.822523230123513E-2</v>
      </c>
      <c r="P2693" s="14">
        <v>4477.3457773481878</v>
      </c>
      <c r="Q2693" s="14">
        <v>164580.09696745678</v>
      </c>
      <c r="R2693" s="14">
        <v>2947.1195571103231</v>
      </c>
      <c r="S2693" s="15">
        <v>0.24265832711741181</v>
      </c>
      <c r="T2693" s="38">
        <v>100747.97479393049</v>
      </c>
      <c r="U2693" s="38">
        <v>517406.02871590294</v>
      </c>
      <c r="V2693" s="38">
        <v>117485.91773580071</v>
      </c>
      <c r="W2693" s="38">
        <v>855669.25521449686</v>
      </c>
      <c r="AA2693" s="13">
        <v>2628</v>
      </c>
      <c r="AB2693" s="39">
        <v>2325145.4955899082</v>
      </c>
    </row>
    <row r="2694" spans="3:28">
      <c r="C2694" s="13">
        <v>2629</v>
      </c>
      <c r="D2694" s="13">
        <v>65</v>
      </c>
      <c r="E2694" s="14">
        <v>223340.86945593925</v>
      </c>
      <c r="F2694" s="14">
        <v>66180.43908781631</v>
      </c>
      <c r="G2694" s="14">
        <v>2551.6097</v>
      </c>
      <c r="H2694" s="14">
        <v>154608.82066812293</v>
      </c>
      <c r="I2694" s="14">
        <v>9276.529240087375</v>
      </c>
      <c r="J2694" s="14">
        <v>3710.61169603495</v>
      </c>
      <c r="K2694" s="15">
        <v>-5.8141822384206072E-2</v>
      </c>
      <c r="L2694" s="14">
        <v>-9021.1758497682513</v>
      </c>
      <c r="M2694" s="14">
        <v>147992.24991674029</v>
      </c>
      <c r="N2694" s="14">
        <v>2782.9587720262125</v>
      </c>
      <c r="O2694" s="15">
        <v>6.8967512735150976E-2</v>
      </c>
      <c r="P2694" s="14">
        <v>11854.213588846351</v>
      </c>
      <c r="Q2694" s="14">
        <v>185126.8166913098</v>
      </c>
      <c r="R2694" s="14">
        <v>2782.9587720262125</v>
      </c>
      <c r="S2694" s="15">
        <v>0.2952321361942799</v>
      </c>
      <c r="T2694" s="38">
        <v>30712.701244499567</v>
      </c>
      <c r="U2694" s="38">
        <v>136133.17164891871</v>
      </c>
      <c r="V2694" s="38">
        <v>33545.73898357767</v>
      </c>
      <c r="W2694" s="38">
        <v>469252.23825696879</v>
      </c>
      <c r="AA2694" s="13">
        <v>2629</v>
      </c>
      <c r="AB2694" s="39">
        <v>2455296.595275226</v>
      </c>
    </row>
    <row r="2695" spans="3:28">
      <c r="C2695" s="13">
        <v>2630</v>
      </c>
      <c r="D2695" s="13">
        <v>65</v>
      </c>
      <c r="E2695" s="14">
        <v>240321.14756866603</v>
      </c>
      <c r="F2695" s="14">
        <v>72802.747551779757</v>
      </c>
      <c r="G2695" s="14">
        <v>2551.6097</v>
      </c>
      <c r="H2695" s="14">
        <v>164966.79031688627</v>
      </c>
      <c r="I2695" s="14">
        <v>9898.0074190131763</v>
      </c>
      <c r="J2695" s="14">
        <v>3959.2029676052707</v>
      </c>
      <c r="K2695" s="15">
        <v>-1.4626948431100913E-2</v>
      </c>
      <c r="L2695" s="14">
        <v>-1780.4907879755492</v>
      </c>
      <c r="M2695" s="14">
        <v>121925.8533832995</v>
      </c>
      <c r="N2695" s="14">
        <v>2969.4022257039528</v>
      </c>
      <c r="O2695" s="15">
        <v>5.9644419760655459E-2</v>
      </c>
      <c r="P2695" s="14">
        <v>12932.519666110544</v>
      </c>
      <c r="Q2695" s="14">
        <v>231244.20506360976</v>
      </c>
      <c r="R2695" s="14">
        <v>2969.4022257039528</v>
      </c>
      <c r="S2695" s="15">
        <v>0.29722931387002366</v>
      </c>
      <c r="T2695" s="38">
        <v>68571.534460162642</v>
      </c>
      <c r="U2695" s="38">
        <v>300758.69747806247</v>
      </c>
      <c r="V2695" s="38">
        <v>79723.563338297638</v>
      </c>
      <c r="W2695" s="38">
        <v>653928.75592497177</v>
      </c>
      <c r="AA2695" s="13">
        <v>2630</v>
      </c>
      <c r="AB2695" s="39">
        <v>2748897.6319335541</v>
      </c>
    </row>
    <row r="2696" spans="3:28">
      <c r="C2696" s="13">
        <v>2631</v>
      </c>
      <c r="D2696" s="13">
        <v>65</v>
      </c>
      <c r="E2696" s="14">
        <v>235342.67446495325</v>
      </c>
      <c r="F2696" s="14">
        <v>70861.143041331772</v>
      </c>
      <c r="G2696" s="14">
        <v>2551.6097</v>
      </c>
      <c r="H2696" s="14">
        <v>161929.92172362146</v>
      </c>
      <c r="I2696" s="14">
        <v>9715.7953034172879</v>
      </c>
      <c r="J2696" s="14">
        <v>3886.3181213669154</v>
      </c>
      <c r="K2696" s="15">
        <v>4.9491271047448625E-2</v>
      </c>
      <c r="L2696" s="14">
        <v>5476.6639100833008</v>
      </c>
      <c r="M2696" s="14">
        <v>118079.01183727768</v>
      </c>
      <c r="N2696" s="14">
        <v>2914.7385910251865</v>
      </c>
      <c r="O2696" s="15">
        <v>0.18744613880517055</v>
      </c>
      <c r="P2696" s="14">
        <v>36250.925956225998</v>
      </c>
      <c r="Q2696" s="14">
        <v>231102.121271835</v>
      </c>
      <c r="R2696" s="14">
        <v>2914.7385910251865</v>
      </c>
      <c r="S2696" s="15">
        <v>6.6381850652270452E-2</v>
      </c>
      <c r="T2696" s="38">
        <v>34381.938309019875</v>
      </c>
      <c r="U2696" s="38">
        <v>553781.15422648878</v>
      </c>
      <c r="V2696" s="38">
        <v>76109.528175329178</v>
      </c>
      <c r="W2696" s="38">
        <v>902962.2873356014</v>
      </c>
      <c r="AA2696" s="13">
        <v>2631</v>
      </c>
      <c r="AB2696" s="39">
        <v>2880335.5889498722</v>
      </c>
    </row>
    <row r="2697" spans="3:28">
      <c r="C2697" s="13">
        <v>2632</v>
      </c>
      <c r="D2697" s="13">
        <v>65</v>
      </c>
      <c r="E2697" s="14">
        <v>234033.71415215888</v>
      </c>
      <c r="F2697" s="14">
        <v>70350.648519341965</v>
      </c>
      <c r="G2697" s="14">
        <v>2551.6097</v>
      </c>
      <c r="H2697" s="14">
        <v>161131.45593281693</v>
      </c>
      <c r="I2697" s="14">
        <v>9667.8873559690146</v>
      </c>
      <c r="J2697" s="14">
        <v>3867.1549423876058</v>
      </c>
      <c r="K2697" s="15">
        <v>3.5857206650066614E-3</v>
      </c>
      <c r="L2697" s="14">
        <v>783.61876115742507</v>
      </c>
      <c r="M2697" s="14">
        <v>221255.90417043018</v>
      </c>
      <c r="N2697" s="14">
        <v>2900.3662067907044</v>
      </c>
      <c r="O2697" s="15">
        <v>5.9729277963981642E-2</v>
      </c>
      <c r="P2697" s="14">
        <v>7017.9653981676556</v>
      </c>
      <c r="Q2697" s="14">
        <v>125964.3854793426</v>
      </c>
      <c r="R2697" s="14">
        <v>2900.3662067907044</v>
      </c>
      <c r="S2697" s="15">
        <v>0.35394057071483881</v>
      </c>
      <c r="T2697" s="38">
        <v>168721.83641543792</v>
      </c>
      <c r="U2697" s="38">
        <v>646867.40392949164</v>
      </c>
      <c r="V2697" s="38">
        <v>176523.420574763</v>
      </c>
      <c r="W2697" s="38">
        <v>994087.69357926445</v>
      </c>
      <c r="AA2697" s="13">
        <v>2632</v>
      </c>
      <c r="AB2697" s="39">
        <v>2881448.5256600655</v>
      </c>
    </row>
    <row r="2698" spans="3:28">
      <c r="C2698" s="13">
        <v>2633</v>
      </c>
      <c r="D2698" s="13">
        <v>65</v>
      </c>
      <c r="E2698" s="14">
        <v>232437.32663194521</v>
      </c>
      <c r="F2698" s="14">
        <v>69728.057386458633</v>
      </c>
      <c r="G2698" s="14">
        <v>2551.6097</v>
      </c>
      <c r="H2698" s="14">
        <v>160157.65954548659</v>
      </c>
      <c r="I2698" s="14">
        <v>9609.4595727291944</v>
      </c>
      <c r="J2698" s="14">
        <v>3843.7838290916779</v>
      </c>
      <c r="K2698" s="15">
        <v>4.148041437374763E-2</v>
      </c>
      <c r="L2698" s="14">
        <v>5954.8773711404574</v>
      </c>
      <c r="M2698" s="14">
        <v>151435.54180627171</v>
      </c>
      <c r="N2698" s="14">
        <v>2882.8378718187582</v>
      </c>
      <c r="O2698" s="15">
        <v>-3.3268433523074306E-2</v>
      </c>
      <c r="P2698" s="14">
        <v>-4595.1133266009165</v>
      </c>
      <c r="Q2698" s="14">
        <v>134968.62878433382</v>
      </c>
      <c r="R2698" s="14">
        <v>2882.8378718187582</v>
      </c>
      <c r="S2698" s="15">
        <v>-0.16495503437186942</v>
      </c>
      <c r="T2698" s="38">
        <v>-12604.867759555742</v>
      </c>
      <c r="U2698" s="38">
        <v>65250.513366435851</v>
      </c>
      <c r="V2698" s="38">
        <v>-11245.103715016201</v>
      </c>
      <c r="W2698" s="38">
        <v>351654.68395704136</v>
      </c>
      <c r="AA2698" s="13">
        <v>2633</v>
      </c>
      <c r="AB2698" s="39">
        <v>2531157.1395083303</v>
      </c>
    </row>
    <row r="2699" spans="3:28">
      <c r="C2699" s="13">
        <v>2634</v>
      </c>
      <c r="D2699" s="13">
        <v>65</v>
      </c>
      <c r="E2699" s="14">
        <v>223043.58997116704</v>
      </c>
      <c r="F2699" s="14">
        <v>66064.500088755143</v>
      </c>
      <c r="G2699" s="14">
        <v>2551.6097</v>
      </c>
      <c r="H2699" s="14">
        <v>154427.48018241188</v>
      </c>
      <c r="I2699" s="14">
        <v>9265.6488109447127</v>
      </c>
      <c r="J2699" s="14">
        <v>3706.2595243778851</v>
      </c>
      <c r="K2699" s="15">
        <v>-2.0028055073833907E-2</v>
      </c>
      <c r="L2699" s="14">
        <v>-2299.458563717561</v>
      </c>
      <c r="M2699" s="14">
        <v>114365.54660227626</v>
      </c>
      <c r="N2699" s="14">
        <v>2779.6946432834138</v>
      </c>
      <c r="O2699" s="15">
        <v>-0.11549379710869354</v>
      </c>
      <c r="P2699" s="14">
        <v>-30854.823502738251</v>
      </c>
      <c r="Q2699" s="14">
        <v>237690.70035883191</v>
      </c>
      <c r="R2699" s="14">
        <v>2779.6946432834138</v>
      </c>
      <c r="S2699" s="15">
        <v>1.4882722309969176E-2</v>
      </c>
      <c r="T2699" s="38">
        <v>13528.101787811349</v>
      </c>
      <c r="U2699" s="38">
        <v>923898.27583029529</v>
      </c>
      <c r="V2699" s="38">
        <v>-19626.18027864446</v>
      </c>
      <c r="W2699" s="38">
        <v>1275954.5227914033</v>
      </c>
      <c r="AA2699" s="13">
        <v>2634</v>
      </c>
      <c r="AB2699" s="39">
        <v>2498720.2296243906</v>
      </c>
    </row>
    <row r="2700" spans="3:28">
      <c r="C2700" s="13">
        <v>2635</v>
      </c>
      <c r="D2700" s="13">
        <v>65</v>
      </c>
      <c r="E2700" s="14">
        <v>250234.02317146561</v>
      </c>
      <c r="F2700" s="14">
        <v>76668.769036871585</v>
      </c>
      <c r="G2700" s="14">
        <v>2551.6097</v>
      </c>
      <c r="H2700" s="14">
        <v>171013.64443459403</v>
      </c>
      <c r="I2700" s="14">
        <v>10260.818666075642</v>
      </c>
      <c r="J2700" s="14">
        <v>4104.3274664302571</v>
      </c>
      <c r="K2700" s="15">
        <v>-1.1911447134022778E-2</v>
      </c>
      <c r="L2700" s="14">
        <v>-1309.5501871410429</v>
      </c>
      <c r="M2700" s="14">
        <v>110683.09117289094</v>
      </c>
      <c r="N2700" s="14">
        <v>3078.2455998226924</v>
      </c>
      <c r="O2700" s="15">
        <v>1.6025535550999018E-2</v>
      </c>
      <c r="P2700" s="14">
        <v>3053.3004372775163</v>
      </c>
      <c r="Q2700" s="14">
        <v>195119.62450049864</v>
      </c>
      <c r="R2700" s="14">
        <v>3078.2455998226924</v>
      </c>
      <c r="S2700" s="15">
        <v>0.20302416030933654</v>
      </c>
      <c r="T2700" s="38">
        <v>40122.181889045372</v>
      </c>
      <c r="U2700" s="38">
        <v>239284.00056866609</v>
      </c>
      <c r="V2700" s="38">
        <v>41865.932139181845</v>
      </c>
      <c r="W2700" s="38">
        <v>545086.71624205564</v>
      </c>
      <c r="AA2700" s="13">
        <v>2635</v>
      </c>
      <c r="AB2700" s="39">
        <v>2691477.4201829014</v>
      </c>
    </row>
    <row r="2701" spans="3:28">
      <c r="C2701" s="13">
        <v>2636</v>
      </c>
      <c r="D2701" s="13">
        <v>65</v>
      </c>
      <c r="E2701" s="14">
        <v>250777.51591735761</v>
      </c>
      <c r="F2701" s="14">
        <v>76880.731207769466</v>
      </c>
      <c r="G2701" s="14">
        <v>2551.6097</v>
      </c>
      <c r="H2701" s="14">
        <v>171345.17500958816</v>
      </c>
      <c r="I2701" s="14">
        <v>10280.710500575289</v>
      </c>
      <c r="J2701" s="14">
        <v>4112.2842002301159</v>
      </c>
      <c r="K2701" s="15">
        <v>2.3449581699941401E-2</v>
      </c>
      <c r="L2701" s="14">
        <v>3289.9958022852506</v>
      </c>
      <c r="M2701" s="14">
        <v>145646.96903805641</v>
      </c>
      <c r="N2701" s="14">
        <v>3084.2131501725867</v>
      </c>
      <c r="O2701" s="15">
        <v>-5.2897998189849749E-3</v>
      </c>
      <c r="P2701" s="14">
        <v>-1201.1498420357179</v>
      </c>
      <c r="Q2701" s="14">
        <v>227410.01097680806</v>
      </c>
      <c r="R2701" s="14">
        <v>3084.2131501725867</v>
      </c>
      <c r="S2701" s="15">
        <v>0.17999669607486202</v>
      </c>
      <c r="T2701" s="38">
        <v>73042.17923424991</v>
      </c>
      <c r="U2701" s="38">
        <v>480381.61891077878</v>
      </c>
      <c r="V2701" s="38">
        <v>75131.025194499438</v>
      </c>
      <c r="W2701" s="38">
        <v>853438.59892564325</v>
      </c>
      <c r="AA2701" s="13">
        <v>2636</v>
      </c>
      <c r="AB2701" s="39">
        <v>2624921.8242387725</v>
      </c>
    </row>
    <row r="2702" spans="3:28">
      <c r="C2702" s="13">
        <v>2637</v>
      </c>
      <c r="D2702" s="13">
        <v>65</v>
      </c>
      <c r="E2702" s="14">
        <v>228333.78583320722</v>
      </c>
      <c r="F2702" s="14">
        <v>68127.676474950815</v>
      </c>
      <c r="G2702" s="14">
        <v>2551.6097</v>
      </c>
      <c r="H2702" s="14">
        <v>157654.49965825639</v>
      </c>
      <c r="I2702" s="14">
        <v>9459.2699794953824</v>
      </c>
      <c r="J2702" s="14">
        <v>3783.7079917981532</v>
      </c>
      <c r="K2702" s="15">
        <v>8.4736103920821523E-2</v>
      </c>
      <c r="L2702" s="14">
        <v>12600.604337019522</v>
      </c>
      <c r="M2702" s="14">
        <v>163196.53786900023</v>
      </c>
      <c r="N2702" s="14">
        <v>2837.7809938486148</v>
      </c>
      <c r="O2702" s="15">
        <v>9.9993613659496883E-2</v>
      </c>
      <c r="P2702" s="14">
        <v>11431.786174748935</v>
      </c>
      <c r="Q2702" s="14">
        <v>127175.83961334881</v>
      </c>
      <c r="R2702" s="14">
        <v>2837.7809938486148</v>
      </c>
      <c r="S2702" s="15">
        <v>-4.9893452392675938E-2</v>
      </c>
      <c r="T2702" s="38">
        <v>-17328.454550742223</v>
      </c>
      <c r="U2702" s="38">
        <v>331399.62622554495</v>
      </c>
      <c r="V2702" s="38">
        <v>6703.9359610262327</v>
      </c>
      <c r="W2702" s="38">
        <v>621772.00370789401</v>
      </c>
      <c r="AA2702" s="13">
        <v>2637</v>
      </c>
      <c r="AB2702" s="39">
        <v>2402535.5939355972</v>
      </c>
    </row>
    <row r="2703" spans="3:28">
      <c r="C2703" s="13">
        <v>2638</v>
      </c>
      <c r="D2703" s="13">
        <v>65</v>
      </c>
      <c r="E2703" s="14">
        <v>228407.10559096702</v>
      </c>
      <c r="F2703" s="14">
        <v>68156.271180477139</v>
      </c>
      <c r="G2703" s="14">
        <v>2551.6097</v>
      </c>
      <c r="H2703" s="14">
        <v>157699.22471048989</v>
      </c>
      <c r="I2703" s="14">
        <v>9461.953482629393</v>
      </c>
      <c r="J2703" s="14">
        <v>3784.7813930517573</v>
      </c>
      <c r="K2703" s="15">
        <v>0.10580419530442747</v>
      </c>
      <c r="L2703" s="14">
        <v>14267.17060159267</v>
      </c>
      <c r="M2703" s="14">
        <v>151004.59802414</v>
      </c>
      <c r="N2703" s="14">
        <v>2838.5860447888176</v>
      </c>
      <c r="O2703" s="15">
        <v>6.1965176828031272E-2</v>
      </c>
      <c r="P2703" s="14">
        <v>8415.0757431569327</v>
      </c>
      <c r="Q2703" s="14">
        <v>145637.67271658909</v>
      </c>
      <c r="R2703" s="14">
        <v>2838.5860447888176</v>
      </c>
      <c r="S2703" s="15">
        <v>0.18782429926505934</v>
      </c>
      <c r="T2703" s="38">
        <v>62867.024261052145</v>
      </c>
      <c r="U2703" s="38">
        <v>398998.19698722032</v>
      </c>
      <c r="V2703" s="38">
        <v>85549.27060580175</v>
      </c>
      <c r="W2703" s="38">
        <v>695640.46772794938</v>
      </c>
      <c r="AA2703" s="13">
        <v>2638</v>
      </c>
      <c r="AB2703" s="39">
        <v>2427582.8465060196</v>
      </c>
    </row>
    <row r="2704" spans="3:28">
      <c r="C2704" s="13">
        <v>2639</v>
      </c>
      <c r="D2704" s="13">
        <v>65</v>
      </c>
      <c r="E2704" s="14">
        <v>231693.95987472706</v>
      </c>
      <c r="F2704" s="14">
        <v>69438.144351143565</v>
      </c>
      <c r="G2704" s="14">
        <v>2551.6097</v>
      </c>
      <c r="H2704" s="14">
        <v>159704.2058235835</v>
      </c>
      <c r="I2704" s="14">
        <v>9582.25234941501</v>
      </c>
      <c r="J2704" s="14">
        <v>3832.9009397660043</v>
      </c>
      <c r="K2704" s="15">
        <v>5.6727705874917309E-2</v>
      </c>
      <c r="L2704" s="14">
        <v>5826.6593462029005</v>
      </c>
      <c r="M2704" s="14">
        <v>110455.87170796443</v>
      </c>
      <c r="N2704" s="14">
        <v>2874.6757048245031</v>
      </c>
      <c r="O2704" s="15">
        <v>-1.7789613961378611E-2</v>
      </c>
      <c r="P2704" s="14">
        <v>-4295.0417912658204</v>
      </c>
      <c r="Q2704" s="14">
        <v>238577.65270184641</v>
      </c>
      <c r="R2704" s="14">
        <v>2874.6757048245031</v>
      </c>
      <c r="S2704" s="15">
        <v>0.22469697604461644</v>
      </c>
      <c r="T2704" s="38">
        <v>58452.046674611251</v>
      </c>
      <c r="U2704" s="38">
        <v>320026.60445563018</v>
      </c>
      <c r="V2704" s="38">
        <v>59983.664229548333</v>
      </c>
      <c r="W2704" s="38">
        <v>669060.12886544107</v>
      </c>
      <c r="AA2704" s="13">
        <v>2639</v>
      </c>
      <c r="AB2704" s="39">
        <v>2561524.5557972244</v>
      </c>
    </row>
    <row r="2705" spans="3:28">
      <c r="C2705" s="13">
        <v>2640</v>
      </c>
      <c r="D2705" s="13">
        <v>65</v>
      </c>
      <c r="E2705" s="14">
        <v>245014.65167529811</v>
      </c>
      <c r="F2705" s="14">
        <v>74633.214153366265</v>
      </c>
      <c r="G2705" s="14">
        <v>2551.6097</v>
      </c>
      <c r="H2705" s="14">
        <v>167829.82782193183</v>
      </c>
      <c r="I2705" s="14">
        <v>10069.789669315909</v>
      </c>
      <c r="J2705" s="14">
        <v>4027.915867726364</v>
      </c>
      <c r="K2705" s="15">
        <v>-2.0392341157422361E-2</v>
      </c>
      <c r="L2705" s="14">
        <v>-2142.3795325853234</v>
      </c>
      <c r="M2705" s="14">
        <v>104929.62524576901</v>
      </c>
      <c r="N2705" s="14">
        <v>3020.9369007947726</v>
      </c>
      <c r="O2705" s="15">
        <v>-0.17442022144086092</v>
      </c>
      <c r="P2705" s="14">
        <v>-69586.191664514787</v>
      </c>
      <c r="Q2705" s="14">
        <v>330881.41082500399</v>
      </c>
      <c r="R2705" s="14">
        <v>3020.9369007947726</v>
      </c>
      <c r="S2705" s="15">
        <v>0.23475367075686643</v>
      </c>
      <c r="T2705" s="38">
        <v>39026.352777112268</v>
      </c>
      <c r="U2705" s="38">
        <v>206780.66589791622</v>
      </c>
      <c r="V2705" s="38">
        <v>-32702.218419987847</v>
      </c>
      <c r="W2705" s="38">
        <v>642591.70196868922</v>
      </c>
      <c r="AA2705" s="13">
        <v>2640</v>
      </c>
      <c r="AB2705" s="39">
        <v>2680121.7147073681</v>
      </c>
    </row>
    <row r="2706" spans="3:28">
      <c r="C2706" s="13">
        <v>2641</v>
      </c>
      <c r="D2706" s="13">
        <v>65</v>
      </c>
      <c r="E2706" s="14">
        <v>232093.22643703653</v>
      </c>
      <c r="F2706" s="14">
        <v>69593.858310444251</v>
      </c>
      <c r="G2706" s="14">
        <v>2551.6097</v>
      </c>
      <c r="H2706" s="14">
        <v>159947.75842659228</v>
      </c>
      <c r="I2706" s="14">
        <v>9596.8655055955369</v>
      </c>
      <c r="J2706" s="14">
        <v>3838.7462022382151</v>
      </c>
      <c r="K2706" s="15">
        <v>5.0795422890932543E-2</v>
      </c>
      <c r="L2706" s="14">
        <v>6974.9724636428737</v>
      </c>
      <c r="M2706" s="14">
        <v>146209.32527502978</v>
      </c>
      <c r="N2706" s="14">
        <v>2879.0596516786609</v>
      </c>
      <c r="O2706" s="15">
        <v>0.17210158784225771</v>
      </c>
      <c r="P2706" s="14">
        <v>17991.870390451608</v>
      </c>
      <c r="Q2706" s="14">
        <v>123973.55241852585</v>
      </c>
      <c r="R2706" s="14">
        <v>2879.0596516786609</v>
      </c>
      <c r="S2706" s="15">
        <v>-2.0247683769713753E-2</v>
      </c>
      <c r="T2706" s="38">
        <v>-5207.4098206793833</v>
      </c>
      <c r="U2706" s="38">
        <v>253417.57785335914</v>
      </c>
      <c r="V2706" s="38">
        <v>19759.433033415098</v>
      </c>
      <c r="W2706" s="38">
        <v>523600.45554691483</v>
      </c>
      <c r="AA2706" s="13">
        <v>2641</v>
      </c>
      <c r="AB2706" s="39">
        <v>2395372.5143030826</v>
      </c>
    </row>
    <row r="2707" spans="3:28">
      <c r="C2707" s="13">
        <v>2642</v>
      </c>
      <c r="D2707" s="13">
        <v>65</v>
      </c>
      <c r="E2707" s="14">
        <v>238169.7302264855</v>
      </c>
      <c r="F2707" s="14">
        <v>71963.694788329347</v>
      </c>
      <c r="G2707" s="14">
        <v>2551.6097</v>
      </c>
      <c r="H2707" s="14">
        <v>163654.42573815616</v>
      </c>
      <c r="I2707" s="14">
        <v>9819.2655442893702</v>
      </c>
      <c r="J2707" s="14">
        <v>3927.7062177157482</v>
      </c>
      <c r="K2707" s="15">
        <v>-1.6483121349948587E-2</v>
      </c>
      <c r="L2707" s="14">
        <v>-1704.8374474399754</v>
      </c>
      <c r="M2707" s="14">
        <v>103688.30015463028</v>
      </c>
      <c r="N2707" s="14">
        <v>2945.7796632868108</v>
      </c>
      <c r="O2707" s="15">
        <v>0.20766987948275342</v>
      </c>
      <c r="P2707" s="14">
        <v>38355.599843409022</v>
      </c>
      <c r="Q2707" s="14">
        <v>224523.54482191295</v>
      </c>
      <c r="R2707" s="14">
        <v>2945.7796632868108</v>
      </c>
      <c r="S2707" s="15">
        <v>0.22250360545814035</v>
      </c>
      <c r="T2707" s="38">
        <v>57500.382785041969</v>
      </c>
      <c r="U2707" s="38">
        <v>317397.77170130593</v>
      </c>
      <c r="V2707" s="38">
        <v>94151.145181011016</v>
      </c>
      <c r="W2707" s="38">
        <v>645609.61667784909</v>
      </c>
      <c r="AA2707" s="13">
        <v>2642</v>
      </c>
      <c r="AB2707" s="39">
        <v>2444047.3522027065</v>
      </c>
    </row>
    <row r="2708" spans="3:28">
      <c r="C2708" s="13">
        <v>2643</v>
      </c>
      <c r="D2708" s="13">
        <v>65</v>
      </c>
      <c r="E2708" s="14">
        <v>239248.79021203058</v>
      </c>
      <c r="F2708" s="14">
        <v>72384.528182691924</v>
      </c>
      <c r="G2708" s="14">
        <v>2551.6097</v>
      </c>
      <c r="H2708" s="14">
        <v>164312.65232933866</v>
      </c>
      <c r="I2708" s="14">
        <v>9858.7591397603192</v>
      </c>
      <c r="J2708" s="14">
        <v>3943.5036559041278</v>
      </c>
      <c r="K2708" s="15">
        <v>-4.1154454209490279E-3</v>
      </c>
      <c r="L2708" s="14">
        <v>-650.18274249747424</v>
      </c>
      <c r="M2708" s="14">
        <v>159307.56476597584</v>
      </c>
      <c r="N2708" s="14">
        <v>2957.6277419280955</v>
      </c>
      <c r="O2708" s="15">
        <v>0.23569446412421649</v>
      </c>
      <c r="P2708" s="14">
        <v>40676.779737301564</v>
      </c>
      <c r="Q2708" s="14">
        <v>214738.2628213361</v>
      </c>
      <c r="R2708" s="14">
        <v>2957.6277419280955</v>
      </c>
      <c r="S2708" s="15">
        <v>0.28772517224439043</v>
      </c>
      <c r="T2708" s="38">
        <v>32565.23372131107</v>
      </c>
      <c r="U2708" s="38">
        <v>147225.78093624036</v>
      </c>
      <c r="V2708" s="38">
        <v>72591.830716115161</v>
      </c>
      <c r="W2708" s="38">
        <v>521271.60852355231</v>
      </c>
      <c r="AA2708" s="13">
        <v>2643</v>
      </c>
      <c r="AB2708" s="39">
        <v>2921202.0284878006</v>
      </c>
    </row>
    <row r="2709" spans="3:28">
      <c r="C2709" s="13">
        <v>2644</v>
      </c>
      <c r="D2709" s="13">
        <v>65</v>
      </c>
      <c r="E2709" s="14">
        <v>236854.30742776245</v>
      </c>
      <c r="F2709" s="14">
        <v>71450.679896827351</v>
      </c>
      <c r="G2709" s="14">
        <v>2551.6097</v>
      </c>
      <c r="H2709" s="14">
        <v>162852.0178309351</v>
      </c>
      <c r="I2709" s="14">
        <v>9771.1210698561063</v>
      </c>
      <c r="J2709" s="14">
        <v>3908.4484279424428</v>
      </c>
      <c r="K2709" s="15">
        <v>6.9467618813703003E-2</v>
      </c>
      <c r="L2709" s="14">
        <v>10074.661076208627</v>
      </c>
      <c r="M2709" s="14">
        <v>157055.60778698331</v>
      </c>
      <c r="N2709" s="14">
        <v>2931.336320956832</v>
      </c>
      <c r="O2709" s="15">
        <v>0.23184929957772493</v>
      </c>
      <c r="P2709" s="14">
        <v>53283.24862428716</v>
      </c>
      <c r="Q2709" s="14">
        <v>284567.37524607545</v>
      </c>
      <c r="R2709" s="14">
        <v>2931.336320956832</v>
      </c>
      <c r="S2709" s="15">
        <v>7.7707623710152746E-2</v>
      </c>
      <c r="T2709" s="38">
        <v>26390.593100634862</v>
      </c>
      <c r="U2709" s="38">
        <v>367470.21212738904</v>
      </c>
      <c r="V2709" s="38">
        <v>89748.502801130642</v>
      </c>
      <c r="W2709" s="38">
        <v>809093.19516044785</v>
      </c>
      <c r="AA2709" s="13">
        <v>2644</v>
      </c>
      <c r="AB2709" s="39">
        <v>2849601.6731412211</v>
      </c>
    </row>
    <row r="2710" spans="3:28">
      <c r="C2710" s="13">
        <v>2645</v>
      </c>
      <c r="D2710" s="13">
        <v>65</v>
      </c>
      <c r="E2710" s="14">
        <v>230472.95020418055</v>
      </c>
      <c r="F2710" s="14">
        <v>68961.950579630415</v>
      </c>
      <c r="G2710" s="14">
        <v>2551.6097</v>
      </c>
      <c r="H2710" s="14">
        <v>158959.38992455014</v>
      </c>
      <c r="I2710" s="14">
        <v>9537.5633954730074</v>
      </c>
      <c r="J2710" s="14">
        <v>3815.025358189203</v>
      </c>
      <c r="K2710" s="15">
        <v>6.225959052749537E-3</v>
      </c>
      <c r="L2710" s="14">
        <v>1044.9649732497346</v>
      </c>
      <c r="M2710" s="14">
        <v>170792.47858975051</v>
      </c>
      <c r="N2710" s="14">
        <v>2861.2690186419022</v>
      </c>
      <c r="O2710" s="15">
        <v>0.15111731911136841</v>
      </c>
      <c r="P2710" s="14">
        <v>20378.519243714742</v>
      </c>
      <c r="Q2710" s="14">
        <v>156661.46163904615</v>
      </c>
      <c r="R2710" s="14">
        <v>2861.2690186419022</v>
      </c>
      <c r="S2710" s="15">
        <v>0.15316738528710472</v>
      </c>
      <c r="T2710" s="38">
        <v>27406.656943438145</v>
      </c>
      <c r="U2710" s="38">
        <v>207770.01196676222</v>
      </c>
      <c r="V2710" s="38">
        <v>48830.141160402622</v>
      </c>
      <c r="W2710" s="38">
        <v>535223.95219555893</v>
      </c>
      <c r="AA2710" s="13">
        <v>2645</v>
      </c>
      <c r="AB2710" s="39">
        <v>2889647.703400325</v>
      </c>
    </row>
    <row r="2711" spans="3:28">
      <c r="C2711" s="13">
        <v>2646</v>
      </c>
      <c r="D2711" s="13">
        <v>65</v>
      </c>
      <c r="E2711" s="14">
        <v>231360.95459482417</v>
      </c>
      <c r="F2711" s="14">
        <v>69308.272291981426</v>
      </c>
      <c r="G2711" s="14">
        <v>2551.6097</v>
      </c>
      <c r="H2711" s="14">
        <v>159501.07260284273</v>
      </c>
      <c r="I2711" s="14">
        <v>9570.0643561705638</v>
      </c>
      <c r="J2711" s="14">
        <v>3828.0257424682259</v>
      </c>
      <c r="K2711" s="15">
        <v>-2.7707273759440564E-2</v>
      </c>
      <c r="L2711" s="14">
        <v>-5289.6969137880351</v>
      </c>
      <c r="M2711" s="14">
        <v>187537.97132874373</v>
      </c>
      <c r="N2711" s="14">
        <v>2871.0193068511689</v>
      </c>
      <c r="O2711" s="15">
        <v>0.15133351117853827</v>
      </c>
      <c r="P2711" s="14">
        <v>37815.002167319639</v>
      </c>
      <c r="Q2711" s="14">
        <v>289129.08711334353</v>
      </c>
      <c r="R2711" s="14">
        <v>2871.0193068511689</v>
      </c>
      <c r="S2711" s="15">
        <v>0.3758405161161652</v>
      </c>
      <c r="T2711" s="38">
        <v>245049.99650378988</v>
      </c>
      <c r="U2711" s="38">
        <v>898490.77433870547</v>
      </c>
      <c r="V2711" s="38">
        <v>277575.30175732146</v>
      </c>
      <c r="W2711" s="38">
        <v>1375157.8327807928</v>
      </c>
      <c r="AA2711" s="13">
        <v>2646</v>
      </c>
      <c r="AB2711" s="39">
        <v>2540305.356480361</v>
      </c>
    </row>
    <row r="2712" spans="3:28">
      <c r="C2712" s="13">
        <v>2647</v>
      </c>
      <c r="D2712" s="13">
        <v>65</v>
      </c>
      <c r="E2712" s="14">
        <v>241356.28760642654</v>
      </c>
      <c r="F2712" s="14">
        <v>73206.452166506351</v>
      </c>
      <c r="G2712" s="14">
        <v>2551.6097</v>
      </c>
      <c r="H2712" s="14">
        <v>165598.22573992019</v>
      </c>
      <c r="I2712" s="14">
        <v>9935.8935443952105</v>
      </c>
      <c r="J2712" s="14">
        <v>3974.3574177580845</v>
      </c>
      <c r="K2712" s="15">
        <v>5.3600754760047137E-2</v>
      </c>
      <c r="L2712" s="14">
        <v>8596.6777634022601</v>
      </c>
      <c r="M2712" s="14">
        <v>170967.37722468012</v>
      </c>
      <c r="N2712" s="14">
        <v>2980.7680633185632</v>
      </c>
      <c r="O2712" s="15">
        <v>3.7481320428031789E-3</v>
      </c>
      <c r="P2712" s="14">
        <v>291.18855722381744</v>
      </c>
      <c r="Q2712" s="14">
        <v>79470.553099303244</v>
      </c>
      <c r="R2712" s="14">
        <v>2980.7680633185632</v>
      </c>
      <c r="S2712" s="15">
        <v>0.41445520809740721</v>
      </c>
      <c r="T2712" s="38">
        <v>352537.8525670027</v>
      </c>
      <c r="U2712" s="38">
        <v>1204633.6715873028</v>
      </c>
      <c r="V2712" s="38">
        <v>361425.71888762875</v>
      </c>
      <c r="W2712" s="38">
        <v>1455071.6019112861</v>
      </c>
      <c r="AA2712" s="13">
        <v>2647</v>
      </c>
      <c r="AB2712" s="39">
        <v>2889844.1107232189</v>
      </c>
    </row>
    <row r="2713" spans="3:28">
      <c r="C2713" s="13">
        <v>2648</v>
      </c>
      <c r="D2713" s="13">
        <v>65</v>
      </c>
      <c r="E2713" s="14">
        <v>237405.37247715061</v>
      </c>
      <c r="F2713" s="14">
        <v>71665.595266088741</v>
      </c>
      <c r="G2713" s="14">
        <v>2551.6097</v>
      </c>
      <c r="H2713" s="14">
        <v>163188.16751106185</v>
      </c>
      <c r="I2713" s="14">
        <v>9791.2900506637106</v>
      </c>
      <c r="J2713" s="14">
        <v>3916.5160202654843</v>
      </c>
      <c r="K2713" s="15">
        <v>-9.3371600215548856E-2</v>
      </c>
      <c r="L2713" s="14">
        <v>-15887.574682129149</v>
      </c>
      <c r="M2713" s="14">
        <v>156224.93414358987</v>
      </c>
      <c r="N2713" s="14">
        <v>2937.3870151991132</v>
      </c>
      <c r="O2713" s="15">
        <v>1.1875595540755554E-2</v>
      </c>
      <c r="P2713" s="14">
        <v>3107.5504249038031</v>
      </c>
      <c r="Q2713" s="14">
        <v>266251.57753906481</v>
      </c>
      <c r="R2713" s="14">
        <v>2937.3870151991132</v>
      </c>
      <c r="S2713" s="15">
        <v>0.19141374365301667</v>
      </c>
      <c r="T2713" s="38">
        <v>22431.652415621822</v>
      </c>
      <c r="U2713" s="38">
        <v>141089.69705092604</v>
      </c>
      <c r="V2713" s="38">
        <v>9651.6281583964774</v>
      </c>
      <c r="W2713" s="38">
        <v>563566.20873358077</v>
      </c>
      <c r="AA2713" s="13">
        <v>2648</v>
      </c>
      <c r="AB2713" s="39">
        <v>2973029.2265394065</v>
      </c>
    </row>
    <row r="2714" spans="3:28">
      <c r="C2714" s="13">
        <v>2649</v>
      </c>
      <c r="D2714" s="13">
        <v>65</v>
      </c>
      <c r="E2714" s="14">
        <v>228204.06168132555</v>
      </c>
      <c r="F2714" s="14">
        <v>68077.084055716958</v>
      </c>
      <c r="G2714" s="14">
        <v>2551.6097</v>
      </c>
      <c r="H2714" s="14">
        <v>157575.36792560859</v>
      </c>
      <c r="I2714" s="14">
        <v>9454.5220755365153</v>
      </c>
      <c r="J2714" s="14">
        <v>3781.8088302146061</v>
      </c>
      <c r="K2714" s="15">
        <v>-5.7116910563155245E-2</v>
      </c>
      <c r="L2714" s="14">
        <v>-7229.439555919851</v>
      </c>
      <c r="M2714" s="14">
        <v>121234.12932300022</v>
      </c>
      <c r="N2714" s="14">
        <v>2836.3566226609546</v>
      </c>
      <c r="O2714" s="15">
        <v>0.14171964025227846</v>
      </c>
      <c r="P2714" s="14">
        <v>27697.544260957784</v>
      </c>
      <c r="Q2714" s="14">
        <v>224554.71897146577</v>
      </c>
      <c r="R2714" s="14">
        <v>2836.3566226609546</v>
      </c>
      <c r="S2714" s="15">
        <v>-0.39877391870003692</v>
      </c>
      <c r="T2714" s="38">
        <v>-156815.2179547784</v>
      </c>
      <c r="U2714" s="38">
        <v>237846.37623986846</v>
      </c>
      <c r="V2714" s="38">
        <v>-136347.11324974048</v>
      </c>
      <c r="W2714" s="38">
        <v>583635.22453433438</v>
      </c>
      <c r="AA2714" s="13">
        <v>2649</v>
      </c>
      <c r="AB2714" s="39">
        <v>3238484.8805544022</v>
      </c>
    </row>
    <row r="2715" spans="3:28">
      <c r="C2715" s="13">
        <v>2650</v>
      </c>
      <c r="D2715" s="13">
        <v>65</v>
      </c>
      <c r="E2715" s="14">
        <v>242098.27796579475</v>
      </c>
      <c r="F2715" s="14">
        <v>73495.828406659959</v>
      </c>
      <c r="G2715" s="14">
        <v>2551.6097</v>
      </c>
      <c r="H2715" s="14">
        <v>166050.83985913478</v>
      </c>
      <c r="I2715" s="14">
        <v>9963.0503915480858</v>
      </c>
      <c r="J2715" s="14">
        <v>3985.2201566192343</v>
      </c>
      <c r="K2715" s="15">
        <v>4.4244551130586403E-2</v>
      </c>
      <c r="L2715" s="14">
        <v>6381.6132667545899</v>
      </c>
      <c r="M2715" s="14">
        <v>152609.2331640012</v>
      </c>
      <c r="N2715" s="14">
        <v>2988.9151174644257</v>
      </c>
      <c r="O2715" s="15">
        <v>-9.0339935080230388E-2</v>
      </c>
      <c r="P2715" s="14">
        <v>-18239.141314902849</v>
      </c>
      <c r="Q2715" s="14">
        <v>185149.87482088356</v>
      </c>
      <c r="R2715" s="14">
        <v>2988.9151174644257</v>
      </c>
      <c r="S2715" s="15">
        <v>9.4302344465865912E-2</v>
      </c>
      <c r="T2715" s="38">
        <v>81446.869972646076</v>
      </c>
      <c r="U2715" s="38">
        <v>946619.43048805441</v>
      </c>
      <c r="V2715" s="38">
        <v>69589.341924497814</v>
      </c>
      <c r="W2715" s="38">
        <v>1284378.5384729393</v>
      </c>
      <c r="AA2715" s="13">
        <v>2650</v>
      </c>
      <c r="AB2715" s="39">
        <v>3170620.1484180721</v>
      </c>
    </row>
    <row r="2716" spans="3:28">
      <c r="C2716" s="13">
        <v>2651</v>
      </c>
      <c r="D2716" s="13">
        <v>65</v>
      </c>
      <c r="E2716" s="14">
        <v>215052.11005060529</v>
      </c>
      <c r="F2716" s="14">
        <v>62947.822919736063</v>
      </c>
      <c r="G2716" s="14">
        <v>2551.6097</v>
      </c>
      <c r="H2716" s="14">
        <v>149552.67743086923</v>
      </c>
      <c r="I2716" s="14">
        <v>8973.1606458521528</v>
      </c>
      <c r="J2716" s="14">
        <v>3589.2642583408615</v>
      </c>
      <c r="K2716" s="15">
        <v>9.2619703429585448E-2</v>
      </c>
      <c r="L2716" s="14">
        <v>13029.374844925622</v>
      </c>
      <c r="M2716" s="14">
        <v>155500.06576574684</v>
      </c>
      <c r="N2716" s="14">
        <v>2691.9481937556457</v>
      </c>
      <c r="O2716" s="15">
        <v>0.11770998176078165</v>
      </c>
      <c r="P2716" s="14">
        <v>22042.653943093574</v>
      </c>
      <c r="Q2716" s="14">
        <v>210651.03020302817</v>
      </c>
      <c r="R2716" s="14">
        <v>2691.9481937556457</v>
      </c>
      <c r="S2716" s="15">
        <v>0.45441833445898483</v>
      </c>
      <c r="T2716" s="38">
        <v>65807.869812333331</v>
      </c>
      <c r="U2716" s="38">
        <v>211971.65785301244</v>
      </c>
      <c r="V2716" s="38">
        <v>100879.89860035252</v>
      </c>
      <c r="W2716" s="38">
        <v>578122.75382178742</v>
      </c>
      <c r="AA2716" s="13">
        <v>2651</v>
      </c>
      <c r="AB2716" s="39">
        <v>2904094.3922648835</v>
      </c>
    </row>
    <row r="2717" spans="3:28">
      <c r="C2717" s="13">
        <v>2652</v>
      </c>
      <c r="D2717" s="13">
        <v>65</v>
      </c>
      <c r="E2717" s="14">
        <v>240184.1116395983</v>
      </c>
      <c r="F2717" s="14">
        <v>72749.303539443339</v>
      </c>
      <c r="G2717" s="14">
        <v>2551.6097</v>
      </c>
      <c r="H2717" s="14">
        <v>164883.19840015497</v>
      </c>
      <c r="I2717" s="14">
        <v>9892.9919040092973</v>
      </c>
      <c r="J2717" s="14">
        <v>3957.1967616037191</v>
      </c>
      <c r="K2717" s="15">
        <v>8.0957097993434673E-2</v>
      </c>
      <c r="L2717" s="14">
        <v>12544.704154319763</v>
      </c>
      <c r="M2717" s="14">
        <v>169478.26590766117</v>
      </c>
      <c r="N2717" s="14">
        <v>2967.8975712027891</v>
      </c>
      <c r="O2717" s="15">
        <v>0.1346372830614945</v>
      </c>
      <c r="P2717" s="14">
        <v>25057.076252941333</v>
      </c>
      <c r="Q2717" s="14">
        <v>212649.03080910415</v>
      </c>
      <c r="R2717" s="14">
        <v>2967.8975712027891</v>
      </c>
      <c r="S2717" s="15">
        <v>0.19848040227530905</v>
      </c>
      <c r="T2717" s="38">
        <v>84658.571360621369</v>
      </c>
      <c r="U2717" s="38">
        <v>512676.17480494711</v>
      </c>
      <c r="V2717" s="38">
        <v>122260.35176788247</v>
      </c>
      <c r="W2717" s="38">
        <v>894803.47152171237</v>
      </c>
      <c r="AA2717" s="13">
        <v>2652</v>
      </c>
      <c r="AB2717" s="39">
        <v>2637327.2716569752</v>
      </c>
    </row>
    <row r="2718" spans="3:28">
      <c r="C2718" s="13">
        <v>2653</v>
      </c>
      <c r="D2718" s="13">
        <v>65</v>
      </c>
      <c r="E2718" s="14">
        <v>232286.57790110839</v>
      </c>
      <c r="F2718" s="14">
        <v>69669.265381432269</v>
      </c>
      <c r="G2718" s="14">
        <v>2551.6097</v>
      </c>
      <c r="H2718" s="14">
        <v>160065.70281967611</v>
      </c>
      <c r="I2718" s="14">
        <v>9603.9421691805655</v>
      </c>
      <c r="J2718" s="14">
        <v>3841.5768676722264</v>
      </c>
      <c r="K2718" s="15">
        <v>8.2788618066605452E-2</v>
      </c>
      <c r="L2718" s="14">
        <v>13475.301834808382</v>
      </c>
      <c r="M2718" s="14">
        <v>178163.65602227472</v>
      </c>
      <c r="N2718" s="14">
        <v>2881.1826507541696</v>
      </c>
      <c r="O2718" s="15">
        <v>-0.14890080389281002</v>
      </c>
      <c r="P2718" s="14">
        <v>-32679.479016176083</v>
      </c>
      <c r="Q2718" s="14">
        <v>188232.58702132697</v>
      </c>
      <c r="R2718" s="14">
        <v>2881.1826507541696</v>
      </c>
      <c r="S2718" s="15">
        <v>1.802765553013852E-2</v>
      </c>
      <c r="T2718" s="38">
        <v>1747.8903586482545</v>
      </c>
      <c r="U2718" s="38">
        <v>100144.5365479616</v>
      </c>
      <c r="V2718" s="38">
        <v>-17456.286822719445</v>
      </c>
      <c r="W2718" s="38">
        <v>466540.77959156327</v>
      </c>
      <c r="AA2718" s="13">
        <v>2653</v>
      </c>
      <c r="AB2718" s="39">
        <v>3319355.9667826369</v>
      </c>
    </row>
    <row r="2719" spans="3:28">
      <c r="C2719" s="13">
        <v>2654</v>
      </c>
      <c r="D2719" s="13">
        <v>65</v>
      </c>
      <c r="E2719" s="14">
        <v>238235.99680460189</v>
      </c>
      <c r="F2719" s="14">
        <v>71989.538753794739</v>
      </c>
      <c r="G2719" s="14">
        <v>2551.6097</v>
      </c>
      <c r="H2719" s="14">
        <v>163694.84835080715</v>
      </c>
      <c r="I2719" s="14">
        <v>9821.6909010484287</v>
      </c>
      <c r="J2719" s="14">
        <v>3928.6763604193716</v>
      </c>
      <c r="K2719" s="15">
        <v>-1.0848442006350392E-2</v>
      </c>
      <c r="L2719" s="14">
        <v>-1518.6777012499942</v>
      </c>
      <c r="M2719" s="14">
        <v>140436.0572899488</v>
      </c>
      <c r="N2719" s="14">
        <v>2946.5072703145283</v>
      </c>
      <c r="O2719" s="15">
        <v>0.20143078592441702</v>
      </c>
      <c r="P2719" s="14">
        <v>23543.90894256275</v>
      </c>
      <c r="Q2719" s="14">
        <v>141900.53189246391</v>
      </c>
      <c r="R2719" s="14">
        <v>2946.5072703145283</v>
      </c>
      <c r="S2719" s="15">
        <v>-4.689944749688417E-2</v>
      </c>
      <c r="T2719" s="38">
        <v>-5654.194062916381</v>
      </c>
      <c r="U2719" s="38">
        <v>116378.98862667219</v>
      </c>
      <c r="V2719" s="38">
        <v>16371.037178396375</v>
      </c>
      <c r="W2719" s="38">
        <v>398715.57780908491</v>
      </c>
      <c r="AA2719" s="13">
        <v>2654</v>
      </c>
      <c r="AB2719" s="39">
        <v>2614633.2799486332</v>
      </c>
    </row>
    <row r="2720" spans="3:28">
      <c r="C2720" s="13">
        <v>2655</v>
      </c>
      <c r="D2720" s="13">
        <v>65</v>
      </c>
      <c r="E2720" s="14">
        <v>232221.36196071337</v>
      </c>
      <c r="F2720" s="14">
        <v>69643.831164678209</v>
      </c>
      <c r="G2720" s="14">
        <v>2551.6097</v>
      </c>
      <c r="H2720" s="14">
        <v>160025.92109603516</v>
      </c>
      <c r="I2720" s="14">
        <v>9601.5552657621101</v>
      </c>
      <c r="J2720" s="14">
        <v>3840.6221063048442</v>
      </c>
      <c r="K2720" s="15">
        <v>9.361672835076762E-2</v>
      </c>
      <c r="L2720" s="14">
        <v>14805.606796153508</v>
      </c>
      <c r="M2720" s="14">
        <v>174877.21256961656</v>
      </c>
      <c r="N2720" s="14">
        <v>2880.466579728633</v>
      </c>
      <c r="O2720" s="15">
        <v>0.28387386867882924</v>
      </c>
      <c r="P2720" s="14">
        <v>52498.104602686682</v>
      </c>
      <c r="Q2720" s="14">
        <v>238872.95285734817</v>
      </c>
      <c r="R2720" s="14">
        <v>2880.466579728633</v>
      </c>
      <c r="S2720" s="15">
        <v>0.35476928793226964</v>
      </c>
      <c r="T2720" s="38">
        <v>714329.60767201346</v>
      </c>
      <c r="U2720" s="38">
        <v>2729274.4817818264</v>
      </c>
      <c r="V2720" s="38">
        <v>781633.31907085364</v>
      </c>
      <c r="W2720" s="38">
        <v>3143024.6472087912</v>
      </c>
      <c r="AA2720" s="13">
        <v>2655</v>
      </c>
      <c r="AB2720" s="39">
        <v>2855224.073945974</v>
      </c>
    </row>
    <row r="2721" spans="3:28">
      <c r="C2721" s="13">
        <v>2656</v>
      </c>
      <c r="D2721" s="13">
        <v>65</v>
      </c>
      <c r="E2721" s="14">
        <v>228787.00003624652</v>
      </c>
      <c r="F2721" s="14">
        <v>68304.430014136145</v>
      </c>
      <c r="G2721" s="14">
        <v>2551.6097</v>
      </c>
      <c r="H2721" s="14">
        <v>157930.96032211036</v>
      </c>
      <c r="I2721" s="14">
        <v>9475.8576193266217</v>
      </c>
      <c r="J2721" s="14">
        <v>3790.3430477306488</v>
      </c>
      <c r="K2721" s="15">
        <v>0.10698389593884419</v>
      </c>
      <c r="L2721" s="14">
        <v>14283.501785975866</v>
      </c>
      <c r="M2721" s="14">
        <v>149689.43827712961</v>
      </c>
      <c r="N2721" s="14">
        <v>2842.7572857979862</v>
      </c>
      <c r="O2721" s="15">
        <v>0.17941345775693524</v>
      </c>
      <c r="P2721" s="14">
        <v>17592.645158378491</v>
      </c>
      <c r="Q2721" s="14">
        <v>117070.46493075261</v>
      </c>
      <c r="R2721" s="14">
        <v>2842.7572857979862</v>
      </c>
      <c r="S2721" s="15">
        <v>1.6102996200296218E-2</v>
      </c>
      <c r="T2721" s="38">
        <v>11086.443230738483</v>
      </c>
      <c r="U2721" s="38">
        <v>700978.65629726765</v>
      </c>
      <c r="V2721" s="38">
        <v>42962.590175092839</v>
      </c>
      <c r="W2721" s="38">
        <v>967738.55950514984</v>
      </c>
      <c r="AA2721" s="13">
        <v>2656</v>
      </c>
      <c r="AB2721" s="39">
        <v>2641564.8605043325</v>
      </c>
    </row>
    <row r="2722" spans="3:28">
      <c r="C2722" s="13">
        <v>2657</v>
      </c>
      <c r="D2722" s="13">
        <v>65</v>
      </c>
      <c r="E2722" s="14">
        <v>221906.16427928195</v>
      </c>
      <c r="F2722" s="14">
        <v>65620.904068919961</v>
      </c>
      <c r="G2722" s="14">
        <v>2551.6097</v>
      </c>
      <c r="H2722" s="14">
        <v>153733.65051036197</v>
      </c>
      <c r="I2722" s="14">
        <v>9224.0190306217173</v>
      </c>
      <c r="J2722" s="14">
        <v>3689.607612248687</v>
      </c>
      <c r="K2722" s="15">
        <v>-6.268651975611006E-2</v>
      </c>
      <c r="L2722" s="14">
        <v>-8555.4418801841348</v>
      </c>
      <c r="M2722" s="14">
        <v>129769.13323036383</v>
      </c>
      <c r="N2722" s="14">
        <v>2767.2057091865149</v>
      </c>
      <c r="O2722" s="15">
        <v>0.18381281398638222</v>
      </c>
      <c r="P2722" s="14">
        <v>25194.836522574962</v>
      </c>
      <c r="Q2722" s="14">
        <v>163646.34001026294</v>
      </c>
      <c r="R2722" s="14">
        <v>2767.2057091865149</v>
      </c>
      <c r="S2722" s="15">
        <v>0.14034213155012965</v>
      </c>
      <c r="T2722" s="38">
        <v>20956.28875871433</v>
      </c>
      <c r="U2722" s="38">
        <v>171662.75373065277</v>
      </c>
      <c r="V2722" s="38">
        <v>37595.683401105154</v>
      </c>
      <c r="W2722" s="38">
        <v>465078.22697127948</v>
      </c>
      <c r="AA2722" s="13">
        <v>2657</v>
      </c>
      <c r="AB2722" s="39">
        <v>2761176.3084464311</v>
      </c>
    </row>
    <row r="2723" spans="3:28">
      <c r="C2723" s="13">
        <v>2658</v>
      </c>
      <c r="D2723" s="13">
        <v>65</v>
      </c>
      <c r="E2723" s="14">
        <v>236478.59404759118</v>
      </c>
      <c r="F2723" s="14">
        <v>71304.151678560564</v>
      </c>
      <c r="G2723" s="14">
        <v>2551.6097</v>
      </c>
      <c r="H2723" s="14">
        <v>162622.83266903061</v>
      </c>
      <c r="I2723" s="14">
        <v>9757.3699601418357</v>
      </c>
      <c r="J2723" s="14">
        <v>3902.9479840567346</v>
      </c>
      <c r="K2723" s="15">
        <v>-6.1170137500195516E-2</v>
      </c>
      <c r="L2723" s="14">
        <v>-9912.149524598979</v>
      </c>
      <c r="M2723" s="14">
        <v>154081.62042544154</v>
      </c>
      <c r="N2723" s="14">
        <v>2927.2109880425505</v>
      </c>
      <c r="O2723" s="15">
        <v>0.12925715937989124</v>
      </c>
      <c r="P2723" s="14">
        <v>24420.2528923479</v>
      </c>
      <c r="Q2723" s="14">
        <v>214811.52018478405</v>
      </c>
      <c r="R2723" s="14">
        <v>2927.2109880425505</v>
      </c>
      <c r="S2723" s="15">
        <v>-0.24373494543497604</v>
      </c>
      <c r="T2723" s="38">
        <v>-84018.800483413914</v>
      </c>
      <c r="U2723" s="38">
        <v>262158.6101380242</v>
      </c>
      <c r="V2723" s="38">
        <v>-69510.697115664996</v>
      </c>
      <c r="W2723" s="38">
        <v>631051.75074824982</v>
      </c>
      <c r="AA2723" s="13">
        <v>2658</v>
      </c>
      <c r="AB2723" s="39">
        <v>2740417.2476527733</v>
      </c>
    </row>
    <row r="2724" spans="3:28">
      <c r="C2724" s="13">
        <v>2659</v>
      </c>
      <c r="D2724" s="13">
        <v>65</v>
      </c>
      <c r="E2724" s="14">
        <v>217840.08916550491</v>
      </c>
      <c r="F2724" s="14">
        <v>64035.13477454691</v>
      </c>
      <c r="G2724" s="14">
        <v>2551.6097</v>
      </c>
      <c r="H2724" s="14">
        <v>151253.34469095801</v>
      </c>
      <c r="I2724" s="14">
        <v>9075.2006814574797</v>
      </c>
      <c r="J2724" s="14">
        <v>3630.0802725829922</v>
      </c>
      <c r="K2724" s="15">
        <v>5.2144691339864269E-2</v>
      </c>
      <c r="L2724" s="14">
        <v>8403.8319451868319</v>
      </c>
      <c r="M2724" s="14">
        <v>171382.58269610343</v>
      </c>
      <c r="N2724" s="14">
        <v>2722.560204437244</v>
      </c>
      <c r="O2724" s="15">
        <v>0.15376424391015148</v>
      </c>
      <c r="P2724" s="14">
        <v>17537.226898024066</v>
      </c>
      <c r="Q2724" s="14">
        <v>132951.2051572442</v>
      </c>
      <c r="R2724" s="14">
        <v>2722.560204437244</v>
      </c>
      <c r="S2724" s="15">
        <v>-9.9237986367318246E-2</v>
      </c>
      <c r="T2724" s="38">
        <v>-32407.485010434939</v>
      </c>
      <c r="U2724" s="38">
        <v>295517.10211498622</v>
      </c>
      <c r="V2724" s="38">
        <v>-6466.4261672240391</v>
      </c>
      <c r="W2724" s="38">
        <v>599850.88996833377</v>
      </c>
      <c r="AA2724" s="13">
        <v>2659</v>
      </c>
      <c r="AB2724" s="39">
        <v>3078387.8008362623</v>
      </c>
    </row>
    <row r="2725" spans="3:28">
      <c r="C2725" s="13">
        <v>2660</v>
      </c>
      <c r="D2725" s="13">
        <v>65</v>
      </c>
      <c r="E2725" s="14">
        <v>227723.4750398116</v>
      </c>
      <c r="F2725" s="14">
        <v>67889.655265526526</v>
      </c>
      <c r="G2725" s="14">
        <v>2551.6097</v>
      </c>
      <c r="H2725" s="14">
        <v>157282.21007428507</v>
      </c>
      <c r="I2725" s="14">
        <v>9436.9326044571044</v>
      </c>
      <c r="J2725" s="14">
        <v>3774.773041782842</v>
      </c>
      <c r="K2725" s="15">
        <v>3.2543742648643716E-2</v>
      </c>
      <c r="L2725" s="14">
        <v>4492.6067770343989</v>
      </c>
      <c r="M2725" s="14">
        <v>144428.24501680525</v>
      </c>
      <c r="N2725" s="14">
        <v>2831.0797813371314</v>
      </c>
      <c r="O2725" s="15">
        <v>0.22045529351650178</v>
      </c>
      <c r="P2725" s="14">
        <v>36221.326732476038</v>
      </c>
      <c r="Q2725" s="14">
        <v>201939.23448515631</v>
      </c>
      <c r="R2725" s="14">
        <v>2831.0797813371314</v>
      </c>
      <c r="S2725" s="15">
        <v>0.18616862271565315</v>
      </c>
      <c r="T2725" s="38">
        <v>214862.51980954042</v>
      </c>
      <c r="U2725" s="38">
        <v>1370406.5947633556</v>
      </c>
      <c r="V2725" s="38">
        <v>255576.45331905087</v>
      </c>
      <c r="W2725" s="38">
        <v>1716774.0742653171</v>
      </c>
      <c r="AA2725" s="13">
        <v>2660</v>
      </c>
      <c r="AB2725" s="39">
        <v>3376930.9378894847</v>
      </c>
    </row>
    <row r="2726" spans="3:28">
      <c r="C2726" s="13">
        <v>2661</v>
      </c>
      <c r="D2726" s="13">
        <v>65</v>
      </c>
      <c r="E2726" s="14">
        <v>225882.42633297085</v>
      </c>
      <c r="F2726" s="14">
        <v>67171.64626985864</v>
      </c>
      <c r="G2726" s="14">
        <v>2551.6097</v>
      </c>
      <c r="H2726" s="14">
        <v>156159.17036311221</v>
      </c>
      <c r="I2726" s="14">
        <v>9369.5502217867324</v>
      </c>
      <c r="J2726" s="14">
        <v>3747.8200887146932</v>
      </c>
      <c r="K2726" s="15">
        <v>3.7144514436402744E-2</v>
      </c>
      <c r="L2726" s="14">
        <v>4822.1157035697252</v>
      </c>
      <c r="M2726" s="14">
        <v>136516.42525337613</v>
      </c>
      <c r="N2726" s="14">
        <v>2810.8650665360196</v>
      </c>
      <c r="O2726" s="15">
        <v>0.14392818113569933</v>
      </c>
      <c r="P2726" s="14">
        <v>21303.49731959571</v>
      </c>
      <c r="Q2726" s="14">
        <v>170723.70466274061</v>
      </c>
      <c r="R2726" s="14">
        <v>2810.8650665360196</v>
      </c>
      <c r="S2726" s="15">
        <v>-0.16204416209582367</v>
      </c>
      <c r="T2726" s="38">
        <v>-61285.963104191731</v>
      </c>
      <c r="U2726" s="38">
        <v>318324.78279266856</v>
      </c>
      <c r="V2726" s="38">
        <v>-35160.350081026292</v>
      </c>
      <c r="W2726" s="38">
        <v>625564.91270878527</v>
      </c>
      <c r="AA2726" s="13">
        <v>2661</v>
      </c>
      <c r="AB2726" s="39">
        <v>2049829.4737926193</v>
      </c>
    </row>
    <row r="2727" spans="3:28">
      <c r="C2727" s="13">
        <v>2662</v>
      </c>
      <c r="D2727" s="13">
        <v>65</v>
      </c>
      <c r="E2727" s="14">
        <v>232466.74582093215</v>
      </c>
      <c r="F2727" s="14">
        <v>69739.530870163537</v>
      </c>
      <c r="G2727" s="14">
        <v>2551.6097</v>
      </c>
      <c r="H2727" s="14">
        <v>160175.60525076863</v>
      </c>
      <c r="I2727" s="14">
        <v>9610.536315046118</v>
      </c>
      <c r="J2727" s="14">
        <v>3844.2145260184475</v>
      </c>
      <c r="K2727" s="15">
        <v>0.13719505300500212</v>
      </c>
      <c r="L2727" s="14">
        <v>15465.983498468668</v>
      </c>
      <c r="M2727" s="14">
        <v>130117.98269063354</v>
      </c>
      <c r="N2727" s="14">
        <v>2883.1608945138355</v>
      </c>
      <c r="O2727" s="15">
        <v>6.955680544981252E-2</v>
      </c>
      <c r="P2727" s="14">
        <v>14771.159769224822</v>
      </c>
      <c r="Q2727" s="14">
        <v>228573.84095568533</v>
      </c>
      <c r="R2727" s="14">
        <v>2883.1608945138355</v>
      </c>
      <c r="S2727" s="15">
        <v>1.9009090474350676E-2</v>
      </c>
      <c r="T2727" s="38">
        <v>9034.0911905386638</v>
      </c>
      <c r="U2727" s="38">
        <v>485726.77335297409</v>
      </c>
      <c r="V2727" s="38">
        <v>39271.234458232153</v>
      </c>
      <c r="W2727" s="38">
        <v>844418.59699929296</v>
      </c>
      <c r="AA2727" s="13">
        <v>2662</v>
      </c>
      <c r="AB2727" s="39">
        <v>2530780.1869527069</v>
      </c>
    </row>
    <row r="2728" spans="3:28">
      <c r="C2728" s="13">
        <v>2663</v>
      </c>
      <c r="D2728" s="13">
        <v>65</v>
      </c>
      <c r="E2728" s="14">
        <v>249770.13056538659</v>
      </c>
      <c r="F2728" s="14">
        <v>76487.850920500772</v>
      </c>
      <c r="G2728" s="14">
        <v>2551.6097</v>
      </c>
      <c r="H2728" s="14">
        <v>170730.6699448858</v>
      </c>
      <c r="I2728" s="14">
        <v>10243.840196693147</v>
      </c>
      <c r="J2728" s="14">
        <v>4097.536078677259</v>
      </c>
      <c r="K2728" s="15">
        <v>-2.2730562561895866E-2</v>
      </c>
      <c r="L2728" s="14">
        <v>-4242.2454679151588</v>
      </c>
      <c r="M2728" s="14">
        <v>184438.3077005166</v>
      </c>
      <c r="N2728" s="14">
        <v>3073.152059007944</v>
      </c>
      <c r="O2728" s="15">
        <v>7.2879218961651657E-3</v>
      </c>
      <c r="P2728" s="14">
        <v>1515.7702409494746</v>
      </c>
      <c r="Q2728" s="14">
        <v>211036.22185878243</v>
      </c>
      <c r="R2728" s="14">
        <v>3073.152059007944</v>
      </c>
      <c r="S2728" s="15">
        <v>0.18617973399449345</v>
      </c>
      <c r="T2728" s="38">
        <v>6815.9492513639561</v>
      </c>
      <c r="U2728" s="38">
        <v>44962.037525447398</v>
      </c>
      <c r="V2728" s="38">
        <v>4089.4740243982719</v>
      </c>
      <c r="W2728" s="38">
        <v>440436.56708474638</v>
      </c>
      <c r="AA2728" s="13">
        <v>2663</v>
      </c>
      <c r="AB2728" s="39">
        <v>3072225.4754494317</v>
      </c>
    </row>
    <row r="2729" spans="3:28">
      <c r="C2729" s="13">
        <v>2664</v>
      </c>
      <c r="D2729" s="13">
        <v>65</v>
      </c>
      <c r="E2729" s="14">
        <v>253388.65565479069</v>
      </c>
      <c r="F2729" s="14">
        <v>77899.075705368377</v>
      </c>
      <c r="G2729" s="14">
        <v>2551.6097</v>
      </c>
      <c r="H2729" s="14">
        <v>172937.97024942233</v>
      </c>
      <c r="I2729" s="14">
        <v>10376.278214965339</v>
      </c>
      <c r="J2729" s="14">
        <v>4150.5112859861356</v>
      </c>
      <c r="K2729" s="15">
        <v>4.9421610236174564E-2</v>
      </c>
      <c r="L2729" s="14">
        <v>6510.0225709550859</v>
      </c>
      <c r="M2729" s="14">
        <v>140309.48832861616</v>
      </c>
      <c r="N2729" s="14">
        <v>3112.8834644896019</v>
      </c>
      <c r="O2729" s="15">
        <v>0.1128427393261873</v>
      </c>
      <c r="P2729" s="14">
        <v>17279.467282576679</v>
      </c>
      <c r="Q2729" s="14">
        <v>171964.65602820288</v>
      </c>
      <c r="R2729" s="14">
        <v>3112.8834644896019</v>
      </c>
      <c r="S2729" s="15">
        <v>2.4833435434322357E-2</v>
      </c>
      <c r="T2729" s="38">
        <v>4905.5415399657559</v>
      </c>
      <c r="U2729" s="38">
        <v>203999.75660766271</v>
      </c>
      <c r="V2729" s="38">
        <v>28695.03139349752</v>
      </c>
      <c r="W2729" s="38">
        <v>516273.90096448176</v>
      </c>
      <c r="AA2729" s="13">
        <v>2664</v>
      </c>
      <c r="AB2729" s="39">
        <v>2558807.2608005977</v>
      </c>
    </row>
    <row r="2730" spans="3:28">
      <c r="C2730" s="13">
        <v>2665</v>
      </c>
      <c r="D2730" s="13">
        <v>65</v>
      </c>
      <c r="E2730" s="14">
        <v>228903.01748327794</v>
      </c>
      <c r="F2730" s="14">
        <v>68349.676818478401</v>
      </c>
      <c r="G2730" s="14">
        <v>2551.6097</v>
      </c>
      <c r="H2730" s="14">
        <v>158001.73096479956</v>
      </c>
      <c r="I2730" s="14">
        <v>9480.1038578879725</v>
      </c>
      <c r="J2730" s="14">
        <v>3792.0415431551892</v>
      </c>
      <c r="K2730" s="15">
        <v>2.4461224031329377E-2</v>
      </c>
      <c r="L2730" s="14">
        <v>3778.2568118935933</v>
      </c>
      <c r="M2730" s="14">
        <v>160133.30248976732</v>
      </c>
      <c r="N2730" s="14">
        <v>2844.0311573663917</v>
      </c>
      <c r="O2730" s="15">
        <v>0.11606958194462358</v>
      </c>
      <c r="P2730" s="14">
        <v>19960.170870749345</v>
      </c>
      <c r="Q2730" s="14">
        <v>193349.47138608614</v>
      </c>
      <c r="R2730" s="14">
        <v>2844.0311573663917</v>
      </c>
      <c r="S2730" s="15">
        <v>0.2808971924338784</v>
      </c>
      <c r="T2730" s="38">
        <v>43898.953912266006</v>
      </c>
      <c r="U2730" s="38">
        <v>201602.1823143902</v>
      </c>
      <c r="V2730" s="38">
        <v>67637.381594908948</v>
      </c>
      <c r="W2730" s="38">
        <v>555084.9561902436</v>
      </c>
      <c r="AA2730" s="13">
        <v>2665</v>
      </c>
      <c r="AB2730" s="39">
        <v>2674570.9912998471</v>
      </c>
    </row>
    <row r="2731" spans="3:28">
      <c r="C2731" s="13">
        <v>2666</v>
      </c>
      <c r="D2731" s="13">
        <v>65</v>
      </c>
      <c r="E2731" s="14">
        <v>226407.32850191375</v>
      </c>
      <c r="F2731" s="14">
        <v>67376.358115746363</v>
      </c>
      <c r="G2731" s="14">
        <v>2551.6097</v>
      </c>
      <c r="H2731" s="14">
        <v>156479.36068616741</v>
      </c>
      <c r="I2731" s="14">
        <v>9388.7616411700437</v>
      </c>
      <c r="J2731" s="14">
        <v>3755.5046564680179</v>
      </c>
      <c r="K2731" s="15">
        <v>7.6160543706015577E-2</v>
      </c>
      <c r="L2731" s="14">
        <v>11099.611040956144</v>
      </c>
      <c r="M2731" s="14">
        <v>158717.01412327788</v>
      </c>
      <c r="N2731" s="14">
        <v>2816.6284923510129</v>
      </c>
      <c r="O2731" s="15">
        <v>6.6518960683547526E-2</v>
      </c>
      <c r="P2731" s="14">
        <v>11634.206908394426</v>
      </c>
      <c r="Q2731" s="14">
        <v>187943.13278231554</v>
      </c>
      <c r="R2731" s="14">
        <v>2816.6284923510129</v>
      </c>
      <c r="S2731" s="15">
        <v>4.1242961987396951E-2</v>
      </c>
      <c r="T2731" s="38">
        <v>6116.2890849833038</v>
      </c>
      <c r="U2731" s="38">
        <v>155823.58066582074</v>
      </c>
      <c r="V2731" s="38">
        <v>28850.107034333872</v>
      </c>
      <c r="W2731" s="38">
        <v>502483.7275714142</v>
      </c>
      <c r="AA2731" s="13">
        <v>2666</v>
      </c>
      <c r="AB2731" s="39">
        <v>2480221.409327474</v>
      </c>
    </row>
    <row r="2732" spans="3:28">
      <c r="C2732" s="13">
        <v>2667</v>
      </c>
      <c r="D2732" s="13">
        <v>65</v>
      </c>
      <c r="E2732" s="14">
        <v>224200.16483052546</v>
      </c>
      <c r="F2732" s="14">
        <v>66515.56428390494</v>
      </c>
      <c r="G2732" s="14">
        <v>2551.6097</v>
      </c>
      <c r="H2732" s="14">
        <v>155132.99084662052</v>
      </c>
      <c r="I2732" s="14">
        <v>9307.979450797231</v>
      </c>
      <c r="J2732" s="14">
        <v>3723.1917803188926</v>
      </c>
      <c r="K2732" s="15">
        <v>1.2982606316746546E-2</v>
      </c>
      <c r="L2732" s="14">
        <v>2232.8853086649797</v>
      </c>
      <c r="M2732" s="14">
        <v>176085.00869288642</v>
      </c>
      <c r="N2732" s="14">
        <v>2792.3938352391692</v>
      </c>
      <c r="O2732" s="15">
        <v>0.13640883642767543</v>
      </c>
      <c r="P2732" s="14">
        <v>15148.670777122077</v>
      </c>
      <c r="Q2732" s="14">
        <v>127598.3094939756</v>
      </c>
      <c r="R2732" s="14">
        <v>2792.3938352391692</v>
      </c>
      <c r="S2732" s="15">
        <v>0.29065125433190936</v>
      </c>
      <c r="T2732" s="38">
        <v>43224.325364459932</v>
      </c>
      <c r="U2732" s="38">
        <v>193335.9491733734</v>
      </c>
      <c r="V2732" s="38">
        <v>60605.88145024699</v>
      </c>
      <c r="W2732" s="38">
        <v>497019.26736023545</v>
      </c>
      <c r="AA2732" s="13">
        <v>2667</v>
      </c>
      <c r="AB2732" s="39">
        <v>2538533.5347821522</v>
      </c>
    </row>
    <row r="2733" spans="3:28">
      <c r="C2733" s="13">
        <v>2668</v>
      </c>
      <c r="D2733" s="13">
        <v>65</v>
      </c>
      <c r="E2733" s="14">
        <v>238501.92068429827</v>
      </c>
      <c r="F2733" s="14">
        <v>72093.24906687632</v>
      </c>
      <c r="G2733" s="14">
        <v>2551.6097</v>
      </c>
      <c r="H2733" s="14">
        <v>163857.06191742196</v>
      </c>
      <c r="I2733" s="14">
        <v>9831.4237150453173</v>
      </c>
      <c r="J2733" s="14">
        <v>3932.569486018127</v>
      </c>
      <c r="K2733" s="15">
        <v>5.3483950770475505E-2</v>
      </c>
      <c r="L2733" s="14">
        <v>7221.4051999474186</v>
      </c>
      <c r="M2733" s="14">
        <v>144207.73045824721</v>
      </c>
      <c r="N2733" s="14">
        <v>2949.4271145135949</v>
      </c>
      <c r="O2733" s="15">
        <v>-9.1297716216407643E-2</v>
      </c>
      <c r="P2733" s="14">
        <v>-23972.554389380464</v>
      </c>
      <c r="Q2733" s="14">
        <v>240077.77861225646</v>
      </c>
      <c r="R2733" s="14">
        <v>2949.4271145135949</v>
      </c>
      <c r="S2733" s="15">
        <v>4.2199338384271437E-2</v>
      </c>
      <c r="T2733" s="38">
        <v>4018.3052186947793</v>
      </c>
      <c r="U2733" s="38">
        <v>100715.01448838873</v>
      </c>
      <c r="V2733" s="38">
        <v>-12732.843970738268</v>
      </c>
      <c r="W2733" s="38">
        <v>485000.52355889237</v>
      </c>
      <c r="AA2733" s="13">
        <v>2668</v>
      </c>
      <c r="AB2733" s="39">
        <v>2676301.1275343522</v>
      </c>
    </row>
    <row r="2734" spans="3:28">
      <c r="C2734" s="13">
        <v>2669</v>
      </c>
      <c r="D2734" s="13">
        <v>65</v>
      </c>
      <c r="E2734" s="14">
        <v>232826.79612135165</v>
      </c>
      <c r="F2734" s="14">
        <v>69879.950487327151</v>
      </c>
      <c r="G2734" s="14">
        <v>2551.6097</v>
      </c>
      <c r="H2734" s="14">
        <v>160395.2359340245</v>
      </c>
      <c r="I2734" s="14">
        <v>9623.7141560414693</v>
      </c>
      <c r="J2734" s="14">
        <v>3849.4856624165877</v>
      </c>
      <c r="K2734" s="15">
        <v>2.4643931693716765E-2</v>
      </c>
      <c r="L2734" s="14">
        <v>3870.1927319931738</v>
      </c>
      <c r="M2734" s="14">
        <v>162839.38691509029</v>
      </c>
      <c r="N2734" s="14">
        <v>2887.1142468124408</v>
      </c>
      <c r="O2734" s="15">
        <v>2.4590291712753502E-2</v>
      </c>
      <c r="P2734" s="14">
        <v>2917.5526607036732</v>
      </c>
      <c r="Q2734" s="14">
        <v>123007.63479424284</v>
      </c>
      <c r="R2734" s="14">
        <v>2887.1142468124408</v>
      </c>
      <c r="S2734" s="15">
        <v>2.5534819466260031E-2</v>
      </c>
      <c r="T2734" s="38">
        <v>3755.7750160143423</v>
      </c>
      <c r="U2734" s="38">
        <v>152283.78758180063</v>
      </c>
      <c r="V2734" s="38">
        <v>10543.520408711189</v>
      </c>
      <c r="W2734" s="38">
        <v>438130.80929113377</v>
      </c>
      <c r="AA2734" s="13">
        <v>2669</v>
      </c>
      <c r="AB2734" s="39">
        <v>2853768.3570717666</v>
      </c>
    </row>
    <row r="2735" spans="3:28">
      <c r="C2735" s="13">
        <v>2670</v>
      </c>
      <c r="D2735" s="13">
        <v>65</v>
      </c>
      <c r="E2735" s="14">
        <v>246173.8999484097</v>
      </c>
      <c r="F2735" s="14">
        <v>75085.320979879791</v>
      </c>
      <c r="G2735" s="14">
        <v>2551.6097</v>
      </c>
      <c r="H2735" s="14">
        <v>168536.96926852991</v>
      </c>
      <c r="I2735" s="14">
        <v>10112.218156111794</v>
      </c>
      <c r="J2735" s="14">
        <v>4044.8872624447176</v>
      </c>
      <c r="K2735" s="15">
        <v>4.8452855638761658E-2</v>
      </c>
      <c r="L2735" s="14">
        <v>8098.830870756291</v>
      </c>
      <c r="M2735" s="14">
        <v>177269.95467754567</v>
      </c>
      <c r="N2735" s="14">
        <v>3033.6654468335382</v>
      </c>
      <c r="O2735" s="15">
        <v>0.17451297099531804</v>
      </c>
      <c r="P2735" s="14">
        <v>23974.572645331304</v>
      </c>
      <c r="Q2735" s="14">
        <v>162871.29471791576</v>
      </c>
      <c r="R2735" s="14">
        <v>3033.6654468335382</v>
      </c>
      <c r="S2735" s="15">
        <v>0.13035342714668263</v>
      </c>
      <c r="T2735" s="38">
        <v>15236.685521763542</v>
      </c>
      <c r="U2735" s="38">
        <v>133641.01292238719</v>
      </c>
      <c r="V2735" s="38">
        <v>47310.089037851139</v>
      </c>
      <c r="W2735" s="38">
        <v>473782.26231784862</v>
      </c>
      <c r="AA2735" s="13">
        <v>2670</v>
      </c>
      <c r="AB2735" s="39">
        <v>2558792.5066312025</v>
      </c>
    </row>
    <row r="2736" spans="3:28">
      <c r="C2736" s="13">
        <v>2671</v>
      </c>
      <c r="D2736" s="13">
        <v>65</v>
      </c>
      <c r="E2736" s="14">
        <v>241070.77459708281</v>
      </c>
      <c r="F2736" s="14">
        <v>73095.102092862304</v>
      </c>
      <c r="G2736" s="14">
        <v>2551.6097</v>
      </c>
      <c r="H2736" s="14">
        <v>165424.06280422051</v>
      </c>
      <c r="I2736" s="14">
        <v>9925.4437682532298</v>
      </c>
      <c r="J2736" s="14">
        <v>3970.1775073012923</v>
      </c>
      <c r="K2736" s="15">
        <v>-2.5445604700098191E-2</v>
      </c>
      <c r="L2736" s="14">
        <v>-2975.6861182500352</v>
      </c>
      <c r="M2736" s="14">
        <v>115952.43280982411</v>
      </c>
      <c r="N2736" s="14">
        <v>2977.6331304759688</v>
      </c>
      <c r="O2736" s="15">
        <v>0.27312339090597637</v>
      </c>
      <c r="P2736" s="14">
        <v>64504.919564334821</v>
      </c>
      <c r="Q2736" s="14">
        <v>302168.74607788166</v>
      </c>
      <c r="R2736" s="14">
        <v>2977.6331304759688</v>
      </c>
      <c r="S2736" s="15">
        <v>1.664697545448407E-2</v>
      </c>
      <c r="T2736" s="38">
        <v>3556.8407784914607</v>
      </c>
      <c r="U2736" s="38">
        <v>218708.54092378431</v>
      </c>
      <c r="V2736" s="38">
        <v>65086.074224576245</v>
      </c>
      <c r="W2736" s="38">
        <v>636829.71981149004</v>
      </c>
      <c r="AA2736" s="13">
        <v>2671</v>
      </c>
      <c r="AB2736" s="39">
        <v>2598772.4367647935</v>
      </c>
    </row>
    <row r="2737" spans="3:28">
      <c r="C2737" s="13">
        <v>2672</v>
      </c>
      <c r="D2737" s="13">
        <v>65</v>
      </c>
      <c r="E2737" s="14">
        <v>224367.14378858049</v>
      </c>
      <c r="F2737" s="14">
        <v>66580.686077546387</v>
      </c>
      <c r="G2737" s="14">
        <v>2551.6097</v>
      </c>
      <c r="H2737" s="14">
        <v>155234.8480110341</v>
      </c>
      <c r="I2737" s="14">
        <v>9314.0908806620464</v>
      </c>
      <c r="J2737" s="14">
        <v>3725.6363522648189</v>
      </c>
      <c r="K2737" s="15">
        <v>1.9985982246517792E-2</v>
      </c>
      <c r="L2737" s="14">
        <v>2479.3947987562401</v>
      </c>
      <c r="M2737" s="14">
        <v>128398.90271743214</v>
      </c>
      <c r="N2737" s="14">
        <v>2794.2272641986137</v>
      </c>
      <c r="O2737" s="15">
        <v>3.9979800810650515E-2</v>
      </c>
      <c r="P2737" s="14">
        <v>3168.5241107479865</v>
      </c>
      <c r="Q2737" s="14">
        <v>83818.761732997344</v>
      </c>
      <c r="R2737" s="14">
        <v>2794.2272641986137</v>
      </c>
      <c r="S2737" s="15">
        <v>0.27506539623878401</v>
      </c>
      <c r="T2737" s="38">
        <v>244473.32018198143</v>
      </c>
      <c r="U2737" s="38">
        <v>1134652.968894409</v>
      </c>
      <c r="V2737" s="38">
        <v>250121.23909148565</v>
      </c>
      <c r="W2737" s="38">
        <v>1346870.6333448384</v>
      </c>
      <c r="AA2737" s="13">
        <v>2672</v>
      </c>
      <c r="AB2737" s="39">
        <v>2643982.1765443883</v>
      </c>
    </row>
    <row r="2738" spans="3:28">
      <c r="C2738" s="13">
        <v>2673</v>
      </c>
      <c r="D2738" s="13">
        <v>65</v>
      </c>
      <c r="E2738" s="14">
        <v>245430.49524197471</v>
      </c>
      <c r="F2738" s="14">
        <v>74795.393144370144</v>
      </c>
      <c r="G2738" s="14">
        <v>2551.6097</v>
      </c>
      <c r="H2738" s="14">
        <v>168083.49239760457</v>
      </c>
      <c r="I2738" s="14">
        <v>10085.009543856273</v>
      </c>
      <c r="J2738" s="14">
        <v>4034.0038175425093</v>
      </c>
      <c r="K2738" s="15">
        <v>-4.5193397391758212E-2</v>
      </c>
      <c r="L2738" s="14">
        <v>-5760.1910600986566</v>
      </c>
      <c r="M2738" s="14">
        <v>123713.284416405</v>
      </c>
      <c r="N2738" s="14">
        <v>3025.5028631568816</v>
      </c>
      <c r="O2738" s="15">
        <v>1.6108884778626924E-2</v>
      </c>
      <c r="P2738" s="14">
        <v>2144.6175774542157</v>
      </c>
      <c r="Q2738" s="14">
        <v>136789.96055253097</v>
      </c>
      <c r="R2738" s="14">
        <v>3025.5028631568816</v>
      </c>
      <c r="S2738" s="15">
        <v>-9.0202596970984414E-2</v>
      </c>
      <c r="T2738" s="38">
        <v>-12097.300750994596</v>
      </c>
      <c r="U2738" s="38">
        <v>123528.00572027909</v>
      </c>
      <c r="V2738" s="38">
        <v>-15712.874233639037</v>
      </c>
      <c r="W2738" s="38">
        <v>384031.25068921503</v>
      </c>
      <c r="AA2738" s="13">
        <v>2673</v>
      </c>
      <c r="AB2738" s="39">
        <v>2748501.3339379132</v>
      </c>
    </row>
    <row r="2739" spans="3:28">
      <c r="C2739" s="13">
        <v>2674</v>
      </c>
      <c r="D2739" s="13">
        <v>65</v>
      </c>
      <c r="E2739" s="14">
        <v>244267.68237893601</v>
      </c>
      <c r="F2739" s="14">
        <v>74341.896127785047</v>
      </c>
      <c r="G2739" s="14">
        <v>2551.6097</v>
      </c>
      <c r="H2739" s="14">
        <v>167374.17655115094</v>
      </c>
      <c r="I2739" s="14">
        <v>10042.450593069056</v>
      </c>
      <c r="J2739" s="14">
        <v>4016.9802372276226</v>
      </c>
      <c r="K2739" s="15">
        <v>4.3724129043807784E-2</v>
      </c>
      <c r="L2739" s="14">
        <v>5633.0847950769221</v>
      </c>
      <c r="M2739" s="14">
        <v>136473.98205970979</v>
      </c>
      <c r="N2739" s="14">
        <v>3012.7351779207165</v>
      </c>
      <c r="O2739" s="15">
        <v>-9.7477179710171613E-2</v>
      </c>
      <c r="P2739" s="14">
        <v>-20362.014389259301</v>
      </c>
      <c r="Q2739" s="14">
        <v>190034.41803130135</v>
      </c>
      <c r="R2739" s="14">
        <v>3012.7351779207165</v>
      </c>
      <c r="S2739" s="15">
        <v>-7.9618760613752101E-2</v>
      </c>
      <c r="T2739" s="38">
        <v>-6212.6966013772189</v>
      </c>
      <c r="U2739" s="38">
        <v>73324.232547268286</v>
      </c>
      <c r="V2739" s="38">
        <v>-20941.626195559598</v>
      </c>
      <c r="W2739" s="38">
        <v>399832.63263827941</v>
      </c>
      <c r="AA2739" s="13">
        <v>2674</v>
      </c>
      <c r="AB2739" s="39">
        <v>2829016.7720017838</v>
      </c>
    </row>
    <row r="2740" spans="3:28">
      <c r="C2740" s="13">
        <v>2675</v>
      </c>
      <c r="D2740" s="13">
        <v>65</v>
      </c>
      <c r="E2740" s="14">
        <v>226965.02394636162</v>
      </c>
      <c r="F2740" s="14">
        <v>67593.859339081027</v>
      </c>
      <c r="G2740" s="14">
        <v>2551.6097</v>
      </c>
      <c r="H2740" s="14">
        <v>156819.55490728057</v>
      </c>
      <c r="I2740" s="14">
        <v>9409.1732944368341</v>
      </c>
      <c r="J2740" s="14">
        <v>3763.6693177747338</v>
      </c>
      <c r="K2740" s="15">
        <v>6.0522669270196887E-2</v>
      </c>
      <c r="L2740" s="14">
        <v>9691.0314539494448</v>
      </c>
      <c r="M2740" s="14">
        <v>171695.20656488938</v>
      </c>
      <c r="N2740" s="14">
        <v>2822.7519883310501</v>
      </c>
      <c r="O2740" s="15">
        <v>-8.0475328877598423E-2</v>
      </c>
      <c r="P2740" s="14">
        <v>-12934.447800376296</v>
      </c>
      <c r="Q2740" s="14">
        <v>149202.55654194258</v>
      </c>
      <c r="R2740" s="14">
        <v>2822.7519883310501</v>
      </c>
      <c r="S2740" s="15">
        <v>0.24494770445411107</v>
      </c>
      <c r="T2740" s="38">
        <v>14747.594715384759</v>
      </c>
      <c r="U2740" s="38">
        <v>76366.086135478268</v>
      </c>
      <c r="V2740" s="38">
        <v>11504.178368957908</v>
      </c>
      <c r="W2740" s="38">
        <v>397263.84924231021</v>
      </c>
      <c r="AA2740" s="13">
        <v>2675</v>
      </c>
      <c r="AB2740" s="39">
        <v>2626142.2645581765</v>
      </c>
    </row>
    <row r="2741" spans="3:28">
      <c r="C2741" s="13">
        <v>2676</v>
      </c>
      <c r="D2741" s="13">
        <v>65</v>
      </c>
      <c r="E2741" s="14">
        <v>244741.06188007735</v>
      </c>
      <c r="F2741" s="14">
        <v>74526.514133230172</v>
      </c>
      <c r="G2741" s="14">
        <v>2551.6097</v>
      </c>
      <c r="H2741" s="14">
        <v>167662.93804684718</v>
      </c>
      <c r="I2741" s="14">
        <v>10059.77628281083</v>
      </c>
      <c r="J2741" s="14">
        <v>4023.9105131243323</v>
      </c>
      <c r="K2741" s="15">
        <v>5.2626743249040639E-3</v>
      </c>
      <c r="L2741" s="14">
        <v>698.97078921736124</v>
      </c>
      <c r="M2741" s="14">
        <v>135527.57896113986</v>
      </c>
      <c r="N2741" s="14">
        <v>3017.9328848432488</v>
      </c>
      <c r="O2741" s="15">
        <v>-0.13243884599319272</v>
      </c>
      <c r="P2741" s="14">
        <v>-26020.25364702419</v>
      </c>
      <c r="Q2741" s="14">
        <v>171958.66428048979</v>
      </c>
      <c r="R2741" s="14">
        <v>3017.9328848432488</v>
      </c>
      <c r="S2741" s="15">
        <v>0.14209567910346022</v>
      </c>
      <c r="T2741" s="38">
        <v>6820.1311870062955</v>
      </c>
      <c r="U2741" s="38">
        <v>56325.850451451042</v>
      </c>
      <c r="V2741" s="38">
        <v>-18501.151670800533</v>
      </c>
      <c r="W2741" s="38">
        <v>363812.09369308071</v>
      </c>
      <c r="AA2741" s="13">
        <v>2676</v>
      </c>
      <c r="AB2741" s="39">
        <v>2838893.5771227595</v>
      </c>
    </row>
    <row r="2742" spans="3:28">
      <c r="C2742" s="13">
        <v>2677</v>
      </c>
      <c r="D2742" s="13">
        <v>65</v>
      </c>
      <c r="E2742" s="14">
        <v>225454.96437548863</v>
      </c>
      <c r="F2742" s="14">
        <v>67004.936106440568</v>
      </c>
      <c r="G2742" s="14">
        <v>2551.6097</v>
      </c>
      <c r="H2742" s="14">
        <v>155898.41856904808</v>
      </c>
      <c r="I2742" s="14">
        <v>9353.9051141428845</v>
      </c>
      <c r="J2742" s="14">
        <v>3741.5620456571542</v>
      </c>
      <c r="K2742" s="15">
        <v>6.2816225807371506E-2</v>
      </c>
      <c r="L2742" s="14">
        <v>9537.7146473373159</v>
      </c>
      <c r="M2742" s="14">
        <v>163243.70265291433</v>
      </c>
      <c r="N2742" s="14">
        <v>2806.1715342428652</v>
      </c>
      <c r="O2742" s="15">
        <v>0.21380999465151065</v>
      </c>
      <c r="P2742" s="14">
        <v>90888.25403216538</v>
      </c>
      <c r="Q2742" s="14">
        <v>517380.23323621124</v>
      </c>
      <c r="R2742" s="14">
        <v>2806.1715342428652</v>
      </c>
      <c r="S2742" s="15">
        <v>4.7825222939105599E-3</v>
      </c>
      <c r="T2742" s="38">
        <v>1807.7122562583138</v>
      </c>
      <c r="U2742" s="38">
        <v>381193.82563205785</v>
      </c>
      <c r="V2742" s="38">
        <v>102233.680935761</v>
      </c>
      <c r="W2742" s="38">
        <v>1061817.7615211834</v>
      </c>
      <c r="AA2742" s="13">
        <v>2677</v>
      </c>
      <c r="AB2742" s="39">
        <v>2636435.528382902</v>
      </c>
    </row>
    <row r="2743" spans="3:28">
      <c r="C2743" s="13">
        <v>2678</v>
      </c>
      <c r="D2743" s="13">
        <v>65</v>
      </c>
      <c r="E2743" s="14">
        <v>234027.38876163811</v>
      </c>
      <c r="F2743" s="14">
        <v>70348.181617038863</v>
      </c>
      <c r="G2743" s="14">
        <v>2551.6097</v>
      </c>
      <c r="H2743" s="14">
        <v>161127.59744459923</v>
      </c>
      <c r="I2743" s="14">
        <v>9667.6558466759543</v>
      </c>
      <c r="J2743" s="14">
        <v>3867.0623386703819</v>
      </c>
      <c r="K2743" s="15">
        <v>2.1349214630225512E-2</v>
      </c>
      <c r="L2743" s="14">
        <v>2802.9730383973802</v>
      </c>
      <c r="M2743" s="14">
        <v>136028.1271992886</v>
      </c>
      <c r="N2743" s="14">
        <v>2900.2967540027862</v>
      </c>
      <c r="O2743" s="15">
        <v>1.8703334865178743E-2</v>
      </c>
      <c r="P2743" s="14">
        <v>2721.611956642279</v>
      </c>
      <c r="Q2743" s="14">
        <v>149686.55629173171</v>
      </c>
      <c r="R2743" s="14">
        <v>2900.2967540027862</v>
      </c>
      <c r="S2743" s="15">
        <v>9.4928733093263232E-2</v>
      </c>
      <c r="T2743" s="38">
        <v>35538.935386431316</v>
      </c>
      <c r="U2743" s="38">
        <v>411363.98826696066</v>
      </c>
      <c r="V2743" s="38">
        <v>41063.520381470975</v>
      </c>
      <c r="W2743" s="38">
        <v>697078.67175798095</v>
      </c>
      <c r="AA2743" s="13">
        <v>2678</v>
      </c>
      <c r="AB2743" s="39">
        <v>2629574.1282856255</v>
      </c>
    </row>
    <row r="2744" spans="3:28">
      <c r="C2744" s="13">
        <v>2679</v>
      </c>
      <c r="D2744" s="13">
        <v>65</v>
      </c>
      <c r="E2744" s="14">
        <v>226813.40956591777</v>
      </c>
      <c r="F2744" s="14">
        <v>67534.729730707928</v>
      </c>
      <c r="G2744" s="14">
        <v>2551.6097</v>
      </c>
      <c r="H2744" s="14">
        <v>156727.07013520985</v>
      </c>
      <c r="I2744" s="14">
        <v>9403.6242081125911</v>
      </c>
      <c r="J2744" s="14">
        <v>3761.4496832450368</v>
      </c>
      <c r="K2744" s="15">
        <v>-9.4123695910473121E-3</v>
      </c>
      <c r="L2744" s="14">
        <v>-1421.3403001315078</v>
      </c>
      <c r="M2744" s="14">
        <v>151467.08630911313</v>
      </c>
      <c r="N2744" s="14">
        <v>2821.0872624337771</v>
      </c>
      <c r="O2744" s="15">
        <v>5.0660183234017414E-2</v>
      </c>
      <c r="P2744" s="14">
        <v>11784.908085179621</v>
      </c>
      <c r="Q2744" s="14">
        <v>245822.08930159707</v>
      </c>
      <c r="R2744" s="14">
        <v>2821.0872624337771</v>
      </c>
      <c r="S2744" s="15">
        <v>0.23936855289544845</v>
      </c>
      <c r="T2744" s="38">
        <v>91490.065823127501</v>
      </c>
      <c r="U2744" s="38">
        <v>475114.83398988144</v>
      </c>
      <c r="V2744" s="38">
        <v>101853.63360817562</v>
      </c>
      <c r="W2744" s="38">
        <v>872404.00960059161</v>
      </c>
      <c r="AA2744" s="13">
        <v>2679</v>
      </c>
      <c r="AB2744" s="39">
        <v>2675806.0902729346</v>
      </c>
    </row>
    <row r="2745" spans="3:28">
      <c r="C2745" s="13">
        <v>2680</v>
      </c>
      <c r="D2745" s="13">
        <v>65</v>
      </c>
      <c r="E2745" s="14">
        <v>220542.17200961374</v>
      </c>
      <c r="F2745" s="14">
        <v>65088.947083749357</v>
      </c>
      <c r="G2745" s="14">
        <v>2551.6097</v>
      </c>
      <c r="H2745" s="14">
        <v>152901.61522586437</v>
      </c>
      <c r="I2745" s="14">
        <v>9174.0969135518626</v>
      </c>
      <c r="J2745" s="14">
        <v>3669.6387654207451</v>
      </c>
      <c r="K2745" s="15">
        <v>7.0838287148092011E-2</v>
      </c>
      <c r="L2745" s="14">
        <v>9871.8581239314299</v>
      </c>
      <c r="M2745" s="14">
        <v>151064.34016855335</v>
      </c>
      <c r="N2745" s="14">
        <v>2752.2290740655585</v>
      </c>
      <c r="O2745" s="15">
        <v>0.17613821736383894</v>
      </c>
      <c r="P2745" s="14">
        <v>32972.368162979794</v>
      </c>
      <c r="Q2745" s="14">
        <v>221544.47376009353</v>
      </c>
      <c r="R2745" s="14">
        <v>2752.2290740655585</v>
      </c>
      <c r="S2745" s="15">
        <v>0.33635050394988963</v>
      </c>
      <c r="T2745" s="38">
        <v>42957.134597367658</v>
      </c>
      <c r="U2745" s="38">
        <v>172048.63559259207</v>
      </c>
      <c r="V2745" s="38">
        <v>85801.360884278882</v>
      </c>
      <c r="W2745" s="38">
        <v>544657.44952123892</v>
      </c>
      <c r="AA2745" s="13">
        <v>2680</v>
      </c>
      <c r="AB2745" s="39">
        <v>2594772.5012676227</v>
      </c>
    </row>
    <row r="2746" spans="3:28">
      <c r="C2746" s="13">
        <v>2681</v>
      </c>
      <c r="D2746" s="13">
        <v>65</v>
      </c>
      <c r="E2746" s="14">
        <v>235442.56218720367</v>
      </c>
      <c r="F2746" s="14">
        <v>70900.099253009437</v>
      </c>
      <c r="G2746" s="14">
        <v>2551.6097</v>
      </c>
      <c r="H2746" s="14">
        <v>161990.85323419425</v>
      </c>
      <c r="I2746" s="14">
        <v>9719.451194051655</v>
      </c>
      <c r="J2746" s="14">
        <v>3887.7804776206622</v>
      </c>
      <c r="K2746" s="15">
        <v>0.11718789863790954</v>
      </c>
      <c r="L2746" s="14">
        <v>17751.029257702845</v>
      </c>
      <c r="M2746" s="14">
        <v>171169.85388842059</v>
      </c>
      <c r="N2746" s="14">
        <v>2915.8353582154964</v>
      </c>
      <c r="O2746" s="15">
        <v>-3.1499249766252096E-3</v>
      </c>
      <c r="P2746" s="14">
        <v>-621.48957036997729</v>
      </c>
      <c r="Q2746" s="14">
        <v>198139.40357065923</v>
      </c>
      <c r="R2746" s="14">
        <v>2915.8353582154964</v>
      </c>
      <c r="S2746" s="15">
        <v>-2.6034827563714683E-2</v>
      </c>
      <c r="T2746" s="38">
        <v>-1218.9612831900472</v>
      </c>
      <c r="U2746" s="38">
        <v>47059.365719040725</v>
      </c>
      <c r="V2746" s="38">
        <v>15910.578404142821</v>
      </c>
      <c r="W2746" s="38">
        <v>416368.62317812059</v>
      </c>
      <c r="AA2746" s="13">
        <v>2681</v>
      </c>
      <c r="AB2746" s="39">
        <v>2758646.4382455177</v>
      </c>
    </row>
    <row r="2747" spans="3:28">
      <c r="C2747" s="13">
        <v>2682</v>
      </c>
      <c r="D2747" s="13">
        <v>65</v>
      </c>
      <c r="E2747" s="14">
        <v>227895.2658705833</v>
      </c>
      <c r="F2747" s="14">
        <v>67956.653689527491</v>
      </c>
      <c r="G2747" s="14">
        <v>2551.6097</v>
      </c>
      <c r="H2747" s="14">
        <v>157387.00248105582</v>
      </c>
      <c r="I2747" s="14">
        <v>9443.2201488633491</v>
      </c>
      <c r="J2747" s="14">
        <v>3777.2880595453398</v>
      </c>
      <c r="K2747" s="15">
        <v>1.0552135789296577E-2</v>
      </c>
      <c r="L2747" s="14">
        <v>1618.6900122756217</v>
      </c>
      <c r="M2747" s="14">
        <v>156906.61212161195</v>
      </c>
      <c r="N2747" s="14">
        <v>2832.9660446590046</v>
      </c>
      <c r="O2747" s="15">
        <v>5.8263926226640797E-3</v>
      </c>
      <c r="P2747" s="14">
        <v>1404.7099261676738</v>
      </c>
      <c r="Q2747" s="14">
        <v>243915.47154268148</v>
      </c>
      <c r="R2747" s="14">
        <v>2832.9660446590046</v>
      </c>
      <c r="S2747" s="15">
        <v>-0.10046674525293005</v>
      </c>
      <c r="T2747" s="38">
        <v>-43973.936548855876</v>
      </c>
      <c r="U2747" s="38">
        <v>395138.98461476399</v>
      </c>
      <c r="V2747" s="38">
        <v>-40950.536610412579</v>
      </c>
      <c r="W2747" s="38">
        <v>795961.06827905739</v>
      </c>
      <c r="AA2747" s="13">
        <v>2682</v>
      </c>
      <c r="AB2747" s="39">
        <v>2758722.0371849374</v>
      </c>
    </row>
    <row r="2748" spans="3:28">
      <c r="C2748" s="13">
        <v>2683</v>
      </c>
      <c r="D2748" s="13">
        <v>65</v>
      </c>
      <c r="E2748" s="14">
        <v>227079.38407290127</v>
      </c>
      <c r="F2748" s="14">
        <v>67638.459788431501</v>
      </c>
      <c r="G2748" s="14">
        <v>2551.6097</v>
      </c>
      <c r="H2748" s="14">
        <v>156889.31458446977</v>
      </c>
      <c r="I2748" s="14">
        <v>9413.3588750681865</v>
      </c>
      <c r="J2748" s="14">
        <v>3765.3435500272749</v>
      </c>
      <c r="K2748" s="15">
        <v>1.72192119364422E-3</v>
      </c>
      <c r="L2748" s="14">
        <v>222.80931737369605</v>
      </c>
      <c r="M2748" s="14">
        <v>131501.25030418811</v>
      </c>
      <c r="N2748" s="14">
        <v>2824.0076625204561</v>
      </c>
      <c r="O2748" s="15">
        <v>0.12034060483036974</v>
      </c>
      <c r="P2748" s="14">
        <v>34516.859042377095</v>
      </c>
      <c r="Q2748" s="14">
        <v>322755.23449634545</v>
      </c>
      <c r="R2748" s="14">
        <v>2824.0076625204561</v>
      </c>
      <c r="S2748" s="15">
        <v>-0.22674504401339468</v>
      </c>
      <c r="T2748" s="38">
        <v>-63836.519398388147</v>
      </c>
      <c r="U2748" s="38">
        <v>219109.83803319634</v>
      </c>
      <c r="V2748" s="38">
        <v>-29096.85103863736</v>
      </c>
      <c r="W2748" s="38">
        <v>673366.32283372991</v>
      </c>
      <c r="AA2748" s="13">
        <v>2683</v>
      </c>
      <c r="AB2748" s="39">
        <v>2558094.626855202</v>
      </c>
    </row>
    <row r="2749" spans="3:28">
      <c r="C2749" s="13">
        <v>2684</v>
      </c>
      <c r="D2749" s="13">
        <v>65</v>
      </c>
      <c r="E2749" s="14">
        <v>229087.0105749963</v>
      </c>
      <c r="F2749" s="14">
        <v>68421.434124248553</v>
      </c>
      <c r="G2749" s="14">
        <v>2551.6097</v>
      </c>
      <c r="H2749" s="14">
        <v>158113.96675074773</v>
      </c>
      <c r="I2749" s="14">
        <v>9486.8380050448632</v>
      </c>
      <c r="J2749" s="14">
        <v>3794.7352020179455</v>
      </c>
      <c r="K2749" s="15">
        <v>-1.9261928070413339E-2</v>
      </c>
      <c r="L2749" s="14">
        <v>-2368.190421798015</v>
      </c>
      <c r="M2749" s="14">
        <v>122475.8735400803</v>
      </c>
      <c r="N2749" s="14">
        <v>2846.051401513459</v>
      </c>
      <c r="O2749" s="15">
        <v>6.8995604589152784E-2</v>
      </c>
      <c r="P2749" s="14">
        <v>18436.238935659348</v>
      </c>
      <c r="Q2749" s="14">
        <v>287068.15490473644</v>
      </c>
      <c r="R2749" s="14">
        <v>2846.051401513459</v>
      </c>
      <c r="S2749" s="15">
        <v>-0.15284969266358389</v>
      </c>
      <c r="T2749" s="38">
        <v>-42845.969556136115</v>
      </c>
      <c r="U2749" s="38">
        <v>238891.45396574278</v>
      </c>
      <c r="V2749" s="38">
        <v>-26777.921042274782</v>
      </c>
      <c r="W2749" s="38">
        <v>648435.48241055943</v>
      </c>
      <c r="AA2749" s="13">
        <v>2684</v>
      </c>
      <c r="AB2749" s="39">
        <v>2574484.9340297733</v>
      </c>
    </row>
    <row r="2750" spans="3:28">
      <c r="C2750" s="13">
        <v>2685</v>
      </c>
      <c r="D2750" s="13">
        <v>65</v>
      </c>
      <c r="E2750" s="14">
        <v>240429.49815641841</v>
      </c>
      <c r="F2750" s="14">
        <v>72845.004281003174</v>
      </c>
      <c r="G2750" s="14">
        <v>2551.6097</v>
      </c>
      <c r="H2750" s="14">
        <v>165032.88417541524</v>
      </c>
      <c r="I2750" s="14">
        <v>9901.9730505249136</v>
      </c>
      <c r="J2750" s="14">
        <v>3960.7892202099656</v>
      </c>
      <c r="K2750" s="15">
        <v>0.11029995797472311</v>
      </c>
      <c r="L2750" s="14">
        <v>15746.603279260185</v>
      </c>
      <c r="M2750" s="14">
        <v>160488.64139668868</v>
      </c>
      <c r="N2750" s="14">
        <v>2970.591915157474</v>
      </c>
      <c r="O2750" s="15">
        <v>0.10079928166711166</v>
      </c>
      <c r="P2750" s="14">
        <v>12219.159552747178</v>
      </c>
      <c r="Q2750" s="14">
        <v>134927.14034156108</v>
      </c>
      <c r="R2750" s="14">
        <v>2970.591915157474</v>
      </c>
      <c r="S2750" s="15">
        <v>0.13659672856227342</v>
      </c>
      <c r="T2750" s="38">
        <v>24341.758589497815</v>
      </c>
      <c r="U2750" s="38">
        <v>204028.67654566333</v>
      </c>
      <c r="V2750" s="38">
        <v>52307.521421505182</v>
      </c>
      <c r="W2750" s="38">
        <v>499444.45828391309</v>
      </c>
      <c r="AA2750" s="13">
        <v>2685</v>
      </c>
      <c r="AB2750" s="39">
        <v>2345122.8145572767</v>
      </c>
    </row>
    <row r="2751" spans="3:28">
      <c r="C2751" s="13">
        <v>2686</v>
      </c>
      <c r="D2751" s="13">
        <v>65</v>
      </c>
      <c r="E2751" s="14">
        <v>231599.96049307333</v>
      </c>
      <c r="F2751" s="14">
        <v>69401.484592298599</v>
      </c>
      <c r="G2751" s="14">
        <v>2551.6097</v>
      </c>
      <c r="H2751" s="14">
        <v>159646.86620077473</v>
      </c>
      <c r="I2751" s="14">
        <v>9578.8119720464838</v>
      </c>
      <c r="J2751" s="14">
        <v>3831.5247888185936</v>
      </c>
      <c r="K2751" s="15">
        <v>0.10057059057695367</v>
      </c>
      <c r="L2751" s="14">
        <v>17242.756185798746</v>
      </c>
      <c r="M2751" s="14">
        <v>190607.8069544778</v>
      </c>
      <c r="N2751" s="14">
        <v>2873.6435916139449</v>
      </c>
      <c r="O2751" s="15">
        <v>-1.8867626927767583E-2</v>
      </c>
      <c r="P2751" s="14">
        <v>-4497.3219582807069</v>
      </c>
      <c r="Q2751" s="14">
        <v>235301.32326652226</v>
      </c>
      <c r="R2751" s="14">
        <v>2873.6435916139449</v>
      </c>
      <c r="S2751" s="15">
        <v>-0.21250872785995967</v>
      </c>
      <c r="T2751" s="38">
        <v>-111253.8510983155</v>
      </c>
      <c r="U2751" s="38">
        <v>413709.00286888657</v>
      </c>
      <c r="V2751" s="38">
        <v>-98508.41687079746</v>
      </c>
      <c r="W2751" s="38">
        <v>839618.13308988663</v>
      </c>
      <c r="AA2751" s="13">
        <v>2686</v>
      </c>
      <c r="AB2751" s="39">
        <v>2429878.0522159338</v>
      </c>
    </row>
    <row r="2752" spans="3:28">
      <c r="C2752" s="13">
        <v>2687</v>
      </c>
      <c r="D2752" s="13">
        <v>65</v>
      </c>
      <c r="E2752" s="14">
        <v>254060.4900911251</v>
      </c>
      <c r="F2752" s="14">
        <v>78161.091135538794</v>
      </c>
      <c r="G2752" s="14">
        <v>2551.6097</v>
      </c>
      <c r="H2752" s="14">
        <v>173347.78925558631</v>
      </c>
      <c r="I2752" s="14">
        <v>10400.867355335178</v>
      </c>
      <c r="J2752" s="14">
        <v>4160.3469421340715</v>
      </c>
      <c r="K2752" s="15">
        <v>1.9620769316724095E-2</v>
      </c>
      <c r="L2752" s="14">
        <v>3762.4866853350709</v>
      </c>
      <c r="M2752" s="14">
        <v>197603.06590807936</v>
      </c>
      <c r="N2752" s="14">
        <v>3120.2602066005534</v>
      </c>
      <c r="O2752" s="15">
        <v>8.5088333190186896E-2</v>
      </c>
      <c r="P2752" s="14">
        <v>15895.878472183887</v>
      </c>
      <c r="Q2752" s="14">
        <v>204272.2015387885</v>
      </c>
      <c r="R2752" s="14">
        <v>3120.2602066005534</v>
      </c>
      <c r="S2752" s="15">
        <v>0.18882814904504297</v>
      </c>
      <c r="T2752" s="38">
        <v>12832.397401073633</v>
      </c>
      <c r="U2752" s="38">
        <v>82350.601901494651</v>
      </c>
      <c r="V2752" s="38">
        <v>32490.762558592593</v>
      </c>
      <c r="W2752" s="38">
        <v>484225.86934836255</v>
      </c>
      <c r="AA2752" s="13">
        <v>2687</v>
      </c>
      <c r="AB2752" s="39">
        <v>2564227.5311776032</v>
      </c>
    </row>
    <row r="2753" spans="3:28">
      <c r="C2753" s="13">
        <v>2688</v>
      </c>
      <c r="D2753" s="13">
        <v>65</v>
      </c>
      <c r="E2753" s="14">
        <v>230990.62005736967</v>
      </c>
      <c r="F2753" s="14">
        <v>69163.841822374176</v>
      </c>
      <c r="G2753" s="14">
        <v>2551.6097</v>
      </c>
      <c r="H2753" s="14">
        <v>159275.16853499549</v>
      </c>
      <c r="I2753" s="14">
        <v>9556.5101120997297</v>
      </c>
      <c r="J2753" s="14">
        <v>3822.6040448398921</v>
      </c>
      <c r="K2753" s="15">
        <v>6.5575691418818693E-2</v>
      </c>
      <c r="L2753" s="14">
        <v>11124.138796061827</v>
      </c>
      <c r="M2753" s="14">
        <v>182673.58805530157</v>
      </c>
      <c r="N2753" s="14">
        <v>2866.953033629919</v>
      </c>
      <c r="O2753" s="15">
        <v>6.625008093768317E-2</v>
      </c>
      <c r="P2753" s="14">
        <v>5809.1347364339053</v>
      </c>
      <c r="Q2753" s="14">
        <v>94927.556753891389</v>
      </c>
      <c r="R2753" s="14">
        <v>2866.953033629919</v>
      </c>
      <c r="S2753" s="15">
        <v>-3.5575907881895533E-2</v>
      </c>
      <c r="T2753" s="38">
        <v>-12097.163945435932</v>
      </c>
      <c r="U2753" s="38">
        <v>329374.4076101887</v>
      </c>
      <c r="V2753" s="38">
        <v>4836.1095870598001</v>
      </c>
      <c r="W2753" s="38">
        <v>606975.55241938168</v>
      </c>
      <c r="AA2753" s="13">
        <v>2688</v>
      </c>
      <c r="AB2753" s="39">
        <v>2909012.0265680067</v>
      </c>
    </row>
    <row r="2754" spans="3:28">
      <c r="C2754" s="13">
        <v>2689</v>
      </c>
      <c r="D2754" s="13">
        <v>65</v>
      </c>
      <c r="E2754" s="14">
        <v>238139.79231990743</v>
      </c>
      <c r="F2754" s="14">
        <v>71952.01900476389</v>
      </c>
      <c r="G2754" s="14">
        <v>2551.6097</v>
      </c>
      <c r="H2754" s="14">
        <v>163636.16361514354</v>
      </c>
      <c r="I2754" s="14">
        <v>9818.1698169086121</v>
      </c>
      <c r="J2754" s="14">
        <v>3927.2679267634448</v>
      </c>
      <c r="K2754" s="15">
        <v>2.3311459099223233E-2</v>
      </c>
      <c r="L2754" s="14">
        <v>3393.9797023841438</v>
      </c>
      <c r="M2754" s="14">
        <v>150950.37505997802</v>
      </c>
      <c r="N2754" s="14">
        <v>2945.4509450725836</v>
      </c>
      <c r="O2754" s="15">
        <v>0.15248301454154733</v>
      </c>
      <c r="P2754" s="14">
        <v>13108.082198065138</v>
      </c>
      <c r="Q2754" s="14">
        <v>100545.01973366734</v>
      </c>
      <c r="R2754" s="14">
        <v>2945.4509450725836</v>
      </c>
      <c r="S2754" s="15">
        <v>-0.1320180709785736</v>
      </c>
      <c r="T2754" s="38">
        <v>-58717.231751196705</v>
      </c>
      <c r="U2754" s="38">
        <v>387522.11783544626</v>
      </c>
      <c r="V2754" s="38">
        <v>-42215.169850747421</v>
      </c>
      <c r="W2754" s="38">
        <v>639017.51262909162</v>
      </c>
      <c r="AA2754" s="13">
        <v>2689</v>
      </c>
      <c r="AB2754" s="39">
        <v>2561382.8672631616</v>
      </c>
    </row>
    <row r="2755" spans="3:28">
      <c r="C2755" s="13">
        <v>2690</v>
      </c>
      <c r="D2755" s="13">
        <v>65</v>
      </c>
      <c r="E2755" s="14">
        <v>228574.01815494607</v>
      </c>
      <c r="F2755" s="14">
        <v>68221.367080428972</v>
      </c>
      <c r="G2755" s="14">
        <v>2551.6097</v>
      </c>
      <c r="H2755" s="14">
        <v>157801.04137451711</v>
      </c>
      <c r="I2755" s="14">
        <v>9468.0624824710267</v>
      </c>
      <c r="J2755" s="14">
        <v>3787.224992988411</v>
      </c>
      <c r="K2755" s="15">
        <v>0.10640936075687996</v>
      </c>
      <c r="L2755" s="14">
        <v>16955.218025821734</v>
      </c>
      <c r="M2755" s="14">
        <v>178188.36517623012</v>
      </c>
      <c r="N2755" s="14">
        <v>2840.4187447413078</v>
      </c>
      <c r="O2755" s="15">
        <v>-0.1109741367570086</v>
      </c>
      <c r="P2755" s="14">
        <v>-64116.170386397265</v>
      </c>
      <c r="Q2755" s="14">
        <v>515061.81444664166</v>
      </c>
      <c r="R2755" s="14">
        <v>2840.4187447413078</v>
      </c>
      <c r="S2755" s="15">
        <v>-0.21097142402098701</v>
      </c>
      <c r="T2755" s="38">
        <v>-106432.89969619417</v>
      </c>
      <c r="U2755" s="38">
        <v>399476.95887912466</v>
      </c>
      <c r="V2755" s="38">
        <v>-153593.85205676971</v>
      </c>
      <c r="W2755" s="38">
        <v>1092727.1385019964</v>
      </c>
      <c r="AA2755" s="13">
        <v>2690</v>
      </c>
      <c r="AB2755" s="39">
        <v>2584102.8678825377</v>
      </c>
    </row>
    <row r="2756" spans="3:28">
      <c r="C2756" s="13">
        <v>2691</v>
      </c>
      <c r="D2756" s="13">
        <v>65</v>
      </c>
      <c r="E2756" s="14">
        <v>238499.92146823983</v>
      </c>
      <c r="F2756" s="14">
        <v>72092.46937261353</v>
      </c>
      <c r="G2756" s="14">
        <v>2551.6097</v>
      </c>
      <c r="H2756" s="14">
        <v>163855.8423956263</v>
      </c>
      <c r="I2756" s="14">
        <v>9831.350543737577</v>
      </c>
      <c r="J2756" s="14">
        <v>3932.5402174950309</v>
      </c>
      <c r="K2756" s="15">
        <v>7.9280798317789003E-2</v>
      </c>
      <c r="L2756" s="14">
        <v>12428.503870709537</v>
      </c>
      <c r="M2756" s="14">
        <v>171160.39862530315</v>
      </c>
      <c r="N2756" s="14">
        <v>2949.4051631212728</v>
      </c>
      <c r="O2756" s="15">
        <v>9.0277448023267204E-2</v>
      </c>
      <c r="P2756" s="14">
        <v>32234.517839758733</v>
      </c>
      <c r="Q2756" s="14">
        <v>390769.79917683458</v>
      </c>
      <c r="R2756" s="14">
        <v>2949.4051631212728</v>
      </c>
      <c r="S2756" s="15">
        <v>-6.6599946931813939E-2</v>
      </c>
      <c r="T2756" s="38">
        <v>-23862.143851347628</v>
      </c>
      <c r="U2756" s="38">
        <v>335903.2924417287</v>
      </c>
      <c r="V2756" s="38">
        <v>20800.877859120639</v>
      </c>
      <c r="W2756" s="38">
        <v>897833.49024386634</v>
      </c>
      <c r="AA2756" s="13">
        <v>2691</v>
      </c>
      <c r="AB2756" s="39">
        <v>2299141.9987358879</v>
      </c>
    </row>
    <row r="2757" spans="3:28">
      <c r="C2757" s="13">
        <v>2692</v>
      </c>
      <c r="D2757" s="13">
        <v>65</v>
      </c>
      <c r="E2757" s="14">
        <v>238586.16715775884</v>
      </c>
      <c r="F2757" s="14">
        <v>72126.105191525945</v>
      </c>
      <c r="G2757" s="14">
        <v>2551.6097</v>
      </c>
      <c r="H2757" s="14">
        <v>163908.4522662329</v>
      </c>
      <c r="I2757" s="14">
        <v>9834.5071359739741</v>
      </c>
      <c r="J2757" s="14">
        <v>3933.8028543895898</v>
      </c>
      <c r="K2757" s="15">
        <v>5.8389513450034847E-2</v>
      </c>
      <c r="L2757" s="14">
        <v>7957.6467473209987</v>
      </c>
      <c r="M2757" s="14">
        <v>146210.09462166211</v>
      </c>
      <c r="N2757" s="14">
        <v>2950.3521407921921</v>
      </c>
      <c r="O2757" s="15">
        <v>0.16138543373729358</v>
      </c>
      <c r="P2757" s="14">
        <v>47754.250836441592</v>
      </c>
      <c r="Q2757" s="14">
        <v>345131.29196720559</v>
      </c>
      <c r="R2757" s="14">
        <v>2950.3521407921921</v>
      </c>
      <c r="S2757" s="15">
        <v>2.7880438207412109E-2</v>
      </c>
      <c r="T2757" s="38">
        <v>8939.233261496116</v>
      </c>
      <c r="U2757" s="38">
        <v>331041.83975440223</v>
      </c>
      <c r="V2757" s="38">
        <v>64651.130845258711</v>
      </c>
      <c r="W2757" s="38">
        <v>822383.22634326993</v>
      </c>
      <c r="AA2757" s="13">
        <v>2692</v>
      </c>
      <c r="AB2757" s="39">
        <v>2594058.1752903759</v>
      </c>
    </row>
    <row r="2758" spans="3:28">
      <c r="C2758" s="13">
        <v>2693</v>
      </c>
      <c r="D2758" s="13">
        <v>65</v>
      </c>
      <c r="E2758" s="14">
        <v>245435.14320059496</v>
      </c>
      <c r="F2758" s="14">
        <v>74797.205848232028</v>
      </c>
      <c r="G2758" s="14">
        <v>2551.6097</v>
      </c>
      <c r="H2758" s="14">
        <v>168086.32765236293</v>
      </c>
      <c r="I2758" s="14">
        <v>10085.179659141775</v>
      </c>
      <c r="J2758" s="14">
        <v>4034.0718636567103</v>
      </c>
      <c r="K2758" s="15">
        <v>-6.2978284818579838E-2</v>
      </c>
      <c r="L2758" s="14">
        <v>-8018.7135807736486</v>
      </c>
      <c r="M2758" s="14">
        <v>121323.37738983483</v>
      </c>
      <c r="N2758" s="14">
        <v>3025.5538977425326</v>
      </c>
      <c r="O2758" s="15">
        <v>7.5608246138229654E-2</v>
      </c>
      <c r="P2758" s="14">
        <v>16481.095192931134</v>
      </c>
      <c r="Q2758" s="14">
        <v>235974.00043098151</v>
      </c>
      <c r="R2758" s="14">
        <v>3025.5538977425326</v>
      </c>
      <c r="S2758" s="15">
        <v>0.35335813366594315</v>
      </c>
      <c r="T2758" s="38">
        <v>21538.884532141132</v>
      </c>
      <c r="U2758" s="38">
        <v>84006.490251144831</v>
      </c>
      <c r="V2758" s="38">
        <v>30001.266144298617</v>
      </c>
      <c r="W2758" s="38">
        <v>441303.86807196122</v>
      </c>
      <c r="AA2758" s="13">
        <v>2693</v>
      </c>
      <c r="AB2758" s="39">
        <v>2761429.5697352071</v>
      </c>
    </row>
    <row r="2759" spans="3:28">
      <c r="C2759" s="13">
        <v>2694</v>
      </c>
      <c r="D2759" s="13">
        <v>65</v>
      </c>
      <c r="E2759" s="14">
        <v>227234.66548710543</v>
      </c>
      <c r="F2759" s="14">
        <v>67699.019539971123</v>
      </c>
      <c r="G2759" s="14">
        <v>2551.6097</v>
      </c>
      <c r="H2759" s="14">
        <v>156984.0362471343</v>
      </c>
      <c r="I2759" s="14">
        <v>9419.0421748280569</v>
      </c>
      <c r="J2759" s="14">
        <v>3767.6168699312229</v>
      </c>
      <c r="K2759" s="15">
        <v>-5.8327277288869418E-2</v>
      </c>
      <c r="L2759" s="14">
        <v>-5448.7418215775606</v>
      </c>
      <c r="M2759" s="14">
        <v>89851.767595200276</v>
      </c>
      <c r="N2759" s="14">
        <v>2825.712652448417</v>
      </c>
      <c r="O2759" s="15">
        <v>0.25097375518279086</v>
      </c>
      <c r="P2759" s="14">
        <v>89461.618353212718</v>
      </c>
      <c r="Q2759" s="14">
        <v>447332.53655150579</v>
      </c>
      <c r="R2759" s="14">
        <v>2825.712652448417</v>
      </c>
      <c r="S2759" s="15">
        <v>0.14445436516421958</v>
      </c>
      <c r="T2759" s="38">
        <v>76289.432709814384</v>
      </c>
      <c r="U2759" s="38">
        <v>605823.62772377243</v>
      </c>
      <c r="V2759" s="38">
        <v>160302.30924144955</v>
      </c>
      <c r="W2759" s="38">
        <v>1143007.9318704787</v>
      </c>
      <c r="AA2759" s="13">
        <v>2694</v>
      </c>
      <c r="AB2759" s="39">
        <v>3154075.3867523582</v>
      </c>
    </row>
    <row r="2760" spans="3:28">
      <c r="C2760" s="13">
        <v>2695</v>
      </c>
      <c r="D2760" s="13">
        <v>65</v>
      </c>
      <c r="E2760" s="14">
        <v>237470.55295862554</v>
      </c>
      <c r="F2760" s="14">
        <v>71691.015653863957</v>
      </c>
      <c r="G2760" s="14">
        <v>2551.6097</v>
      </c>
      <c r="H2760" s="14">
        <v>163227.92760476159</v>
      </c>
      <c r="I2760" s="14">
        <v>9793.6756562856954</v>
      </c>
      <c r="J2760" s="14">
        <v>3917.4702625142781</v>
      </c>
      <c r="K2760" s="15">
        <v>-1.3200046601920326E-2</v>
      </c>
      <c r="L2760" s="14">
        <v>-1842.0273117272677</v>
      </c>
      <c r="M2760" s="14">
        <v>139663.73877162454</v>
      </c>
      <c r="N2760" s="14">
        <v>2938.1026968857086</v>
      </c>
      <c r="O2760" s="15">
        <v>0.13020045440759037</v>
      </c>
      <c r="P2760" s="14">
        <v>20235.182934095938</v>
      </c>
      <c r="Q2760" s="14">
        <v>177119.84343817222</v>
      </c>
      <c r="R2760" s="14">
        <v>2938.1026968857086</v>
      </c>
      <c r="S2760" s="15">
        <v>8.6977764839210492E-2</v>
      </c>
      <c r="T2760" s="38">
        <v>51485.74996045533</v>
      </c>
      <c r="U2760" s="38">
        <v>644896.31711622339</v>
      </c>
      <c r="V2760" s="38">
        <v>69878.905582823994</v>
      </c>
      <c r="W2760" s="38">
        <v>961679.89932602015</v>
      </c>
      <c r="AA2760" s="13">
        <v>2695</v>
      </c>
      <c r="AB2760" s="39">
        <v>3266955.1298445496</v>
      </c>
    </row>
    <row r="2761" spans="3:28">
      <c r="C2761" s="13">
        <v>2696</v>
      </c>
      <c r="D2761" s="13">
        <v>65</v>
      </c>
      <c r="E2761" s="14">
        <v>228439.77138856359</v>
      </c>
      <c r="F2761" s="14">
        <v>68169.010841539799</v>
      </c>
      <c r="G2761" s="14">
        <v>2551.6097</v>
      </c>
      <c r="H2761" s="14">
        <v>157719.15084702379</v>
      </c>
      <c r="I2761" s="14">
        <v>9463.1490508214265</v>
      </c>
      <c r="J2761" s="14">
        <v>3785.2596203285707</v>
      </c>
      <c r="K2761" s="15">
        <v>-8.0468591565810904E-2</v>
      </c>
      <c r="L2761" s="14">
        <v>-10996.10582920739</v>
      </c>
      <c r="M2761" s="14">
        <v>127547.42857911023</v>
      </c>
      <c r="N2761" s="14">
        <v>2838.9447152464277</v>
      </c>
      <c r="O2761" s="15">
        <v>6.5302216210633285E-3</v>
      </c>
      <c r="P2761" s="14">
        <v>2987.6941650492772</v>
      </c>
      <c r="Q2761" s="14">
        <v>461925.20165526652</v>
      </c>
      <c r="R2761" s="14">
        <v>2838.9447152464277</v>
      </c>
      <c r="S2761" s="15">
        <v>-6.447611165350868E-2</v>
      </c>
      <c r="T2761" s="38">
        <v>-22088.071030647403</v>
      </c>
      <c r="U2761" s="38">
        <v>321908.9926889916</v>
      </c>
      <c r="V2761" s="38">
        <v>-30096.482694805516</v>
      </c>
      <c r="W2761" s="38">
        <v>911381.62292336836</v>
      </c>
      <c r="AA2761" s="13">
        <v>2696</v>
      </c>
      <c r="AB2761" s="39">
        <v>2638692.8942273934</v>
      </c>
    </row>
    <row r="2762" spans="3:28">
      <c r="C2762" s="13">
        <v>2697</v>
      </c>
      <c r="D2762" s="13">
        <v>65</v>
      </c>
      <c r="E2762" s="14">
        <v>243750.54458587142</v>
      </c>
      <c r="F2762" s="14">
        <v>74140.212388489861</v>
      </c>
      <c r="G2762" s="14">
        <v>2551.6097</v>
      </c>
      <c r="H2762" s="14">
        <v>167058.72249738156</v>
      </c>
      <c r="I2762" s="14">
        <v>10023.523349842893</v>
      </c>
      <c r="J2762" s="14">
        <v>4009.4093399371577</v>
      </c>
      <c r="K2762" s="15">
        <v>4.9466599805279947E-2</v>
      </c>
      <c r="L2762" s="14">
        <v>9043.4599999002439</v>
      </c>
      <c r="M2762" s="14">
        <v>193867.68401219012</v>
      </c>
      <c r="N2762" s="14">
        <v>3007.0570049528678</v>
      </c>
      <c r="O2762" s="15">
        <v>0.32358406780787985</v>
      </c>
      <c r="P2762" s="14">
        <v>53008.089367348563</v>
      </c>
      <c r="Q2762" s="14">
        <v>218327.12870894588</v>
      </c>
      <c r="R2762" s="14">
        <v>3007.0570049528678</v>
      </c>
      <c r="S2762" s="15">
        <v>0.34916161677847446</v>
      </c>
      <c r="T2762" s="38">
        <v>130353.60007624389</v>
      </c>
      <c r="U2762" s="38">
        <v>505190.26089419681</v>
      </c>
      <c r="V2762" s="38">
        <v>192405.1494434927</v>
      </c>
      <c r="W2762" s="38">
        <v>917385.07361533283</v>
      </c>
      <c r="AA2762" s="13">
        <v>2697</v>
      </c>
      <c r="AB2762" s="39">
        <v>2697317.8168504331</v>
      </c>
    </row>
    <row r="2763" spans="3:28">
      <c r="C2763" s="13">
        <v>2698</v>
      </c>
      <c r="D2763" s="13">
        <v>65</v>
      </c>
      <c r="E2763" s="14">
        <v>235340.40419879576</v>
      </c>
      <c r="F2763" s="14">
        <v>70860.257637530347</v>
      </c>
      <c r="G2763" s="14">
        <v>2551.6097</v>
      </c>
      <c r="H2763" s="14">
        <v>161928.5368612654</v>
      </c>
      <c r="I2763" s="14">
        <v>9715.7122116759238</v>
      </c>
      <c r="J2763" s="14">
        <v>3886.2848846703696</v>
      </c>
      <c r="K2763" s="15">
        <v>5.7101786426551324E-2</v>
      </c>
      <c r="L2763" s="14">
        <v>10216.011063646125</v>
      </c>
      <c r="M2763" s="14">
        <v>191067.93557686693</v>
      </c>
      <c r="N2763" s="14">
        <v>2914.7136635027769</v>
      </c>
      <c r="O2763" s="15">
        <v>2.4551372589032422E-2</v>
      </c>
      <c r="P2763" s="14">
        <v>2633.7206193128004</v>
      </c>
      <c r="Q2763" s="14">
        <v>111364.94206950653</v>
      </c>
      <c r="R2763" s="14">
        <v>2914.7136635027769</v>
      </c>
      <c r="S2763" s="15">
        <v>-4.7902792330802177E-2</v>
      </c>
      <c r="T2763" s="38">
        <v>-13179.817149574796</v>
      </c>
      <c r="U2763" s="38">
        <v>263414.2594491365</v>
      </c>
      <c r="V2763" s="38">
        <v>-330.08546661587025</v>
      </c>
      <c r="W2763" s="38">
        <v>565847.13709551003</v>
      </c>
      <c r="AA2763" s="13">
        <v>2698</v>
      </c>
      <c r="AB2763" s="39">
        <v>2393225.1849143268</v>
      </c>
    </row>
    <row r="2764" spans="3:28">
      <c r="C2764" s="13">
        <v>2699</v>
      </c>
      <c r="D2764" s="13">
        <v>65</v>
      </c>
      <c r="E2764" s="14">
        <v>232164.95621529841</v>
      </c>
      <c r="F2764" s="14">
        <v>69621.832923966387</v>
      </c>
      <c r="G2764" s="14">
        <v>2551.6097</v>
      </c>
      <c r="H2764" s="14">
        <v>159991.51359133204</v>
      </c>
      <c r="I2764" s="14">
        <v>9599.4908154799214</v>
      </c>
      <c r="J2764" s="14">
        <v>3839.7963261919685</v>
      </c>
      <c r="K2764" s="15">
        <v>7.3173639713405736E-2</v>
      </c>
      <c r="L2764" s="14">
        <v>12899.38009634152</v>
      </c>
      <c r="M2764" s="14">
        <v>191103.80021110826</v>
      </c>
      <c r="N2764" s="14">
        <v>2879.8472446439764</v>
      </c>
      <c r="O2764" s="15">
        <v>0.17492034640802409</v>
      </c>
      <c r="P2764" s="14">
        <v>48211.06481338403</v>
      </c>
      <c r="Q2764" s="14">
        <v>325268.23824908992</v>
      </c>
      <c r="R2764" s="14">
        <v>2879.8472446439764</v>
      </c>
      <c r="S2764" s="15">
        <v>0.27550622192806473</v>
      </c>
      <c r="T2764" s="38">
        <v>98225.406537540795</v>
      </c>
      <c r="U2764" s="38">
        <v>456192.32926040457</v>
      </c>
      <c r="V2764" s="38">
        <v>159335.85144726635</v>
      </c>
      <c r="W2764" s="38">
        <v>972564.36772060278</v>
      </c>
      <c r="AA2764" s="13">
        <v>2699</v>
      </c>
      <c r="AB2764" s="39">
        <v>2849072.8825975414</v>
      </c>
    </row>
    <row r="2765" spans="3:28">
      <c r="C2765" s="13">
        <v>2700</v>
      </c>
      <c r="D2765" s="13">
        <v>65</v>
      </c>
      <c r="E2765" s="14">
        <v>232088.05975647186</v>
      </c>
      <c r="F2765" s="14">
        <v>69591.843305024027</v>
      </c>
      <c r="G2765" s="14">
        <v>2551.6097</v>
      </c>
      <c r="H2765" s="14">
        <v>159944.60675144783</v>
      </c>
      <c r="I2765" s="14">
        <v>9596.6764050868696</v>
      </c>
      <c r="J2765" s="14">
        <v>3838.6705620347479</v>
      </c>
      <c r="K2765" s="15">
        <v>3.1251435267694451E-2</v>
      </c>
      <c r="L2765" s="14">
        <v>4387.0633711608862</v>
      </c>
      <c r="M2765" s="14">
        <v>146685.97909646988</v>
      </c>
      <c r="N2765" s="14">
        <v>2879.0029215260606</v>
      </c>
      <c r="O2765" s="15">
        <v>-3.2783112270798984E-2</v>
      </c>
      <c r="P2765" s="14">
        <v>-4844.2626644082675</v>
      </c>
      <c r="Q2765" s="14">
        <v>144362.2544595752</v>
      </c>
      <c r="R2765" s="14">
        <v>2879.0029215260606</v>
      </c>
      <c r="S2765" s="15">
        <v>0.15282505426476178</v>
      </c>
      <c r="T2765" s="38">
        <v>72576.125228650766</v>
      </c>
      <c r="U2765" s="38">
        <v>548912.40050580818</v>
      </c>
      <c r="V2765" s="38">
        <v>72118.925935403386</v>
      </c>
      <c r="W2765" s="38">
        <v>839960.63406185328</v>
      </c>
      <c r="AA2765" s="13">
        <v>2700</v>
      </c>
      <c r="AB2765" s="39">
        <v>2629892.8414884605</v>
      </c>
    </row>
    <row r="2766" spans="3:28">
      <c r="C2766" s="13">
        <v>2701</v>
      </c>
      <c r="D2766" s="13">
        <v>65</v>
      </c>
      <c r="E2766" s="14">
        <v>239434.42062888367</v>
      </c>
      <c r="F2766" s="14">
        <v>72456.924045264634</v>
      </c>
      <c r="G2766" s="14">
        <v>2551.6097</v>
      </c>
      <c r="H2766" s="14">
        <v>164425.88688361904</v>
      </c>
      <c r="I2766" s="14">
        <v>9865.5532130171414</v>
      </c>
      <c r="J2766" s="14">
        <v>3946.2212852068569</v>
      </c>
      <c r="K2766" s="15">
        <v>-9.2556871448162062E-3</v>
      </c>
      <c r="L2766" s="14">
        <v>-1193.5202321085185</v>
      </c>
      <c r="M2766" s="14">
        <v>129729.52286115776</v>
      </c>
      <c r="N2766" s="14">
        <v>2959.6659639051422</v>
      </c>
      <c r="O2766" s="15">
        <v>9.4420609641013231E-2</v>
      </c>
      <c r="P2766" s="14">
        <v>14844.093511246247</v>
      </c>
      <c r="Q2766" s="14">
        <v>173536.35678446075</v>
      </c>
      <c r="R2766" s="14">
        <v>2959.6659639051422</v>
      </c>
      <c r="S2766" s="15">
        <v>-8.294104046562141E-2</v>
      </c>
      <c r="T2766" s="38">
        <v>-51202.890303577631</v>
      </c>
      <c r="U2766" s="38">
        <v>567617.76714995771</v>
      </c>
      <c r="V2766" s="38">
        <v>-37552.317024439901</v>
      </c>
      <c r="W2766" s="38">
        <v>870883.64679557621</v>
      </c>
      <c r="AA2766" s="13">
        <v>2701</v>
      </c>
      <c r="AB2766" s="39">
        <v>2885047.2681790413</v>
      </c>
    </row>
    <row r="2767" spans="3:28">
      <c r="C2767" s="13">
        <v>2702</v>
      </c>
      <c r="D2767" s="13">
        <v>65</v>
      </c>
      <c r="E2767" s="14">
        <v>269123.68081400637</v>
      </c>
      <c r="F2767" s="14">
        <v>84035.735517462483</v>
      </c>
      <c r="G2767" s="14">
        <v>2551.6097</v>
      </c>
      <c r="H2767" s="14">
        <v>182536.33559654388</v>
      </c>
      <c r="I2767" s="14">
        <v>10952.180135792632</v>
      </c>
      <c r="J2767" s="14">
        <v>4380.872054317053</v>
      </c>
      <c r="K2767" s="15">
        <v>2.0132378579028467E-2</v>
      </c>
      <c r="L2767" s="14">
        <v>3253.5065855010539</v>
      </c>
      <c r="M2767" s="14">
        <v>167049.61542124528</v>
      </c>
      <c r="N2767" s="14">
        <v>3285.6540407377897</v>
      </c>
      <c r="O2767" s="15">
        <v>3.1778818049238919E-3</v>
      </c>
      <c r="P2767" s="14">
        <v>512.96922250453269</v>
      </c>
      <c r="Q2767" s="14">
        <v>163574.39328122931</v>
      </c>
      <c r="R2767" s="14">
        <v>3285.6540407377897</v>
      </c>
      <c r="S2767" s="15">
        <v>-2.5283073770793987E-2</v>
      </c>
      <c r="T2767" s="38">
        <v>-9590.4376860334214</v>
      </c>
      <c r="U2767" s="38">
        <v>371374.84723547555</v>
      </c>
      <c r="V2767" s="38">
        <v>-5823.9618780278342</v>
      </c>
      <c r="W2767" s="38">
        <v>701998.85593795008</v>
      </c>
      <c r="AA2767" s="13">
        <v>2702</v>
      </c>
      <c r="AB2767" s="39">
        <v>2046072.9840656873</v>
      </c>
    </row>
    <row r="2768" spans="3:28">
      <c r="C2768" s="13">
        <v>2703</v>
      </c>
      <c r="D2768" s="13">
        <v>65</v>
      </c>
      <c r="E2768" s="14">
        <v>234116.25637172943</v>
      </c>
      <c r="F2768" s="14">
        <v>70382.839984974475</v>
      </c>
      <c r="G2768" s="14">
        <v>2551.6097</v>
      </c>
      <c r="H2768" s="14">
        <v>161181.80668675495</v>
      </c>
      <c r="I2768" s="14">
        <v>9670.9084012052972</v>
      </c>
      <c r="J2768" s="14">
        <v>3868.3633604821189</v>
      </c>
      <c r="K2768" s="15">
        <v>-5.1028780629771148E-3</v>
      </c>
      <c r="L2768" s="14">
        <v>-841.41940933766443</v>
      </c>
      <c r="M2768" s="14">
        <v>165983.90780746058</v>
      </c>
      <c r="N2768" s="14">
        <v>2901.2725203615892</v>
      </c>
      <c r="O2768" s="15">
        <v>0.26655975709620372</v>
      </c>
      <c r="P2768" s="14">
        <v>44710.831131111641</v>
      </c>
      <c r="Q2768" s="14">
        <v>213894.33006408936</v>
      </c>
      <c r="R2768" s="14">
        <v>2901.2725203615892</v>
      </c>
      <c r="S2768" s="15">
        <v>9.5593694089067857E-2</v>
      </c>
      <c r="T2768" s="38">
        <v>20286.421901402642</v>
      </c>
      <c r="U2768" s="38">
        <v>233952.12208097859</v>
      </c>
      <c r="V2768" s="38">
        <v>64155.833623176615</v>
      </c>
      <c r="W2768" s="38">
        <v>613830.3599525285</v>
      </c>
      <c r="AA2768" s="13">
        <v>2703</v>
      </c>
      <c r="AB2768" s="39">
        <v>2629413.6818104419</v>
      </c>
    </row>
    <row r="2769" spans="3:28">
      <c r="C2769" s="13">
        <v>2704</v>
      </c>
      <c r="D2769" s="13">
        <v>65</v>
      </c>
      <c r="E2769" s="14">
        <v>242913.87204181831</v>
      </c>
      <c r="F2769" s="14">
        <v>73813.910096309148</v>
      </c>
      <c r="G2769" s="14">
        <v>2551.6097</v>
      </c>
      <c r="H2769" s="14">
        <v>166548.35224550916</v>
      </c>
      <c r="I2769" s="14">
        <v>9992.9011347305495</v>
      </c>
      <c r="J2769" s="14">
        <v>3997.1604538922202</v>
      </c>
      <c r="K2769" s="15">
        <v>2.9904457084557391E-2</v>
      </c>
      <c r="L2769" s="14">
        <v>7187.5225375391738</v>
      </c>
      <c r="M2769" s="14">
        <v>249535.64387856884</v>
      </c>
      <c r="N2769" s="14">
        <v>2997.8703404191647</v>
      </c>
      <c r="O2769" s="15">
        <v>0.1815068824680115</v>
      </c>
      <c r="P2769" s="14">
        <v>28738.295987234833</v>
      </c>
      <c r="Q2769" s="14">
        <v>188568.9461672024</v>
      </c>
      <c r="R2769" s="14">
        <v>2997.8703404191647</v>
      </c>
      <c r="S2769" s="15">
        <v>0.19087641591732202</v>
      </c>
      <c r="T2769" s="38">
        <v>196082.78605527291</v>
      </c>
      <c r="U2769" s="38">
        <v>1224857.8522913866</v>
      </c>
      <c r="V2769" s="38">
        <v>232008.6045800469</v>
      </c>
      <c r="W2769" s="38">
        <v>1662962.4423371577</v>
      </c>
      <c r="AA2769" s="13">
        <v>2704</v>
      </c>
      <c r="AB2769" s="39">
        <v>2303945.9729297762</v>
      </c>
    </row>
    <row r="2770" spans="3:28">
      <c r="C2770" s="13">
        <v>2705</v>
      </c>
      <c r="D2770" s="13">
        <v>65</v>
      </c>
      <c r="E2770" s="14">
        <v>235875.77042410331</v>
      </c>
      <c r="F2770" s="14">
        <v>71069.050465400287</v>
      </c>
      <c r="G2770" s="14">
        <v>2551.6097</v>
      </c>
      <c r="H2770" s="14">
        <v>162255.11025870303</v>
      </c>
      <c r="I2770" s="14">
        <v>9735.3066155221823</v>
      </c>
      <c r="J2770" s="14">
        <v>3894.122646208873</v>
      </c>
      <c r="K2770" s="15">
        <v>-9.2432807348507076E-3</v>
      </c>
      <c r="L2770" s="14">
        <v>-1367.1591097286475</v>
      </c>
      <c r="M2770" s="14">
        <v>148488.32877170094</v>
      </c>
      <c r="N2770" s="14">
        <v>2920.5919846566544</v>
      </c>
      <c r="O2770" s="15">
        <v>0.15889204255035638</v>
      </c>
      <c r="P2770" s="14">
        <v>15031.981976588013</v>
      </c>
      <c r="Q2770" s="14">
        <v>111097.27980105055</v>
      </c>
      <c r="R2770" s="14">
        <v>2920.5919846566544</v>
      </c>
      <c r="S2770" s="15">
        <v>-0.18475147198771219</v>
      </c>
      <c r="T2770" s="38">
        <v>-63577.626046728627</v>
      </c>
      <c r="U2770" s="38">
        <v>282007.80931638193</v>
      </c>
      <c r="V2770" s="38">
        <v>-49912.803179869261</v>
      </c>
      <c r="W2770" s="38">
        <v>541593.41788913344</v>
      </c>
      <c r="AA2770" s="13">
        <v>2705</v>
      </c>
      <c r="AB2770" s="39">
        <v>2861617.874815918</v>
      </c>
    </row>
    <row r="2771" spans="3:28">
      <c r="C2771" s="13">
        <v>2706</v>
      </c>
      <c r="D2771" s="13">
        <v>65</v>
      </c>
      <c r="E2771" s="14">
        <v>234882.63019063507</v>
      </c>
      <c r="F2771" s="14">
        <v>70681.72577434768</v>
      </c>
      <c r="G2771" s="14">
        <v>2551.6097</v>
      </c>
      <c r="H2771" s="14">
        <v>161649.29471628738</v>
      </c>
      <c r="I2771" s="14">
        <v>9698.9576829772413</v>
      </c>
      <c r="J2771" s="14">
        <v>3879.5830731908968</v>
      </c>
      <c r="K2771" s="15">
        <v>9.4954263817261408E-2</v>
      </c>
      <c r="L2771" s="14">
        <v>10791.971309553493</v>
      </c>
      <c r="M2771" s="14">
        <v>126386.1778845567</v>
      </c>
      <c r="N2771" s="14">
        <v>2909.6873048931725</v>
      </c>
      <c r="O2771" s="15">
        <v>0.16573165668084433</v>
      </c>
      <c r="P2771" s="14">
        <v>46890.859132941332</v>
      </c>
      <c r="Q2771" s="14">
        <v>331278.12542592676</v>
      </c>
      <c r="R2771" s="14">
        <v>2909.6873048931725</v>
      </c>
      <c r="S2771" s="15">
        <v>8.9001314875556611E-2</v>
      </c>
      <c r="T2771" s="38">
        <v>11690.344178795367</v>
      </c>
      <c r="U2771" s="38">
        <v>144495.42906240845</v>
      </c>
      <c r="V2771" s="38">
        <v>69373.174621290193</v>
      </c>
      <c r="W2771" s="38">
        <v>602159.73237289186</v>
      </c>
      <c r="AA2771" s="13">
        <v>2706</v>
      </c>
      <c r="AB2771" s="39">
        <v>2638236.8729886278</v>
      </c>
    </row>
    <row r="2772" spans="3:28">
      <c r="C2772" s="13">
        <v>2707</v>
      </c>
      <c r="D2772" s="13">
        <v>65</v>
      </c>
      <c r="E2772" s="14">
        <v>239907.96361799445</v>
      </c>
      <c r="F2772" s="14">
        <v>72641.605811017827</v>
      </c>
      <c r="G2772" s="14">
        <v>2551.6097</v>
      </c>
      <c r="H2772" s="14">
        <v>164714.74810697662</v>
      </c>
      <c r="I2772" s="14">
        <v>9882.8848864185966</v>
      </c>
      <c r="J2772" s="14">
        <v>3953.1539545674386</v>
      </c>
      <c r="K2772" s="15">
        <v>5.7200869131816059E-2</v>
      </c>
      <c r="L2772" s="14">
        <v>9678.2672358470609</v>
      </c>
      <c r="M2772" s="14">
        <v>180852.74946775305</v>
      </c>
      <c r="N2772" s="14">
        <v>2964.865465925579</v>
      </c>
      <c r="O2772" s="15">
        <v>0.12586829466187416</v>
      </c>
      <c r="P2772" s="14">
        <v>51104.051244595496</v>
      </c>
      <c r="Q2772" s="14">
        <v>458598.58878821519</v>
      </c>
      <c r="R2772" s="14">
        <v>2964.865465925579</v>
      </c>
      <c r="S2772" s="15">
        <v>0.11654406708371222</v>
      </c>
      <c r="T2772" s="38">
        <v>90676.889774170093</v>
      </c>
      <c r="U2772" s="38">
        <v>870207.42090615269</v>
      </c>
      <c r="V2772" s="38">
        <v>151459.20825461263</v>
      </c>
      <c r="W2772" s="38">
        <v>1509658.759162121</v>
      </c>
      <c r="AA2772" s="13">
        <v>2707</v>
      </c>
      <c r="AB2772" s="39">
        <v>2634345.45845315</v>
      </c>
    </row>
    <row r="2773" spans="3:28">
      <c r="C2773" s="13">
        <v>2708</v>
      </c>
      <c r="D2773" s="13">
        <v>65</v>
      </c>
      <c r="E2773" s="14">
        <v>215401.5631576039</v>
      </c>
      <c r="F2773" s="14">
        <v>63084.109631465522</v>
      </c>
      <c r="G2773" s="14">
        <v>2551.6097</v>
      </c>
      <c r="H2773" s="14">
        <v>149765.84382613839</v>
      </c>
      <c r="I2773" s="14">
        <v>8985.9506295683022</v>
      </c>
      <c r="J2773" s="14">
        <v>3594.380251827321</v>
      </c>
      <c r="K2773" s="15">
        <v>3.0828629664961291E-2</v>
      </c>
      <c r="L2773" s="14">
        <v>4997.6722207107241</v>
      </c>
      <c r="M2773" s="14">
        <v>168906.25928590834</v>
      </c>
      <c r="N2773" s="14">
        <v>2695.7851888704904</v>
      </c>
      <c r="O2773" s="15">
        <v>-4.0721784263866842E-2</v>
      </c>
      <c r="P2773" s="14">
        <v>-5912.7411079760614</v>
      </c>
      <c r="Q2773" s="14">
        <v>140633.62976685568</v>
      </c>
      <c r="R2773" s="14">
        <v>2695.7851888704904</v>
      </c>
      <c r="S2773" s="15">
        <v>0.15410237672752844</v>
      </c>
      <c r="T2773" s="38">
        <v>42886.749023519311</v>
      </c>
      <c r="U2773" s="38">
        <v>322535.0152672737</v>
      </c>
      <c r="V2773" s="38">
        <v>41971.68013625397</v>
      </c>
      <c r="W2773" s="38">
        <v>632074.90432003769</v>
      </c>
      <c r="AA2773" s="13">
        <v>2708</v>
      </c>
      <c r="AB2773" s="39">
        <v>2620488.6211098167</v>
      </c>
    </row>
    <row r="2774" spans="3:28">
      <c r="C2774" s="13">
        <v>2709</v>
      </c>
      <c r="D2774" s="13">
        <v>65</v>
      </c>
      <c r="E2774" s="14">
        <v>241761.17795148306</v>
      </c>
      <c r="F2774" s="14">
        <v>73364.3594010784</v>
      </c>
      <c r="G2774" s="14">
        <v>2551.6097</v>
      </c>
      <c r="H2774" s="14">
        <v>165845.20885040466</v>
      </c>
      <c r="I2774" s="14">
        <v>9950.7125310242791</v>
      </c>
      <c r="J2774" s="14">
        <v>3980.2850124097117</v>
      </c>
      <c r="K2774" s="15">
        <v>0.13619492036018335</v>
      </c>
      <c r="L2774" s="14">
        <v>17920.325195002035</v>
      </c>
      <c r="M2774" s="14">
        <v>151488.98140501935</v>
      </c>
      <c r="N2774" s="14">
        <v>2985.2137593072835</v>
      </c>
      <c r="O2774" s="15">
        <v>0.16197621785401267</v>
      </c>
      <c r="P2774" s="14">
        <v>28656.71528455396</v>
      </c>
      <c r="Q2774" s="14">
        <v>207068.59873591972</v>
      </c>
      <c r="R2774" s="14">
        <v>2985.2137593072835</v>
      </c>
      <c r="S2774" s="15">
        <v>0.45619470873292417</v>
      </c>
      <c r="T2774" s="38">
        <v>132940.11739740852</v>
      </c>
      <c r="U2774" s="38">
        <v>425843.63907405367</v>
      </c>
      <c r="V2774" s="38">
        <v>179517.15787696451</v>
      </c>
      <c r="W2774" s="38">
        <v>784401.21921499283</v>
      </c>
      <c r="AA2774" s="13">
        <v>2709</v>
      </c>
      <c r="AB2774" s="39">
        <v>3241116.1730871242</v>
      </c>
    </row>
    <row r="2775" spans="3:28">
      <c r="C2775" s="13">
        <v>2710</v>
      </c>
      <c r="D2775" s="13">
        <v>65</v>
      </c>
      <c r="E2775" s="14">
        <v>225411.83231516887</v>
      </c>
      <c r="F2775" s="14">
        <v>66988.114602915855</v>
      </c>
      <c r="G2775" s="14">
        <v>2551.6097</v>
      </c>
      <c r="H2775" s="14">
        <v>155872.10801225301</v>
      </c>
      <c r="I2775" s="14">
        <v>9352.3264807351807</v>
      </c>
      <c r="J2775" s="14">
        <v>3740.9305922940725</v>
      </c>
      <c r="K2775" s="15">
        <v>-6.5703773831034956E-3</v>
      </c>
      <c r="L2775" s="14">
        <v>-765.75942045721376</v>
      </c>
      <c r="M2775" s="14">
        <v>117651.95663581433</v>
      </c>
      <c r="N2775" s="14">
        <v>2805.6979442205543</v>
      </c>
      <c r="O2775" s="15">
        <v>8.3531992558912818E-2</v>
      </c>
      <c r="P2775" s="14">
        <v>16142.29091779006</v>
      </c>
      <c r="Q2775" s="14">
        <v>210791.94776899344</v>
      </c>
      <c r="R2775" s="14">
        <v>2805.6979442205543</v>
      </c>
      <c r="S2775" s="15">
        <v>-1.2958077568476861E-2</v>
      </c>
      <c r="T2775" s="38">
        <v>-4021.0877455198647</v>
      </c>
      <c r="U2775" s="38">
        <v>307696.90822817746</v>
      </c>
      <c r="V2775" s="38">
        <v>11355.443751812982</v>
      </c>
      <c r="W2775" s="38">
        <v>636140.81263298518</v>
      </c>
      <c r="AA2775" s="13">
        <v>2710</v>
      </c>
      <c r="AB2775" s="39">
        <v>2628898.6509983139</v>
      </c>
    </row>
    <row r="2776" spans="3:28">
      <c r="C2776" s="13">
        <v>2711</v>
      </c>
      <c r="D2776" s="13">
        <v>65</v>
      </c>
      <c r="E2776" s="14">
        <v>224804.4355134684</v>
      </c>
      <c r="F2776" s="14">
        <v>66751.229850252683</v>
      </c>
      <c r="G2776" s="14">
        <v>2551.6097</v>
      </c>
      <c r="H2776" s="14">
        <v>155501.59596321572</v>
      </c>
      <c r="I2776" s="14">
        <v>9330.0957577929421</v>
      </c>
      <c r="J2776" s="14">
        <v>3732.0383031171768</v>
      </c>
      <c r="K2776" s="15">
        <v>-3.4806909347592625E-2</v>
      </c>
      <c r="L2776" s="14">
        <v>-5758.3688110493904</v>
      </c>
      <c r="M2776" s="14">
        <v>161545.17176892815</v>
      </c>
      <c r="N2776" s="14">
        <v>2799.0287273378826</v>
      </c>
      <c r="O2776" s="15">
        <v>8.7360847904954825E-2</v>
      </c>
      <c r="P2776" s="14">
        <v>11551.400533688717</v>
      </c>
      <c r="Q2776" s="14">
        <v>145177.20173761575</v>
      </c>
      <c r="R2776" s="14">
        <v>2799.0287273378826</v>
      </c>
      <c r="S2776" s="15">
        <v>-7.7423877761980536E-3</v>
      </c>
      <c r="T2776" s="38">
        <v>-3993.3940824884303</v>
      </c>
      <c r="U2776" s="38">
        <v>513189.38998062332</v>
      </c>
      <c r="V2776" s="38">
        <v>1799.637640150896</v>
      </c>
      <c r="W2776" s="38">
        <v>819911.76348716719</v>
      </c>
      <c r="AA2776" s="13">
        <v>2711</v>
      </c>
      <c r="AB2776" s="39">
        <v>2373466.5035735932</v>
      </c>
    </row>
    <row r="2777" spans="3:28">
      <c r="C2777" s="13">
        <v>2712</v>
      </c>
      <c r="D2777" s="13">
        <v>65</v>
      </c>
      <c r="E2777" s="14">
        <v>244879.79060204959</v>
      </c>
      <c r="F2777" s="14">
        <v>74580.618334799336</v>
      </c>
      <c r="G2777" s="14">
        <v>2551.6097</v>
      </c>
      <c r="H2777" s="14">
        <v>167747.56256725025</v>
      </c>
      <c r="I2777" s="14">
        <v>10064.853754035015</v>
      </c>
      <c r="J2777" s="14">
        <v>4025.9415016140065</v>
      </c>
      <c r="K2777" s="15">
        <v>3.8976164860905403E-2</v>
      </c>
      <c r="L2777" s="14">
        <v>7283.180036720265</v>
      </c>
      <c r="M2777" s="14">
        <v>196158.55920333258</v>
      </c>
      <c r="N2777" s="14">
        <v>3019.4561262105044</v>
      </c>
      <c r="O2777" s="15">
        <v>0.23135302291725524</v>
      </c>
      <c r="P2777" s="14">
        <v>36387.334421965563</v>
      </c>
      <c r="Q2777" s="14">
        <v>195177.62862221486</v>
      </c>
      <c r="R2777" s="14">
        <v>3019.4561262105044</v>
      </c>
      <c r="S2777" s="15">
        <v>5.5628905122274794E-2</v>
      </c>
      <c r="T2777" s="38">
        <v>7882.5308687311363</v>
      </c>
      <c r="U2777" s="38">
        <v>151090.73118119998</v>
      </c>
      <c r="V2777" s="38">
        <v>51553.045327416963</v>
      </c>
      <c r="W2777" s="38">
        <v>542426.91900674743</v>
      </c>
      <c r="AA2777" s="13">
        <v>2712</v>
      </c>
      <c r="AB2777" s="39">
        <v>2068667.1913799013</v>
      </c>
    </row>
    <row r="2778" spans="3:28">
      <c r="C2778" s="13">
        <v>2713</v>
      </c>
      <c r="D2778" s="13">
        <v>65</v>
      </c>
      <c r="E2778" s="14">
        <v>233313.70267650159</v>
      </c>
      <c r="F2778" s="14">
        <v>70069.844043835619</v>
      </c>
      <c r="G2778" s="14">
        <v>2551.6097</v>
      </c>
      <c r="H2778" s="14">
        <v>160692.24893266597</v>
      </c>
      <c r="I2778" s="14">
        <v>9641.5349359599586</v>
      </c>
      <c r="J2778" s="14">
        <v>3856.6139743839835</v>
      </c>
      <c r="K2778" s="15">
        <v>3.4966261435614085E-2</v>
      </c>
      <c r="L2778" s="14">
        <v>4720.735439022531</v>
      </c>
      <c r="M2778" s="14">
        <v>141657.34028828834</v>
      </c>
      <c r="N2778" s="14">
        <v>2892.4604807879873</v>
      </c>
      <c r="O2778" s="15">
        <v>1.2980010674269134E-2</v>
      </c>
      <c r="P2778" s="14">
        <v>4556.2185099618873</v>
      </c>
      <c r="Q2778" s="14">
        <v>357020.53527580737</v>
      </c>
      <c r="R2778" s="14">
        <v>2892.4604807879873</v>
      </c>
      <c r="S2778" s="15">
        <v>9.0072519565690609E-2</v>
      </c>
      <c r="T2778" s="38">
        <v>12224.354565833863</v>
      </c>
      <c r="U2778" s="38">
        <v>149387.38971828035</v>
      </c>
      <c r="V2778" s="38">
        <v>21501.30851481828</v>
      </c>
      <c r="W2778" s="38">
        <v>648065.26528237597</v>
      </c>
      <c r="AA2778" s="13">
        <v>2713</v>
      </c>
      <c r="AB2778" s="39">
        <v>2467841.6166762272</v>
      </c>
    </row>
    <row r="2779" spans="3:28">
      <c r="C2779" s="13">
        <v>2714</v>
      </c>
      <c r="D2779" s="13">
        <v>65</v>
      </c>
      <c r="E2779" s="14">
        <v>223361.34260112015</v>
      </c>
      <c r="F2779" s="14">
        <v>66188.423614436862</v>
      </c>
      <c r="G2779" s="14">
        <v>2551.6097</v>
      </c>
      <c r="H2779" s="14">
        <v>154621.3092866833</v>
      </c>
      <c r="I2779" s="14">
        <v>9277.278557200998</v>
      </c>
      <c r="J2779" s="14">
        <v>3710.9114228803992</v>
      </c>
      <c r="K2779" s="15">
        <v>-1.8721164757329323E-4</v>
      </c>
      <c r="L2779" s="14">
        <v>-28.037786193132241</v>
      </c>
      <c r="M2779" s="14">
        <v>151592.59843921839</v>
      </c>
      <c r="N2779" s="14">
        <v>2783.1835671602994</v>
      </c>
      <c r="O2779" s="15">
        <v>6.3156897004315468E-2</v>
      </c>
      <c r="P2779" s="14">
        <v>23158.07390594688</v>
      </c>
      <c r="Q2779" s="14">
        <v>391224.96172828757</v>
      </c>
      <c r="R2779" s="14">
        <v>2783.1835671602994</v>
      </c>
      <c r="S2779" s="15">
        <v>1.6076017340923496E-2</v>
      </c>
      <c r="T2779" s="38">
        <v>4192.7017475836037</v>
      </c>
      <c r="U2779" s="38">
        <v>266389.04751152691</v>
      </c>
      <c r="V2779" s="38">
        <v>27322.73786733735</v>
      </c>
      <c r="W2779" s="38">
        <v>809206.60767903295</v>
      </c>
      <c r="AA2779" s="13">
        <v>2714</v>
      </c>
      <c r="AB2779" s="39">
        <v>2319115.0122534707</v>
      </c>
    </row>
    <row r="2780" spans="3:28">
      <c r="C2780" s="13">
        <v>2715</v>
      </c>
      <c r="D2780" s="13">
        <v>65</v>
      </c>
      <c r="E2780" s="14">
        <v>237979.17820670857</v>
      </c>
      <c r="F2780" s="14">
        <v>71889.379500616342</v>
      </c>
      <c r="G2780" s="14">
        <v>2551.6097</v>
      </c>
      <c r="H2780" s="14">
        <v>163538.18900609223</v>
      </c>
      <c r="I2780" s="14">
        <v>9812.291340365533</v>
      </c>
      <c r="J2780" s="14">
        <v>3924.9165361462133</v>
      </c>
      <c r="K2780" s="15">
        <v>5.1171741972447268E-2</v>
      </c>
      <c r="L2780" s="14">
        <v>8355.5537034283207</v>
      </c>
      <c r="M2780" s="14">
        <v>173602.539356308</v>
      </c>
      <c r="N2780" s="14">
        <v>2943.6874021096596</v>
      </c>
      <c r="O2780" s="15">
        <v>-3.60001877074239E-2</v>
      </c>
      <c r="P2780" s="14">
        <v>-7347.497204743323</v>
      </c>
      <c r="Q2780" s="14">
        <v>198220.4268961405</v>
      </c>
      <c r="R2780" s="14">
        <v>2943.6874021096596</v>
      </c>
      <c r="S2780" s="15">
        <v>0.39579608186294307</v>
      </c>
      <c r="T2780" s="38">
        <v>63291.686990373368</v>
      </c>
      <c r="U2780" s="38">
        <v>224673.36782895226</v>
      </c>
      <c r="V2780" s="38">
        <v>64299.743489058368</v>
      </c>
      <c r="W2780" s="38">
        <v>596496.33408140077</v>
      </c>
      <c r="AA2780" s="13">
        <v>2715</v>
      </c>
      <c r="AB2780" s="39">
        <v>2684327.848018589</v>
      </c>
    </row>
    <row r="2781" spans="3:28">
      <c r="C2781" s="13">
        <v>2716</v>
      </c>
      <c r="D2781" s="13">
        <v>65</v>
      </c>
      <c r="E2781" s="14">
        <v>232049.9276793891</v>
      </c>
      <c r="F2781" s="14">
        <v>69576.971794961748</v>
      </c>
      <c r="G2781" s="14">
        <v>2551.6097</v>
      </c>
      <c r="H2781" s="14">
        <v>159921.34618442736</v>
      </c>
      <c r="I2781" s="14">
        <v>9595.2807710656416</v>
      </c>
      <c r="J2781" s="14">
        <v>3838.1123084262567</v>
      </c>
      <c r="K2781" s="15">
        <v>3.9693343661803104E-2</v>
      </c>
      <c r="L2781" s="14">
        <v>7111.4523921508935</v>
      </c>
      <c r="M2781" s="14">
        <v>188190.33072567423</v>
      </c>
      <c r="N2781" s="14">
        <v>2878.5842313196922</v>
      </c>
      <c r="O2781" s="15">
        <v>2.6467221660837488E-2</v>
      </c>
      <c r="P2781" s="14">
        <v>3913.5836950543371</v>
      </c>
      <c r="Q2781" s="14">
        <v>153218.17671780236</v>
      </c>
      <c r="R2781" s="14">
        <v>2878.5842313196922</v>
      </c>
      <c r="S2781" s="15">
        <v>1.7178071715560114E-2</v>
      </c>
      <c r="T2781" s="38">
        <v>2525.1000661401577</v>
      </c>
      <c r="U2781" s="38">
        <v>150959.94022418532</v>
      </c>
      <c r="V2781" s="38">
        <v>13550.136153345387</v>
      </c>
      <c r="W2781" s="38">
        <v>492368.44766766194</v>
      </c>
      <c r="AA2781" s="13">
        <v>2716</v>
      </c>
      <c r="AB2781" s="39">
        <v>2701188.5549292103</v>
      </c>
    </row>
    <row r="2782" spans="3:28">
      <c r="C2782" s="13">
        <v>2717</v>
      </c>
      <c r="D2782" s="13">
        <v>65</v>
      </c>
      <c r="E2782" s="14">
        <v>238370.77637486672</v>
      </c>
      <c r="F2782" s="14">
        <v>72042.102786198026</v>
      </c>
      <c r="G2782" s="14">
        <v>2551.6097</v>
      </c>
      <c r="H2782" s="14">
        <v>163777.06388866869</v>
      </c>
      <c r="I2782" s="14">
        <v>9826.6238333201218</v>
      </c>
      <c r="J2782" s="14">
        <v>3930.6495333280491</v>
      </c>
      <c r="K2782" s="15">
        <v>2.5465075750486642E-2</v>
      </c>
      <c r="L2782" s="14">
        <v>3904.7083532542156</v>
      </c>
      <c r="M2782" s="14">
        <v>159205.85632788949</v>
      </c>
      <c r="N2782" s="14">
        <v>2947.9871499960364</v>
      </c>
      <c r="O2782" s="15">
        <v>-3.1772352813434712E-2</v>
      </c>
      <c r="P2782" s="14">
        <v>-3950.2231228981168</v>
      </c>
      <c r="Q2782" s="14">
        <v>121852.71600087882</v>
      </c>
      <c r="R2782" s="14">
        <v>2947.9871499960364</v>
      </c>
      <c r="S2782" s="15">
        <v>7.0404696250190302E-2</v>
      </c>
      <c r="T2782" s="38">
        <v>60603.631351228767</v>
      </c>
      <c r="U2782" s="38">
        <v>922867.23952618975</v>
      </c>
      <c r="V2782" s="38">
        <v>60558.116581584865</v>
      </c>
      <c r="W2782" s="38">
        <v>1203925.8118549581</v>
      </c>
      <c r="AA2782" s="13">
        <v>2717</v>
      </c>
      <c r="AB2782" s="39">
        <v>2545257.7474132013</v>
      </c>
    </row>
    <row r="2783" spans="3:28">
      <c r="C2783" s="13">
        <v>2718</v>
      </c>
      <c r="D2783" s="13">
        <v>65</v>
      </c>
      <c r="E2783" s="14">
        <v>232636.05792480867</v>
      </c>
      <c r="F2783" s="14">
        <v>69805.562590675385</v>
      </c>
      <c r="G2783" s="14">
        <v>2551.6097</v>
      </c>
      <c r="H2783" s="14">
        <v>160278.88563413327</v>
      </c>
      <c r="I2783" s="14">
        <v>9616.7331380479955</v>
      </c>
      <c r="J2783" s="14">
        <v>3846.6932552191984</v>
      </c>
      <c r="K2783" s="15">
        <v>-1.1044785997753846E-2</v>
      </c>
      <c r="L2783" s="14">
        <v>-1929.7223168222458</v>
      </c>
      <c r="M2783" s="14">
        <v>174711.56970282024</v>
      </c>
      <c r="N2783" s="14">
        <v>2885.0199414143985</v>
      </c>
      <c r="O2783" s="15">
        <v>0.18352560167001636</v>
      </c>
      <c r="P2783" s="14">
        <v>23968.913436667284</v>
      </c>
      <c r="Q2783" s="14">
        <v>156013.98358731053</v>
      </c>
      <c r="R2783" s="14">
        <v>2885.0199414143985</v>
      </c>
      <c r="S2783" s="15">
        <v>0.13128403126803295</v>
      </c>
      <c r="T2783" s="38">
        <v>37486.920943487748</v>
      </c>
      <c r="U2783" s="38">
        <v>324470.03003666905</v>
      </c>
      <c r="V2783" s="38">
        <v>59526.112063332788</v>
      </c>
      <c r="W2783" s="38">
        <v>655195.5833267998</v>
      </c>
      <c r="AA2783" s="13">
        <v>2718</v>
      </c>
      <c r="AB2783" s="39">
        <v>2350502.2714284328</v>
      </c>
    </row>
    <row r="2784" spans="3:28">
      <c r="C2784" s="13">
        <v>2719</v>
      </c>
      <c r="D2784" s="13">
        <v>65</v>
      </c>
      <c r="E2784" s="14">
        <v>233512.03963495229</v>
      </c>
      <c r="F2784" s="14">
        <v>70147.195457631402</v>
      </c>
      <c r="G2784" s="14">
        <v>2551.6097</v>
      </c>
      <c r="H2784" s="14">
        <v>160813.23447732089</v>
      </c>
      <c r="I2784" s="14">
        <v>9648.7940686392521</v>
      </c>
      <c r="J2784" s="14">
        <v>3859.5176274557011</v>
      </c>
      <c r="K2784" s="15">
        <v>3.5924638036426718E-2</v>
      </c>
      <c r="L2784" s="14">
        <v>6317.1141344670004</v>
      </c>
      <c r="M2784" s="14">
        <v>184090.37422610889</v>
      </c>
      <c r="N2784" s="14">
        <v>2894.6382205917757</v>
      </c>
      <c r="O2784" s="15">
        <v>7.8111028981129843E-2</v>
      </c>
      <c r="P2784" s="14">
        <v>12072.828288016131</v>
      </c>
      <c r="Q2784" s="14">
        <v>168079.98927330127</v>
      </c>
      <c r="R2784" s="14">
        <v>2894.6382205917757</v>
      </c>
      <c r="S2784" s="15">
        <v>-2.9207707030085059E-2</v>
      </c>
      <c r="T2784" s="38">
        <v>-37086.466918992788</v>
      </c>
      <c r="U2784" s="38">
        <v>1234110.1988549184</v>
      </c>
      <c r="V2784" s="38">
        <v>-18696.524496509657</v>
      </c>
      <c r="W2784" s="38">
        <v>1586280.5623543286</v>
      </c>
      <c r="AA2784" s="13">
        <v>2719</v>
      </c>
      <c r="AB2784" s="39">
        <v>2167563.8215400418</v>
      </c>
    </row>
    <row r="2785" spans="3:28">
      <c r="C2785" s="13">
        <v>2720</v>
      </c>
      <c r="D2785" s="13">
        <v>65</v>
      </c>
      <c r="E2785" s="14">
        <v>228978.00094800274</v>
      </c>
      <c r="F2785" s="14">
        <v>68378.920369721076</v>
      </c>
      <c r="G2785" s="14">
        <v>2551.6097</v>
      </c>
      <c r="H2785" s="14">
        <v>158047.47087828166</v>
      </c>
      <c r="I2785" s="14">
        <v>9482.8482526969001</v>
      </c>
      <c r="J2785" s="14">
        <v>3793.1393010787601</v>
      </c>
      <c r="K2785" s="15">
        <v>6.6510968446491098E-3</v>
      </c>
      <c r="L2785" s="14">
        <v>985.63315218759681</v>
      </c>
      <c r="M2785" s="14">
        <v>151073.27191647037</v>
      </c>
      <c r="N2785" s="14">
        <v>2844.8544758090698</v>
      </c>
      <c r="O2785" s="15">
        <v>0.17674692718743784</v>
      </c>
      <c r="P2785" s="14">
        <v>27283.123872272721</v>
      </c>
      <c r="Q2785" s="14">
        <v>183068.20004799624</v>
      </c>
      <c r="R2785" s="14">
        <v>2844.8544758090698</v>
      </c>
      <c r="S2785" s="15">
        <v>0.23958250661601055</v>
      </c>
      <c r="T2785" s="38">
        <v>93660.535210647853</v>
      </c>
      <c r="U2785" s="38">
        <v>486015.24099241843</v>
      </c>
      <c r="V2785" s="38">
        <v>121929.29223510818</v>
      </c>
      <c r="W2785" s="38">
        <v>820156.71295688511</v>
      </c>
      <c r="AA2785" s="13">
        <v>2720</v>
      </c>
      <c r="AB2785" s="39">
        <v>2777165.5458199861</v>
      </c>
    </row>
    <row r="2786" spans="3:28">
      <c r="C2786" s="13">
        <v>2721</v>
      </c>
      <c r="D2786" s="13">
        <v>65</v>
      </c>
      <c r="E2786" s="14">
        <v>235843.20774879612</v>
      </c>
      <c r="F2786" s="14">
        <v>71056.351022030489</v>
      </c>
      <c r="G2786" s="14">
        <v>2551.6097</v>
      </c>
      <c r="H2786" s="14">
        <v>162235.24702676563</v>
      </c>
      <c r="I2786" s="14">
        <v>9734.1148216059373</v>
      </c>
      <c r="J2786" s="14">
        <v>3893.6459286423751</v>
      </c>
      <c r="K2786" s="15">
        <v>0.13054248877344204</v>
      </c>
      <c r="L2786" s="14">
        <v>17268.040278204378</v>
      </c>
      <c r="M2786" s="14">
        <v>151493.94295406112</v>
      </c>
      <c r="N2786" s="14">
        <v>2920.2344464817811</v>
      </c>
      <c r="O2786" s="15">
        <v>4.4954913685155008E-2</v>
      </c>
      <c r="P2786" s="14">
        <v>5534.2672869487933</v>
      </c>
      <c r="Q2786" s="14">
        <v>130101.44519121856</v>
      </c>
      <c r="R2786" s="14">
        <v>2920.2344464817811</v>
      </c>
      <c r="S2786" s="15">
        <v>-5.6965119188237781E-2</v>
      </c>
      <c r="T2786" s="38">
        <v>-7934.5156677551076</v>
      </c>
      <c r="U2786" s="38">
        <v>132812.86682980185</v>
      </c>
      <c r="V2786" s="38">
        <v>14867.791897398065</v>
      </c>
      <c r="W2786" s="38">
        <v>414408.25497508154</v>
      </c>
      <c r="AA2786" s="13">
        <v>2721</v>
      </c>
      <c r="AB2786" s="39">
        <v>2845049.6113792006</v>
      </c>
    </row>
    <row r="2787" spans="3:28">
      <c r="C2787" s="13">
        <v>2722</v>
      </c>
      <c r="D2787" s="13">
        <v>65</v>
      </c>
      <c r="E2787" s="14">
        <v>222594.93367326239</v>
      </c>
      <c r="F2787" s="14">
        <v>65889.524132572333</v>
      </c>
      <c r="G2787" s="14">
        <v>2551.6097</v>
      </c>
      <c r="H2787" s="14">
        <v>154153.79984069007</v>
      </c>
      <c r="I2787" s="14">
        <v>9249.2279904414045</v>
      </c>
      <c r="J2787" s="14">
        <v>3699.6911961765618</v>
      </c>
      <c r="K2787" s="15">
        <v>8.8227880054891406E-2</v>
      </c>
      <c r="L2787" s="14">
        <v>12254.758090732894</v>
      </c>
      <c r="M2787" s="14">
        <v>153003.53317809981</v>
      </c>
      <c r="N2787" s="14">
        <v>2774.7683971324213</v>
      </c>
      <c r="O2787" s="15">
        <v>-7.2599236000567641E-2</v>
      </c>
      <c r="P2787" s="14">
        <v>-6516.8906050543555</v>
      </c>
      <c r="Q2787" s="14">
        <v>84635.771633123746</v>
      </c>
      <c r="R2787" s="14">
        <v>2774.7683971324213</v>
      </c>
      <c r="S2787" s="15">
        <v>7.8496364455006157E-3</v>
      </c>
      <c r="T2787" s="38">
        <v>1380.3220307666406</v>
      </c>
      <c r="U2787" s="38">
        <v>178613.05146921801</v>
      </c>
      <c r="V2787" s="38">
        <v>7118.1895164451789</v>
      </c>
      <c r="W2787" s="38">
        <v>416252.35628044157</v>
      </c>
      <c r="AA2787" s="13">
        <v>2722</v>
      </c>
      <c r="AB2787" s="39">
        <v>2786915.7339933557</v>
      </c>
    </row>
    <row r="2788" spans="3:28">
      <c r="C2788" s="13">
        <v>2723</v>
      </c>
      <c r="D2788" s="13">
        <v>65</v>
      </c>
      <c r="E2788" s="14">
        <v>220007.44038935477</v>
      </c>
      <c r="F2788" s="14">
        <v>64880.40175184836</v>
      </c>
      <c r="G2788" s="14">
        <v>2551.6097</v>
      </c>
      <c r="H2788" s="14">
        <v>152575.42893750643</v>
      </c>
      <c r="I2788" s="14">
        <v>9154.5257362503853</v>
      </c>
      <c r="J2788" s="14">
        <v>3661.8102945001542</v>
      </c>
      <c r="K2788" s="15">
        <v>6.5400320451509564E-2</v>
      </c>
      <c r="L2788" s="14">
        <v>11411.917905926348</v>
      </c>
      <c r="M2788" s="14">
        <v>187736.12564161871</v>
      </c>
      <c r="N2788" s="14">
        <v>2746.3577208751153</v>
      </c>
      <c r="O2788" s="15">
        <v>-4.5686553435675542E-3</v>
      </c>
      <c r="P2788" s="14">
        <v>-474.17468129533279</v>
      </c>
      <c r="Q2788" s="14">
        <v>104687.67844693259</v>
      </c>
      <c r="R2788" s="14">
        <v>2746.3577208751153</v>
      </c>
      <c r="S2788" s="15">
        <v>0.24792563243958682</v>
      </c>
      <c r="T2788" s="38">
        <v>29181.462339489466</v>
      </c>
      <c r="U2788" s="38">
        <v>148257.12340131961</v>
      </c>
      <c r="V2788" s="38">
        <v>40119.205564120479</v>
      </c>
      <c r="W2788" s="38">
        <v>440680.92748987093</v>
      </c>
      <c r="AA2788" s="13">
        <v>2723</v>
      </c>
      <c r="AB2788" s="39">
        <v>2769471.9067090694</v>
      </c>
    </row>
    <row r="2789" spans="3:28">
      <c r="C2789" s="13">
        <v>2724</v>
      </c>
      <c r="D2789" s="13">
        <v>65</v>
      </c>
      <c r="E2789" s="14">
        <v>232353.44853766644</v>
      </c>
      <c r="F2789" s="14">
        <v>69695.34492968992</v>
      </c>
      <c r="G2789" s="14">
        <v>2551.6097</v>
      </c>
      <c r="H2789" s="14">
        <v>160106.49390797652</v>
      </c>
      <c r="I2789" s="14">
        <v>9606.3896344785899</v>
      </c>
      <c r="J2789" s="14">
        <v>3842.5558537914362</v>
      </c>
      <c r="K2789" s="15">
        <v>4.8066988994643303E-2</v>
      </c>
      <c r="L2789" s="14">
        <v>5654.5283342499943</v>
      </c>
      <c r="M2789" s="14">
        <v>125214.30312809421</v>
      </c>
      <c r="N2789" s="14">
        <v>2881.9168903435771</v>
      </c>
      <c r="O2789" s="15">
        <v>5.3116124576612814E-2</v>
      </c>
      <c r="P2789" s="14">
        <v>8552.3422533333523</v>
      </c>
      <c r="Q2789" s="14">
        <v>171005.46642979371</v>
      </c>
      <c r="R2789" s="14">
        <v>2881.9168903435771</v>
      </c>
      <c r="S2789" s="15">
        <v>0.16515538410773989</v>
      </c>
      <c r="T2789" s="38">
        <v>111140.60280905727</v>
      </c>
      <c r="U2789" s="38">
        <v>785527.24455423083</v>
      </c>
      <c r="V2789" s="38">
        <v>125347.47339664062</v>
      </c>
      <c r="W2789" s="38">
        <v>1081747.0141121186</v>
      </c>
      <c r="AA2789" s="13">
        <v>2724</v>
      </c>
      <c r="AB2789" s="39">
        <v>2483244.92060229</v>
      </c>
    </row>
    <row r="2790" spans="3:28">
      <c r="C2790" s="13">
        <v>2725</v>
      </c>
      <c r="D2790" s="13">
        <v>65</v>
      </c>
      <c r="E2790" s="14">
        <v>246306.93624540456</v>
      </c>
      <c r="F2790" s="14">
        <v>75137.205135707773</v>
      </c>
      <c r="G2790" s="14">
        <v>2551.6097</v>
      </c>
      <c r="H2790" s="14">
        <v>168618.12140969679</v>
      </c>
      <c r="I2790" s="14">
        <v>10117.087284581807</v>
      </c>
      <c r="J2790" s="14">
        <v>4046.834913832723</v>
      </c>
      <c r="K2790" s="15">
        <v>-2.6067791196989216E-2</v>
      </c>
      <c r="L2790" s="14">
        <v>-4621.301732072965</v>
      </c>
      <c r="M2790" s="14">
        <v>174682.25799507598</v>
      </c>
      <c r="N2790" s="14">
        <v>3035.1261853745418</v>
      </c>
      <c r="O2790" s="15">
        <v>0.15101170116347812</v>
      </c>
      <c r="P2790" s="14">
        <v>51788.591973106741</v>
      </c>
      <c r="Q2790" s="14">
        <v>396250.3876921311</v>
      </c>
      <c r="R2790" s="14">
        <v>3035.1261853745418</v>
      </c>
      <c r="S2790" s="15">
        <v>0.20140923332397934</v>
      </c>
      <c r="T2790" s="38">
        <v>40484.447791997249</v>
      </c>
      <c r="U2790" s="38">
        <v>243007.92865646555</v>
      </c>
      <c r="V2790" s="38">
        <v>87651.738033031026</v>
      </c>
      <c r="W2790" s="38">
        <v>813940.57434367272</v>
      </c>
      <c r="AA2790" s="13">
        <v>2725</v>
      </c>
      <c r="AB2790" s="39">
        <v>2866531.1909774542</v>
      </c>
    </row>
    <row r="2791" spans="3:28">
      <c r="C2791" s="13">
        <v>2726</v>
      </c>
      <c r="D2791" s="13">
        <v>65</v>
      </c>
      <c r="E2791" s="14">
        <v>230191.42717295105</v>
      </c>
      <c r="F2791" s="14">
        <v>68852.156597450914</v>
      </c>
      <c r="G2791" s="14">
        <v>2551.6097</v>
      </c>
      <c r="H2791" s="14">
        <v>158787.66087550015</v>
      </c>
      <c r="I2791" s="14">
        <v>9527.2596525300087</v>
      </c>
      <c r="J2791" s="14">
        <v>3810.9038610120037</v>
      </c>
      <c r="K2791" s="15">
        <v>5.8489801375249839E-2</v>
      </c>
      <c r="L2791" s="14">
        <v>8604.2670396779322</v>
      </c>
      <c r="M2791" s="14">
        <v>157616.85281863052</v>
      </c>
      <c r="N2791" s="14">
        <v>2858.1778957590027</v>
      </c>
      <c r="O2791" s="15">
        <v>0.10232306251916082</v>
      </c>
      <c r="P2791" s="14">
        <v>15677.059593678518</v>
      </c>
      <c r="Q2791" s="14">
        <v>170317.5478851113</v>
      </c>
      <c r="R2791" s="14">
        <v>2858.1778957590027</v>
      </c>
      <c r="S2791" s="15">
        <v>-5.6278836354716796E-2</v>
      </c>
      <c r="T2791" s="38">
        <v>-9261.9591381662067</v>
      </c>
      <c r="U2791" s="38">
        <v>156739.81357647618</v>
      </c>
      <c r="V2791" s="38">
        <v>15019.367495190243</v>
      </c>
      <c r="W2791" s="38">
        <v>484674.214280218</v>
      </c>
      <c r="AA2791" s="13">
        <v>2726</v>
      </c>
      <c r="AB2791" s="39">
        <v>2590084.7765015289</v>
      </c>
    </row>
    <row r="2792" spans="3:28">
      <c r="C2792" s="13">
        <v>2727</v>
      </c>
      <c r="D2792" s="13">
        <v>65</v>
      </c>
      <c r="E2792" s="14">
        <v>238270.12796862345</v>
      </c>
      <c r="F2792" s="14">
        <v>72002.849907763142</v>
      </c>
      <c r="G2792" s="14">
        <v>2551.6097</v>
      </c>
      <c r="H2792" s="14">
        <v>163715.66836086029</v>
      </c>
      <c r="I2792" s="14">
        <v>9822.9401016516167</v>
      </c>
      <c r="J2792" s="14">
        <v>3929.1760406606468</v>
      </c>
      <c r="K2792" s="15">
        <v>6.8347628863211399E-2</v>
      </c>
      <c r="L2792" s="14">
        <v>11303.051905756158</v>
      </c>
      <c r="M2792" s="14">
        <v>178643.55850224802</v>
      </c>
      <c r="N2792" s="14">
        <v>2946.8820304954847</v>
      </c>
      <c r="O2792" s="15">
        <v>0.1341277585161163</v>
      </c>
      <c r="P2792" s="14">
        <v>22451.920052271005</v>
      </c>
      <c r="Q2792" s="14">
        <v>191317.40802827716</v>
      </c>
      <c r="R2792" s="14">
        <v>2946.8820304954847</v>
      </c>
      <c r="S2792" s="15">
        <v>0.29708349056837963</v>
      </c>
      <c r="T2792" s="38">
        <v>112590.20548830309</v>
      </c>
      <c r="U2792" s="38">
        <v>493048.70983674284</v>
      </c>
      <c r="V2792" s="38">
        <v>146345.17744633026</v>
      </c>
      <c r="W2792" s="38">
        <v>863009.67636726797</v>
      </c>
      <c r="AA2792" s="13">
        <v>2727</v>
      </c>
      <c r="AB2792" s="39">
        <v>2538665.5091766552</v>
      </c>
    </row>
    <row r="2793" spans="3:28">
      <c r="C2793" s="13">
        <v>2728</v>
      </c>
      <c r="D2793" s="13">
        <v>65</v>
      </c>
      <c r="E2793" s="14">
        <v>241271.86867715194</v>
      </c>
      <c r="F2793" s="14">
        <v>73173.528784089256</v>
      </c>
      <c r="G2793" s="14">
        <v>2551.6097</v>
      </c>
      <c r="H2793" s="14">
        <v>165546.73019306269</v>
      </c>
      <c r="I2793" s="14">
        <v>9932.8038115837608</v>
      </c>
      <c r="J2793" s="14">
        <v>3973.1215246335046</v>
      </c>
      <c r="K2793" s="15">
        <v>4.9196115232498089E-3</v>
      </c>
      <c r="L2793" s="14">
        <v>797.03255566859275</v>
      </c>
      <c r="M2793" s="14">
        <v>164794.87244070903</v>
      </c>
      <c r="N2793" s="14">
        <v>2979.8411434751283</v>
      </c>
      <c r="O2793" s="15">
        <v>-4.3698908242992204E-2</v>
      </c>
      <c r="P2793" s="14">
        <v>-8403.2916035817034</v>
      </c>
      <c r="Q2793" s="14">
        <v>185386.43556410901</v>
      </c>
      <c r="R2793" s="14">
        <v>2979.8411434751283</v>
      </c>
      <c r="S2793" s="15">
        <v>-4.4818731491108182E-3</v>
      </c>
      <c r="T2793" s="38">
        <v>-491.06499815820996</v>
      </c>
      <c r="U2793" s="38">
        <v>110565.76695652085</v>
      </c>
      <c r="V2793" s="38">
        <v>-8097.3240460713205</v>
      </c>
      <c r="W2793" s="38">
        <v>460747.07496133889</v>
      </c>
      <c r="AA2793" s="13">
        <v>2728</v>
      </c>
      <c r="AB2793" s="39">
        <v>2837807.4020480174</v>
      </c>
    </row>
    <row r="2794" spans="3:28">
      <c r="C2794" s="13">
        <v>2729</v>
      </c>
      <c r="D2794" s="13">
        <v>65</v>
      </c>
      <c r="E2794" s="14">
        <v>232140.57761898194</v>
      </c>
      <c r="F2794" s="14">
        <v>69612.325271402951</v>
      </c>
      <c r="G2794" s="14">
        <v>2551.6097</v>
      </c>
      <c r="H2794" s="14">
        <v>159976.64264757899</v>
      </c>
      <c r="I2794" s="14">
        <v>9598.5985588547392</v>
      </c>
      <c r="J2794" s="14">
        <v>3839.4394235418958</v>
      </c>
      <c r="K2794" s="15">
        <v>6.4284911958185587E-2</v>
      </c>
      <c r="L2794" s="14">
        <v>10298.240802902574</v>
      </c>
      <c r="M2794" s="14">
        <v>172414.81680967959</v>
      </c>
      <c r="N2794" s="14">
        <v>2879.5795676564217</v>
      </c>
      <c r="O2794" s="15">
        <v>0.10347798982379783</v>
      </c>
      <c r="P2794" s="14">
        <v>16604.950472977198</v>
      </c>
      <c r="Q2794" s="14">
        <v>178513.1693522303</v>
      </c>
      <c r="R2794" s="14">
        <v>2879.5795676564217</v>
      </c>
      <c r="S2794" s="15">
        <v>-0.2556273918594546</v>
      </c>
      <c r="T2794" s="38">
        <v>-125001.79464868267</v>
      </c>
      <c r="U2794" s="38">
        <v>365437.99525019334</v>
      </c>
      <c r="V2794" s="38">
        <v>-98098.6033728029</v>
      </c>
      <c r="W2794" s="38">
        <v>716365.98141210317</v>
      </c>
      <c r="AA2794" s="13">
        <v>2729</v>
      </c>
      <c r="AB2794" s="39">
        <v>2820505.9124228721</v>
      </c>
    </row>
    <row r="2795" spans="3:28">
      <c r="C2795" s="13">
        <v>2730</v>
      </c>
      <c r="D2795" s="13">
        <v>65</v>
      </c>
      <c r="E2795" s="14">
        <v>232542.49817298568</v>
      </c>
      <c r="F2795" s="14">
        <v>69769.07428746442</v>
      </c>
      <c r="G2795" s="14">
        <v>2551.6097</v>
      </c>
      <c r="H2795" s="14">
        <v>160221.81418552125</v>
      </c>
      <c r="I2795" s="14">
        <v>9613.3088511312744</v>
      </c>
      <c r="J2795" s="14">
        <v>3845.3235404525099</v>
      </c>
      <c r="K2795" s="15">
        <v>-1.7557561642518489E-2</v>
      </c>
      <c r="L2795" s="14">
        <v>-2307.6519262243396</v>
      </c>
      <c r="M2795" s="14">
        <v>131048.51827811076</v>
      </c>
      <c r="N2795" s="14">
        <v>2883.9926553393821</v>
      </c>
      <c r="O2795" s="15">
        <v>0.21619082273960874</v>
      </c>
      <c r="P2795" s="14">
        <v>43596.704086693375</v>
      </c>
      <c r="Q2795" s="14">
        <v>246697.14055640122</v>
      </c>
      <c r="R2795" s="14">
        <v>2883.9926553393821</v>
      </c>
      <c r="S2795" s="15">
        <v>6.06989823182306E-2</v>
      </c>
      <c r="T2795" s="38">
        <v>20467.708526300765</v>
      </c>
      <c r="U2795" s="38">
        <v>359109.89742051705</v>
      </c>
      <c r="V2795" s="38">
        <v>61756.760686769805</v>
      </c>
      <c r="W2795" s="38">
        <v>736855.55625502905</v>
      </c>
      <c r="AA2795" s="13">
        <v>2730</v>
      </c>
      <c r="AB2795" s="39">
        <v>3001604.6584907486</v>
      </c>
    </row>
    <row r="2796" spans="3:28">
      <c r="C2796" s="13">
        <v>2731</v>
      </c>
      <c r="D2796" s="13">
        <v>65</v>
      </c>
      <c r="E2796" s="14">
        <v>233098.15568312502</v>
      </c>
      <c r="F2796" s="14">
        <v>69985.780716418754</v>
      </c>
      <c r="G2796" s="14">
        <v>2551.6097</v>
      </c>
      <c r="H2796" s="14">
        <v>160560.76526670626</v>
      </c>
      <c r="I2796" s="14">
        <v>9633.6459160023751</v>
      </c>
      <c r="J2796" s="14">
        <v>3853.4583664009501</v>
      </c>
      <c r="K2796" s="15">
        <v>7.1556339395392909E-2</v>
      </c>
      <c r="L2796" s="14">
        <v>7313.8337599270426</v>
      </c>
      <c r="M2796" s="14">
        <v>111451.40578003677</v>
      </c>
      <c r="N2796" s="14">
        <v>2890.0937748007123</v>
      </c>
      <c r="O2796" s="15">
        <v>0.14920864346820062</v>
      </c>
      <c r="P2796" s="14">
        <v>24194.628868387019</v>
      </c>
      <c r="Q2796" s="14">
        <v>187792.67377257708</v>
      </c>
      <c r="R2796" s="14">
        <v>2890.0937748007123</v>
      </c>
      <c r="S2796" s="15">
        <v>-5.3144754190163526E-2</v>
      </c>
      <c r="T2796" s="38">
        <v>-32880.769088029549</v>
      </c>
      <c r="U2796" s="38">
        <v>587266.34141932812</v>
      </c>
      <c r="V2796" s="38">
        <v>-1372.306459715488</v>
      </c>
      <c r="W2796" s="38">
        <v>886510.4209719419</v>
      </c>
      <c r="AA2796" s="13">
        <v>2731</v>
      </c>
      <c r="AB2796" s="39">
        <v>2705084.7273112414</v>
      </c>
    </row>
    <row r="2797" spans="3:28">
      <c r="C2797" s="13">
        <v>2732</v>
      </c>
      <c r="D2797" s="13">
        <v>65</v>
      </c>
      <c r="E2797" s="14">
        <v>238997.02417714006</v>
      </c>
      <c r="F2797" s="14">
        <v>72286.339429084619</v>
      </c>
      <c r="G2797" s="14">
        <v>2551.6097</v>
      </c>
      <c r="H2797" s="14">
        <v>164159.07504805544</v>
      </c>
      <c r="I2797" s="14">
        <v>9849.5445028833255</v>
      </c>
      <c r="J2797" s="14">
        <v>3939.8178011533305</v>
      </c>
      <c r="K2797" s="15">
        <v>-4.3429910489184577E-2</v>
      </c>
      <c r="L2797" s="14">
        <v>-6709.1786344704042</v>
      </c>
      <c r="M2797" s="14">
        <v>149743.63292235744</v>
      </c>
      <c r="N2797" s="14">
        <v>2954.8633508649978</v>
      </c>
      <c r="O2797" s="15">
        <v>6.2954730592131664E-2</v>
      </c>
      <c r="P2797" s="14">
        <v>19196.675021146126</v>
      </c>
      <c r="Q2797" s="14">
        <v>325602.34386936069</v>
      </c>
      <c r="R2797" s="14">
        <v>2954.8633508649978</v>
      </c>
      <c r="S2797" s="15">
        <v>0.1109489355383203</v>
      </c>
      <c r="T2797" s="38">
        <v>17004.460384449001</v>
      </c>
      <c r="U2797" s="38">
        <v>171745.73638559732</v>
      </c>
      <c r="V2797" s="38">
        <v>29491.956771124722</v>
      </c>
      <c r="W2797" s="38">
        <v>647091.71317731543</v>
      </c>
      <c r="AA2797" s="13">
        <v>2732</v>
      </c>
      <c r="AB2797" s="39">
        <v>2757525.4069987242</v>
      </c>
    </row>
    <row r="2798" spans="3:28">
      <c r="C2798" s="13">
        <v>2733</v>
      </c>
      <c r="D2798" s="13">
        <v>65</v>
      </c>
      <c r="E2798" s="14">
        <v>224321.27528221466</v>
      </c>
      <c r="F2798" s="14">
        <v>66562.79736006372</v>
      </c>
      <c r="G2798" s="14">
        <v>2551.6097</v>
      </c>
      <c r="H2798" s="14">
        <v>155206.86822215092</v>
      </c>
      <c r="I2798" s="14">
        <v>9312.4120933290542</v>
      </c>
      <c r="J2798" s="14">
        <v>3724.9648373316218</v>
      </c>
      <c r="K2798" s="15">
        <v>3.7226823580425915E-2</v>
      </c>
      <c r="L2798" s="14">
        <v>5720.2527801061296</v>
      </c>
      <c r="M2798" s="14">
        <v>161242.172935863</v>
      </c>
      <c r="N2798" s="14">
        <v>2793.723627998716</v>
      </c>
      <c r="O2798" s="15">
        <v>7.9527674929014802E-2</v>
      </c>
      <c r="P2798" s="14">
        <v>8042.6341540904559</v>
      </c>
      <c r="Q2798" s="14">
        <v>110569.50085342299</v>
      </c>
      <c r="R2798" s="14">
        <v>2793.723627998716</v>
      </c>
      <c r="S2798" s="15">
        <v>0.30286734863238851</v>
      </c>
      <c r="T2798" s="38">
        <v>148224.73195406338</v>
      </c>
      <c r="U2798" s="38">
        <v>639026.38640543015</v>
      </c>
      <c r="V2798" s="38">
        <v>161987.61888825995</v>
      </c>
      <c r="W2798" s="38">
        <v>910838.06019471609</v>
      </c>
      <c r="AA2798" s="13">
        <v>2733</v>
      </c>
      <c r="AB2798" s="39">
        <v>2607095.3427823544</v>
      </c>
    </row>
    <row r="2799" spans="3:28">
      <c r="C2799" s="13">
        <v>2734</v>
      </c>
      <c r="D2799" s="13">
        <v>65</v>
      </c>
      <c r="E2799" s="14">
        <v>220047.87474757436</v>
      </c>
      <c r="F2799" s="14">
        <v>64896.171151554001</v>
      </c>
      <c r="G2799" s="14">
        <v>2551.6097</v>
      </c>
      <c r="H2799" s="14">
        <v>152600.09389602035</v>
      </c>
      <c r="I2799" s="14">
        <v>9156.0056337612205</v>
      </c>
      <c r="J2799" s="14">
        <v>3662.4022535044883</v>
      </c>
      <c r="K2799" s="15">
        <v>0.11518103467798088</v>
      </c>
      <c r="L2799" s="14">
        <v>18828.424198251829</v>
      </c>
      <c r="M2799" s="14">
        <v>184127.71927720445</v>
      </c>
      <c r="N2799" s="14">
        <v>2746.8016901283659</v>
      </c>
      <c r="O2799" s="15">
        <v>8.9553044832192993E-2</v>
      </c>
      <c r="P2799" s="14">
        <v>22524.335033839136</v>
      </c>
      <c r="Q2799" s="14">
        <v>275417.21325732034</v>
      </c>
      <c r="R2799" s="14">
        <v>2746.8016901283659</v>
      </c>
      <c r="S2799" s="15">
        <v>0.1013841112623948</v>
      </c>
      <c r="T2799" s="38">
        <v>85356.475693329747</v>
      </c>
      <c r="U2799" s="38">
        <v>928641.63796239533</v>
      </c>
      <c r="V2799" s="38">
        <v>126709.23492542071</v>
      </c>
      <c r="W2799" s="38">
        <v>1388186.57049692</v>
      </c>
      <c r="AA2799" s="13">
        <v>2734</v>
      </c>
      <c r="AB2799" s="39">
        <v>2762404.7676656502</v>
      </c>
    </row>
    <row r="2800" spans="3:28">
      <c r="C2800" s="13">
        <v>2735</v>
      </c>
      <c r="D2800" s="13">
        <v>65</v>
      </c>
      <c r="E2800" s="14">
        <v>245882.95568480084</v>
      </c>
      <c r="F2800" s="14">
        <v>74971.852717072325</v>
      </c>
      <c r="G2800" s="14">
        <v>2551.6097</v>
      </c>
      <c r="H2800" s="14">
        <v>168359.49326772851</v>
      </c>
      <c r="I2800" s="14">
        <v>10101.569596063709</v>
      </c>
      <c r="J2800" s="14">
        <v>4040.6278384254838</v>
      </c>
      <c r="K2800" s="15">
        <v>3.9934010428119074E-2</v>
      </c>
      <c r="L2800" s="14">
        <v>4305.9392607028276</v>
      </c>
      <c r="M2800" s="14">
        <v>114152.62009223676</v>
      </c>
      <c r="N2800" s="14">
        <v>3030.4708788191128</v>
      </c>
      <c r="O2800" s="15">
        <v>0.29135431182670823</v>
      </c>
      <c r="P2800" s="14">
        <v>53292.085168470512</v>
      </c>
      <c r="Q2800" s="14">
        <v>237718.92687292685</v>
      </c>
      <c r="R2800" s="14">
        <v>3030.4708788191128</v>
      </c>
      <c r="S2800" s="15">
        <v>-1.0748508642693166E-2</v>
      </c>
      <c r="T2800" s="38">
        <v>-555.35326912393111</v>
      </c>
      <c r="U2800" s="38">
        <v>52627.819331173538</v>
      </c>
      <c r="V2800" s="38">
        <v>57042.671160049409</v>
      </c>
      <c r="W2800" s="38">
        <v>404499.36629633716</v>
      </c>
      <c r="AA2800" s="13">
        <v>2735</v>
      </c>
      <c r="AB2800" s="39">
        <v>2851227.845405573</v>
      </c>
    </row>
    <row r="2801" spans="3:28">
      <c r="C2801" s="13">
        <v>2736</v>
      </c>
      <c r="D2801" s="13">
        <v>65</v>
      </c>
      <c r="E2801" s="14">
        <v>238654.83512148698</v>
      </c>
      <c r="F2801" s="14">
        <v>72152.885697379927</v>
      </c>
      <c r="G2801" s="14">
        <v>2551.6097</v>
      </c>
      <c r="H2801" s="14">
        <v>163950.33972410703</v>
      </c>
      <c r="I2801" s="14">
        <v>9837.020383446421</v>
      </c>
      <c r="J2801" s="14">
        <v>3934.8081533785685</v>
      </c>
      <c r="K2801" s="15">
        <v>0.14359427777775291</v>
      </c>
      <c r="L2801" s="14">
        <v>25572.744262272394</v>
      </c>
      <c r="M2801" s="14">
        <v>205630.42225539478</v>
      </c>
      <c r="N2801" s="14">
        <v>2951.106115033926</v>
      </c>
      <c r="O2801" s="15">
        <v>0.22766086060685409</v>
      </c>
      <c r="P2801" s="14">
        <v>51733.460547605733</v>
      </c>
      <c r="Q2801" s="14">
        <v>280448.16402256698</v>
      </c>
      <c r="R2801" s="14">
        <v>2951.106115033926</v>
      </c>
      <c r="S2801" s="15">
        <v>0.1408346166807144</v>
      </c>
      <c r="T2801" s="38">
        <v>95405.032929155088</v>
      </c>
      <c r="U2801" s="38">
        <v>774306.59940386668</v>
      </c>
      <c r="V2801" s="38">
        <v>172711.23773903321</v>
      </c>
      <c r="W2801" s="38">
        <v>1260385.1856818283</v>
      </c>
      <c r="AA2801" s="13">
        <v>2736</v>
      </c>
      <c r="AB2801" s="39">
        <v>2776830.9145099102</v>
      </c>
    </row>
    <row r="2802" spans="3:28">
      <c r="C2802" s="13">
        <v>2737</v>
      </c>
      <c r="D2802" s="13">
        <v>65</v>
      </c>
      <c r="E2802" s="14">
        <v>228981.28495811971</v>
      </c>
      <c r="F2802" s="14">
        <v>68380.201133666691</v>
      </c>
      <c r="G2802" s="14">
        <v>2551.6097</v>
      </c>
      <c r="H2802" s="14">
        <v>158049.474124453</v>
      </c>
      <c r="I2802" s="14">
        <v>9482.9684474671794</v>
      </c>
      <c r="J2802" s="14">
        <v>3793.1873789868719</v>
      </c>
      <c r="K2802" s="15">
        <v>1.7162440333639752E-2</v>
      </c>
      <c r="L2802" s="14">
        <v>2285.1259194380873</v>
      </c>
      <c r="M2802" s="14">
        <v>137328.63082988755</v>
      </c>
      <c r="N2802" s="14">
        <v>2844.8905342401536</v>
      </c>
      <c r="O2802" s="15">
        <v>9.3929476564641526E-2</v>
      </c>
      <c r="P2802" s="14">
        <v>20847.891377601998</v>
      </c>
      <c r="Q2802" s="14">
        <v>244222.93491406986</v>
      </c>
      <c r="R2802" s="14">
        <v>2844.8905342401536</v>
      </c>
      <c r="S2802" s="15">
        <v>0.13854005846024989</v>
      </c>
      <c r="T2802" s="38">
        <v>22551.581548341765</v>
      </c>
      <c r="U2802" s="38">
        <v>186754.24936612791</v>
      </c>
      <c r="V2802" s="38">
        <v>45684.59884538185</v>
      </c>
      <c r="W2802" s="38">
        <v>568305.8151100853</v>
      </c>
      <c r="AA2802" s="13">
        <v>2737</v>
      </c>
      <c r="AB2802" s="39">
        <v>2603235.0802066163</v>
      </c>
    </row>
    <row r="2803" spans="3:28">
      <c r="C2803" s="13">
        <v>2738</v>
      </c>
      <c r="D2803" s="13">
        <v>65</v>
      </c>
      <c r="E2803" s="14">
        <v>240026.36074239796</v>
      </c>
      <c r="F2803" s="14">
        <v>72687.780689535197</v>
      </c>
      <c r="G2803" s="14">
        <v>2551.6097</v>
      </c>
      <c r="H2803" s="14">
        <v>164786.97035286276</v>
      </c>
      <c r="I2803" s="14">
        <v>9887.2182211717645</v>
      </c>
      <c r="J2803" s="14">
        <v>3954.8872884687062</v>
      </c>
      <c r="K2803" s="15">
        <v>8.4225069005705644E-2</v>
      </c>
      <c r="L2803" s="14">
        <v>13608.732356390112</v>
      </c>
      <c r="M2803" s="14">
        <v>177161.96949113757</v>
      </c>
      <c r="N2803" s="14">
        <v>2966.1654663515292</v>
      </c>
      <c r="O2803" s="15">
        <v>2.9367786231170034E-2</v>
      </c>
      <c r="P2803" s="14">
        <v>3174.8070053853717</v>
      </c>
      <c r="Q2803" s="14">
        <v>112762.97400997046</v>
      </c>
      <c r="R2803" s="14">
        <v>2966.1654663515292</v>
      </c>
      <c r="S2803" s="15">
        <v>0.34053590535911049</v>
      </c>
      <c r="T2803" s="38">
        <v>59663.334020838265</v>
      </c>
      <c r="U2803" s="38">
        <v>236350.65537290677</v>
      </c>
      <c r="V2803" s="38">
        <v>76446.873382613747</v>
      </c>
      <c r="W2803" s="38">
        <v>526275.5988740148</v>
      </c>
      <c r="AA2803" s="13">
        <v>2738</v>
      </c>
      <c r="AB2803" s="39">
        <v>2777564.7031776803</v>
      </c>
    </row>
    <row r="2804" spans="3:28">
      <c r="C2804" s="13">
        <v>2739</v>
      </c>
      <c r="D2804" s="13">
        <v>65</v>
      </c>
      <c r="E2804" s="14">
        <v>234907.91358073775</v>
      </c>
      <c r="F2804" s="14">
        <v>70691.586296487716</v>
      </c>
      <c r="G2804" s="14">
        <v>2551.6097</v>
      </c>
      <c r="H2804" s="14">
        <v>161664.71758425003</v>
      </c>
      <c r="I2804" s="14">
        <v>9699.883055055001</v>
      </c>
      <c r="J2804" s="14">
        <v>3879.9532220220008</v>
      </c>
      <c r="K2804" s="15">
        <v>-5.8935423434830291E-2</v>
      </c>
      <c r="L2804" s="14">
        <v>-11831.368043783705</v>
      </c>
      <c r="M2804" s="14">
        <v>190859.99634450552</v>
      </c>
      <c r="N2804" s="14">
        <v>2909.9649165165001</v>
      </c>
      <c r="O2804" s="15">
        <v>-2.3085455543507272E-2</v>
      </c>
      <c r="P2804" s="14">
        <v>-3485.5704828866787</v>
      </c>
      <c r="Q2804" s="14">
        <v>148954.97413236296</v>
      </c>
      <c r="R2804" s="14">
        <v>2909.9649165165001</v>
      </c>
      <c r="S2804" s="15">
        <v>-6.7511176893063088E-2</v>
      </c>
      <c r="T2804" s="38">
        <v>-5945.576892785507</v>
      </c>
      <c r="U2804" s="38">
        <v>83577.443576470992</v>
      </c>
      <c r="V2804" s="38">
        <v>-21262.515419455889</v>
      </c>
      <c r="W2804" s="38">
        <v>423392.41405333945</v>
      </c>
      <c r="AA2804" s="13">
        <v>2739</v>
      </c>
      <c r="AB2804" s="39">
        <v>2710855.7183772023</v>
      </c>
    </row>
    <row r="2805" spans="3:28">
      <c r="C2805" s="13">
        <v>2740</v>
      </c>
      <c r="D2805" s="13">
        <v>65</v>
      </c>
      <c r="E2805" s="14">
        <v>235780.21974821185</v>
      </c>
      <c r="F2805" s="14">
        <v>71031.785701802626</v>
      </c>
      <c r="G2805" s="14">
        <v>2551.6097</v>
      </c>
      <c r="H2805" s="14">
        <v>162196.82434640921</v>
      </c>
      <c r="I2805" s="14">
        <v>9731.8094607845524</v>
      </c>
      <c r="J2805" s="14">
        <v>3892.7237843138209</v>
      </c>
      <c r="K2805" s="15">
        <v>7.9325662280335121E-2</v>
      </c>
      <c r="L2805" s="14">
        <v>9976.779073851365</v>
      </c>
      <c r="M2805" s="14">
        <v>137693.02157026529</v>
      </c>
      <c r="N2805" s="14">
        <v>2919.5428382353657</v>
      </c>
      <c r="O2805" s="15">
        <v>-7.6162642788209223E-2</v>
      </c>
      <c r="P2805" s="14">
        <v>-22077.070870835374</v>
      </c>
      <c r="Q2805" s="14">
        <v>269250.14819222275</v>
      </c>
      <c r="R2805" s="14">
        <v>2919.5428382353657</v>
      </c>
      <c r="S2805" s="15">
        <v>-2.0225557142740103E-2</v>
      </c>
      <c r="T2805" s="38">
        <v>-4955.6515273854848</v>
      </c>
      <c r="U2805" s="38">
        <v>241523.4037814865</v>
      </c>
      <c r="V2805" s="38">
        <v>-17055.943324369495</v>
      </c>
      <c r="W2805" s="38">
        <v>648466.57354397455</v>
      </c>
      <c r="AA2805" s="13">
        <v>2740</v>
      </c>
      <c r="AB2805" s="39">
        <v>2811883.2688030107</v>
      </c>
    </row>
    <row r="2806" spans="3:28">
      <c r="C2806" s="13">
        <v>2741</v>
      </c>
      <c r="D2806" s="13">
        <v>65</v>
      </c>
      <c r="E2806" s="14">
        <v>238408.44638484897</v>
      </c>
      <c r="F2806" s="14">
        <v>72056.794090091105</v>
      </c>
      <c r="G2806" s="14">
        <v>2551.6097</v>
      </c>
      <c r="H2806" s="14">
        <v>163800.04259475786</v>
      </c>
      <c r="I2806" s="14">
        <v>9828.0025556854707</v>
      </c>
      <c r="J2806" s="14">
        <v>3931.2010222741883</v>
      </c>
      <c r="K2806" s="15">
        <v>0.10123557127515428</v>
      </c>
      <c r="L2806" s="14">
        <v>17397.859256202937</v>
      </c>
      <c r="M2806" s="14">
        <v>191218.65885458814</v>
      </c>
      <c r="N2806" s="14">
        <v>2948.4007667056412</v>
      </c>
      <c r="O2806" s="15">
        <v>7.8195319338265415E-3</v>
      </c>
      <c r="P2806" s="14">
        <v>2091.4733227136708</v>
      </c>
      <c r="Q2806" s="14">
        <v>271033.51454525517</v>
      </c>
      <c r="R2806" s="14">
        <v>2948.4007667056412</v>
      </c>
      <c r="S2806" s="15">
        <v>-0.23376417325865329</v>
      </c>
      <c r="T2806" s="38">
        <v>-199533.77342283592</v>
      </c>
      <c r="U2806" s="38">
        <v>655509.09251500107</v>
      </c>
      <c r="V2806" s="38">
        <v>-180044.44084391932</v>
      </c>
      <c r="W2806" s="38">
        <v>1117761.2659148443</v>
      </c>
      <c r="AA2806" s="13">
        <v>2741</v>
      </c>
      <c r="AB2806" s="39">
        <v>2491762.8480365817</v>
      </c>
    </row>
    <row r="2807" spans="3:28">
      <c r="C2807" s="13">
        <v>2742</v>
      </c>
      <c r="D2807" s="13">
        <v>65</v>
      </c>
      <c r="E2807" s="14">
        <v>232843.95316325355</v>
      </c>
      <c r="F2807" s="14">
        <v>69886.64173366889</v>
      </c>
      <c r="G2807" s="14">
        <v>2551.6097</v>
      </c>
      <c r="H2807" s="14">
        <v>160405.70172958466</v>
      </c>
      <c r="I2807" s="14">
        <v>9624.3421037750795</v>
      </c>
      <c r="J2807" s="14">
        <v>3849.7368415100318</v>
      </c>
      <c r="K2807" s="15">
        <v>5.8388482933671895E-2</v>
      </c>
      <c r="L2807" s="14">
        <v>6701.7529847131327</v>
      </c>
      <c r="M2807" s="14">
        <v>123405.30117226711</v>
      </c>
      <c r="N2807" s="14">
        <v>2887.3026311325239</v>
      </c>
      <c r="O2807" s="15">
        <v>-4.7532904243266061E-2</v>
      </c>
      <c r="P2807" s="14">
        <v>-7272.879953358628</v>
      </c>
      <c r="Q2807" s="14">
        <v>147178.04220215362</v>
      </c>
      <c r="R2807" s="14">
        <v>2887.3026311325239</v>
      </c>
      <c r="S2807" s="15">
        <v>-1.5298598659545526E-2</v>
      </c>
      <c r="T2807" s="38">
        <v>-4137.6915281367901</v>
      </c>
      <c r="U2807" s="38">
        <v>267768.08643162949</v>
      </c>
      <c r="V2807" s="38">
        <v>-4708.8184967822854</v>
      </c>
      <c r="W2807" s="38">
        <v>538351.42980605015</v>
      </c>
      <c r="AA2807" s="13">
        <v>2742</v>
      </c>
      <c r="AB2807" s="39">
        <v>2430869.262183011</v>
      </c>
    </row>
    <row r="2808" spans="3:28">
      <c r="C2808" s="13">
        <v>2743</v>
      </c>
      <c r="D2808" s="13">
        <v>65</v>
      </c>
      <c r="E2808" s="14">
        <v>226910.66634582658</v>
      </c>
      <c r="F2808" s="14">
        <v>67572.659874872363</v>
      </c>
      <c r="G2808" s="14">
        <v>2551.6097</v>
      </c>
      <c r="H2808" s="14">
        <v>156786.39677095422</v>
      </c>
      <c r="I2808" s="14">
        <v>9407.1838062572533</v>
      </c>
      <c r="J2808" s="14">
        <v>3762.8735225029013</v>
      </c>
      <c r="K2808" s="15">
        <v>5.1589713920699255E-2</v>
      </c>
      <c r="L2808" s="14">
        <v>8305.9043059708329</v>
      </c>
      <c r="M2808" s="14">
        <v>171186.57278884397</v>
      </c>
      <c r="N2808" s="14">
        <v>2822.155141877176</v>
      </c>
      <c r="O2808" s="15">
        <v>-4.6938875481989786E-2</v>
      </c>
      <c r="P2808" s="14">
        <v>-11784.4864717254</v>
      </c>
      <c r="Q2808" s="14">
        <v>240686.85512805742</v>
      </c>
      <c r="R2808" s="14">
        <v>2822.155141877176</v>
      </c>
      <c r="S2808" s="15">
        <v>0.14578052512112283</v>
      </c>
      <c r="T2808" s="38">
        <v>6908.555691614215</v>
      </c>
      <c r="U2808" s="38">
        <v>55709.747174367774</v>
      </c>
      <c r="V2808" s="38">
        <v>3429.9735258596475</v>
      </c>
      <c r="W2808" s="38">
        <v>467583.17509126919</v>
      </c>
      <c r="AA2808" s="13">
        <v>2743</v>
      </c>
      <c r="AB2808" s="39">
        <v>2704526.4049276612</v>
      </c>
    </row>
    <row r="2809" spans="3:28">
      <c r="C2809" s="13">
        <v>2744</v>
      </c>
      <c r="D2809" s="13">
        <v>65</v>
      </c>
      <c r="E2809" s="14">
        <v>231802.74606884061</v>
      </c>
      <c r="F2809" s="14">
        <v>69480.570966847838</v>
      </c>
      <c r="G2809" s="14">
        <v>2551.6097</v>
      </c>
      <c r="H2809" s="14">
        <v>159770.56540199279</v>
      </c>
      <c r="I2809" s="14">
        <v>9586.2339241195677</v>
      </c>
      <c r="J2809" s="14">
        <v>3834.4935696478274</v>
      </c>
      <c r="K2809" s="15">
        <v>4.5933850039134048E-2</v>
      </c>
      <c r="L2809" s="14">
        <v>6313.2870476371418</v>
      </c>
      <c r="M2809" s="14">
        <v>145673.5533541959</v>
      </c>
      <c r="N2809" s="14">
        <v>2875.8701772358704</v>
      </c>
      <c r="O2809" s="15">
        <v>-9.4891228649443965E-3</v>
      </c>
      <c r="P2809" s="14">
        <v>-1508.1690956845669</v>
      </c>
      <c r="Q2809" s="14">
        <v>158866.38396593757</v>
      </c>
      <c r="R2809" s="14">
        <v>2875.8701772358704</v>
      </c>
      <c r="S2809" s="15">
        <v>0.11614831777759842</v>
      </c>
      <c r="T2809" s="38">
        <v>13472.355901313083</v>
      </c>
      <c r="U2809" s="38">
        <v>130902.98170724337</v>
      </c>
      <c r="V2809" s="38">
        <v>18277.473853265659</v>
      </c>
      <c r="W2809" s="38">
        <v>435442.9190273768</v>
      </c>
      <c r="AA2809" s="13">
        <v>2744</v>
      </c>
      <c r="AB2809" s="39">
        <v>3290192.7121167076</v>
      </c>
    </row>
    <row r="2810" spans="3:28">
      <c r="C2810" s="13">
        <v>2745</v>
      </c>
      <c r="D2810" s="13">
        <v>65</v>
      </c>
      <c r="E2810" s="14">
        <v>236980.54992635906</v>
      </c>
      <c r="F2810" s="14">
        <v>71499.914471280033</v>
      </c>
      <c r="G2810" s="14">
        <v>2551.6097</v>
      </c>
      <c r="H2810" s="14">
        <v>162929.02575507903</v>
      </c>
      <c r="I2810" s="14">
        <v>9775.7415453047415</v>
      </c>
      <c r="J2810" s="14">
        <v>3910.2966181218967</v>
      </c>
      <c r="K2810" s="15">
        <v>-1.193580406475029E-2</v>
      </c>
      <c r="L2810" s="14">
        <v>-1996.8136144220193</v>
      </c>
      <c r="M2810" s="14">
        <v>167254.44676128711</v>
      </c>
      <c r="N2810" s="14">
        <v>2932.7224635914222</v>
      </c>
      <c r="O2810" s="15">
        <v>6.7548087914275232E-2</v>
      </c>
      <c r="P2810" s="14">
        <v>14499.612726097879</v>
      </c>
      <c r="Q2810" s="14">
        <v>230622.12743035352</v>
      </c>
      <c r="R2810" s="14">
        <v>2932.7224635914222</v>
      </c>
      <c r="S2810" s="15">
        <v>8.8682073480628898E-2</v>
      </c>
      <c r="T2810" s="38">
        <v>34325.853744869171</v>
      </c>
      <c r="U2810" s="38">
        <v>422858.64675520326</v>
      </c>
      <c r="V2810" s="38">
        <v>46828.652856545028</v>
      </c>
      <c r="W2810" s="38">
        <v>820735.22094684385</v>
      </c>
      <c r="AA2810" s="13">
        <v>2745</v>
      </c>
      <c r="AB2810" s="39">
        <v>2596928.3671342582</v>
      </c>
    </row>
    <row r="2811" spans="3:28">
      <c r="C2811" s="13">
        <v>2746</v>
      </c>
      <c r="D2811" s="13">
        <v>65</v>
      </c>
      <c r="E2811" s="14">
        <v>238887.87292504587</v>
      </c>
      <c r="F2811" s="14">
        <v>72243.770440767898</v>
      </c>
      <c r="G2811" s="14">
        <v>2551.6097</v>
      </c>
      <c r="H2811" s="14">
        <v>164092.49278427797</v>
      </c>
      <c r="I2811" s="14">
        <v>9845.5495670566779</v>
      </c>
      <c r="J2811" s="14">
        <v>3938.2198268226712</v>
      </c>
      <c r="K2811" s="15">
        <v>0.10803228137284343</v>
      </c>
      <c r="L2811" s="14">
        <v>14784.008987334872</v>
      </c>
      <c r="M2811" s="14">
        <v>153601.18689916204</v>
      </c>
      <c r="N2811" s="14">
        <v>2953.6648701170034</v>
      </c>
      <c r="O2811" s="15">
        <v>0.18425489064605161</v>
      </c>
      <c r="P2811" s="14">
        <v>30465.858440256492</v>
      </c>
      <c r="Q2811" s="14">
        <v>197288.95839328575</v>
      </c>
      <c r="R2811" s="14">
        <v>2953.6648701170034</v>
      </c>
      <c r="S2811" s="15">
        <v>-5.5387421320088434E-2</v>
      </c>
      <c r="T2811" s="38">
        <v>-9181.4364291389029</v>
      </c>
      <c r="U2811" s="38">
        <v>158062.93329707874</v>
      </c>
      <c r="V2811" s="38">
        <v>36068.430998452459</v>
      </c>
      <c r="W2811" s="38">
        <v>508953.07858952647</v>
      </c>
      <c r="AA2811" s="13">
        <v>2746</v>
      </c>
      <c r="AB2811" s="39">
        <v>2621641.5580201568</v>
      </c>
    </row>
    <row r="2812" spans="3:28">
      <c r="C2812" s="13">
        <v>2747</v>
      </c>
      <c r="D2812" s="13">
        <v>65</v>
      </c>
      <c r="E2812" s="14">
        <v>227628.42749514742</v>
      </c>
      <c r="F2812" s="14">
        <v>67852.586723107495</v>
      </c>
      <c r="G2812" s="14">
        <v>2551.6097</v>
      </c>
      <c r="H2812" s="14">
        <v>157224.23107203993</v>
      </c>
      <c r="I2812" s="14">
        <v>9433.453864322395</v>
      </c>
      <c r="J2812" s="14">
        <v>3773.3815457289584</v>
      </c>
      <c r="K2812" s="15">
        <v>9.9038542932745305E-2</v>
      </c>
      <c r="L2812" s="14">
        <v>16637.492501313263</v>
      </c>
      <c r="M2812" s="14">
        <v>186514.26075958041</v>
      </c>
      <c r="N2812" s="14">
        <v>2830.0361592967183</v>
      </c>
      <c r="O2812" s="15">
        <v>-0.20586850368280624</v>
      </c>
      <c r="P2812" s="14">
        <v>-45235.722997952653</v>
      </c>
      <c r="Q2812" s="14">
        <v>175910.44476571929</v>
      </c>
      <c r="R2812" s="14">
        <v>2830.0361592967183</v>
      </c>
      <c r="S2812" s="15">
        <v>-7.9518177915043384E-2</v>
      </c>
      <c r="T2812" s="38">
        <v>-11620.336321621422</v>
      </c>
      <c r="U2812" s="38">
        <v>135929.02017353364</v>
      </c>
      <c r="V2812" s="38">
        <v>-40218.566818260813</v>
      </c>
      <c r="W2812" s="38">
        <v>498353.72569883335</v>
      </c>
      <c r="AA2812" s="13">
        <v>2747</v>
      </c>
      <c r="AB2812" s="39">
        <v>2740198.9909798317</v>
      </c>
    </row>
    <row r="2813" spans="3:28">
      <c r="C2813" s="13">
        <v>2748</v>
      </c>
      <c r="D2813" s="13">
        <v>65</v>
      </c>
      <c r="E2813" s="14">
        <v>224784.53035027636</v>
      </c>
      <c r="F2813" s="14">
        <v>66743.466836607782</v>
      </c>
      <c r="G2813" s="14">
        <v>2551.6097</v>
      </c>
      <c r="H2813" s="14">
        <v>155489.45381366857</v>
      </c>
      <c r="I2813" s="14">
        <v>9329.3672288201142</v>
      </c>
      <c r="J2813" s="14">
        <v>3731.746891528046</v>
      </c>
      <c r="K2813" s="15">
        <v>1.6644460973173861E-2</v>
      </c>
      <c r="L2813" s="14">
        <v>2539.5678183001828</v>
      </c>
      <c r="M2813" s="14">
        <v>156982.79551982798</v>
      </c>
      <c r="N2813" s="14">
        <v>2798.8101686460341</v>
      </c>
      <c r="O2813" s="15">
        <v>0.30298814705252364</v>
      </c>
      <c r="P2813" s="14">
        <v>73746.170594980984</v>
      </c>
      <c r="Q2813" s="14">
        <v>318541.79864177166</v>
      </c>
      <c r="R2813" s="14">
        <v>2798.8101686460341</v>
      </c>
      <c r="S2813" s="15">
        <v>0.29123414611842829</v>
      </c>
      <c r="T2813" s="38">
        <v>67166.647963260926</v>
      </c>
      <c r="U2813" s="38">
        <v>299193.70731978625</v>
      </c>
      <c r="V2813" s="38">
        <v>143452.3863765421</v>
      </c>
      <c r="W2813" s="38">
        <v>774718.30148138595</v>
      </c>
      <c r="AA2813" s="13">
        <v>2748</v>
      </c>
      <c r="AB2813" s="39">
        <v>2835336.0157694067</v>
      </c>
    </row>
    <row r="2814" spans="3:28">
      <c r="C2814" s="13">
        <v>2749</v>
      </c>
      <c r="D2814" s="13">
        <v>65</v>
      </c>
      <c r="E2814" s="14">
        <v>219779.15551586947</v>
      </c>
      <c r="F2814" s="14">
        <v>64791.370651189092</v>
      </c>
      <c r="G2814" s="14">
        <v>2551.6097</v>
      </c>
      <c r="H2814" s="14">
        <v>152436.17516468038</v>
      </c>
      <c r="I2814" s="14">
        <v>9146.1705098808216</v>
      </c>
      <c r="J2814" s="14">
        <v>3658.4682039523286</v>
      </c>
      <c r="K2814" s="15">
        <v>-4.1097684169373282E-2</v>
      </c>
      <c r="L2814" s="14">
        <v>-7389.6328948954697</v>
      </c>
      <c r="M2814" s="14">
        <v>174246.15343131416</v>
      </c>
      <c r="N2814" s="14">
        <v>2743.8511529642465</v>
      </c>
      <c r="O2814" s="15">
        <v>4.4609740013522359E-2</v>
      </c>
      <c r="P2814" s="14">
        <v>9970.0830022376322</v>
      </c>
      <c r="Q2814" s="14">
        <v>234837.66220089831</v>
      </c>
      <c r="R2814" s="14">
        <v>2743.8511529642465</v>
      </c>
      <c r="S2814" s="15">
        <v>0.27782653473663527</v>
      </c>
      <c r="T2814" s="38">
        <v>220359.22227949736</v>
      </c>
      <c r="U2814" s="38">
        <v>1014885.129668358</v>
      </c>
      <c r="V2814" s="38">
        <v>222939.67238683952</v>
      </c>
      <c r="W2814" s="38">
        <v>1423968.9453005705</v>
      </c>
      <c r="AA2814" s="13">
        <v>2749</v>
      </c>
      <c r="AB2814" s="39">
        <v>2720033.9796511447</v>
      </c>
    </row>
    <row r="2815" spans="3:28">
      <c r="C2815" s="13">
        <v>2750</v>
      </c>
      <c r="D2815" s="13">
        <v>65</v>
      </c>
      <c r="E2815" s="14">
        <v>234267.8946083124</v>
      </c>
      <c r="F2815" s="14">
        <v>70441.978897241846</v>
      </c>
      <c r="G2815" s="14">
        <v>2551.6097</v>
      </c>
      <c r="H2815" s="14">
        <v>161274.30601107056</v>
      </c>
      <c r="I2815" s="14">
        <v>9676.4583606642336</v>
      </c>
      <c r="J2815" s="14">
        <v>3870.5833442656935</v>
      </c>
      <c r="K2815" s="15">
        <v>8.9747087797882909E-3</v>
      </c>
      <c r="L2815" s="14">
        <v>1368.579736952599</v>
      </c>
      <c r="M2815" s="14">
        <v>155796.81246526123</v>
      </c>
      <c r="N2815" s="14">
        <v>2902.9375081992698</v>
      </c>
      <c r="O2815" s="15">
        <v>6.1394323829905374E-2</v>
      </c>
      <c r="P2815" s="14">
        <v>21385.700182977213</v>
      </c>
      <c r="Q2815" s="14">
        <v>371170.67680706934</v>
      </c>
      <c r="R2815" s="14">
        <v>2902.9375081992698</v>
      </c>
      <c r="S2815" s="15">
        <v>-0.10878224447394376</v>
      </c>
      <c r="T2815" s="38">
        <v>-338666.86003672302</v>
      </c>
      <c r="U2815" s="38">
        <v>2776039.5491212099</v>
      </c>
      <c r="V2815" s="38">
        <v>-315912.58011679322</v>
      </c>
      <c r="W2815" s="38">
        <v>3303007.0383935403</v>
      </c>
      <c r="AA2815" s="13">
        <v>2750</v>
      </c>
      <c r="AB2815" s="39">
        <v>2911807.4105668641</v>
      </c>
    </row>
    <row r="2816" spans="3:28">
      <c r="C2816" s="13">
        <v>2751</v>
      </c>
      <c r="D2816" s="13">
        <v>65</v>
      </c>
      <c r="E2816" s="14">
        <v>256079.39446660498</v>
      </c>
      <c r="F2816" s="14">
        <v>78948.463841975943</v>
      </c>
      <c r="G2816" s="14">
        <v>2551.6097</v>
      </c>
      <c r="H2816" s="14">
        <v>174579.32092462902</v>
      </c>
      <c r="I2816" s="14">
        <v>10474.75925547774</v>
      </c>
      <c r="J2816" s="14">
        <v>4189.9037021910963</v>
      </c>
      <c r="K2816" s="15">
        <v>-3.7780646945838929E-2</v>
      </c>
      <c r="L2816" s="14">
        <v>-6237.7245808483431</v>
      </c>
      <c r="M2816" s="14">
        <v>160960.92678578317</v>
      </c>
      <c r="N2816" s="14">
        <v>3142.427776643322</v>
      </c>
      <c r="O2816" s="15">
        <v>0.24715158982289542</v>
      </c>
      <c r="P2816" s="14">
        <v>43903.918733285122</v>
      </c>
      <c r="Q2816" s="14">
        <v>223114.7697558284</v>
      </c>
      <c r="R2816" s="14">
        <v>3142.427776643322</v>
      </c>
      <c r="S2816" s="15">
        <v>2.6759862372036952E-2</v>
      </c>
      <c r="T2816" s="38">
        <v>11117.265134228312</v>
      </c>
      <c r="U2816" s="38">
        <v>428134.00634504604</v>
      </c>
      <c r="V2816" s="38">
        <v>48783.459286665093</v>
      </c>
      <c r="W2816" s="38">
        <v>812209.70288665756</v>
      </c>
      <c r="AA2816" s="13">
        <v>2751</v>
      </c>
      <c r="AB2816" s="39">
        <v>2689302.6105608763</v>
      </c>
    </row>
    <row r="2817" spans="3:28">
      <c r="C2817" s="13">
        <v>2752</v>
      </c>
      <c r="D2817" s="13">
        <v>65</v>
      </c>
      <c r="E2817" s="14">
        <v>248775.19763533573</v>
      </c>
      <c r="F2817" s="14">
        <v>76099.827077780938</v>
      </c>
      <c r="G2817" s="14">
        <v>2551.6097</v>
      </c>
      <c r="H2817" s="14">
        <v>170123.76085755479</v>
      </c>
      <c r="I2817" s="14">
        <v>10207.425651453288</v>
      </c>
      <c r="J2817" s="14">
        <v>4082.9702605813154</v>
      </c>
      <c r="K2817" s="15">
        <v>4.7808985476730161E-2</v>
      </c>
      <c r="L2817" s="14">
        <v>7862.0256979176229</v>
      </c>
      <c r="M2817" s="14">
        <v>174350.12310246934</v>
      </c>
      <c r="N2817" s="14">
        <v>3062.2276954359863</v>
      </c>
      <c r="O2817" s="15">
        <v>-0.11853843373242448</v>
      </c>
      <c r="P2817" s="14">
        <v>-16935.644182405023</v>
      </c>
      <c r="Q2817" s="14">
        <v>127465.96026613927</v>
      </c>
      <c r="R2817" s="14">
        <v>3062.2276954359863</v>
      </c>
      <c r="S2817" s="15">
        <v>0.32443369694705687</v>
      </c>
      <c r="T2817" s="38">
        <v>82616.72554258391</v>
      </c>
      <c r="U2817" s="38">
        <v>338796.86728109414</v>
      </c>
      <c r="V2817" s="38">
        <v>73543.107058096502</v>
      </c>
      <c r="W2817" s="38">
        <v>640612.95064970269</v>
      </c>
      <c r="AA2817" s="13">
        <v>2752</v>
      </c>
      <c r="AB2817" s="39">
        <v>2549565.6238371483</v>
      </c>
    </row>
    <row r="2818" spans="3:28">
      <c r="C2818" s="13">
        <v>2753</v>
      </c>
      <c r="D2818" s="13">
        <v>65</v>
      </c>
      <c r="E2818" s="14">
        <v>227411.86485137622</v>
      </c>
      <c r="F2818" s="14">
        <v>67768.127292036719</v>
      </c>
      <c r="G2818" s="14">
        <v>2551.6097</v>
      </c>
      <c r="H2818" s="14">
        <v>157092.1278593395</v>
      </c>
      <c r="I2818" s="14">
        <v>9425.5276715603686</v>
      </c>
      <c r="J2818" s="14">
        <v>3770.2110686241476</v>
      </c>
      <c r="K2818" s="15">
        <v>0.1396857893535339</v>
      </c>
      <c r="L2818" s="14">
        <v>15468.126349157255</v>
      </c>
      <c r="M2818" s="14">
        <v>128088.37839152697</v>
      </c>
      <c r="N2818" s="14">
        <v>2827.6583014681105</v>
      </c>
      <c r="O2818" s="15">
        <v>0.14068862533915277</v>
      </c>
      <c r="P2818" s="14">
        <v>27446.671601952188</v>
      </c>
      <c r="Q2818" s="14">
        <v>223948.56516292217</v>
      </c>
      <c r="R2818" s="14">
        <v>2827.6583014681105</v>
      </c>
      <c r="S2818" s="15">
        <v>-0.10729262745227268</v>
      </c>
      <c r="T2818" s="38">
        <v>-46182.59935059803</v>
      </c>
      <c r="U2818" s="38">
        <v>385667.13622941589</v>
      </c>
      <c r="V2818" s="38">
        <v>-3267.8013994885841</v>
      </c>
      <c r="W2818" s="38">
        <v>737704.07978386502</v>
      </c>
      <c r="AA2818" s="13">
        <v>2753</v>
      </c>
      <c r="AB2818" s="39">
        <v>2764051.2831148738</v>
      </c>
    </row>
    <row r="2819" spans="3:28">
      <c r="C2819" s="13">
        <v>2754</v>
      </c>
      <c r="D2819" s="13">
        <v>65</v>
      </c>
      <c r="E2819" s="14">
        <v>243004.67453952189</v>
      </c>
      <c r="F2819" s="14">
        <v>73849.323070413535</v>
      </c>
      <c r="G2819" s="14">
        <v>2551.6097</v>
      </c>
      <c r="H2819" s="14">
        <v>166603.74176910837</v>
      </c>
      <c r="I2819" s="14">
        <v>9996.2245061465019</v>
      </c>
      <c r="J2819" s="14">
        <v>3998.4898024586009</v>
      </c>
      <c r="K2819" s="15">
        <v>-0.11645437153454238</v>
      </c>
      <c r="L2819" s="14">
        <v>-22400.014194709875</v>
      </c>
      <c r="M2819" s="14">
        <v>171949.36663993646</v>
      </c>
      <c r="N2819" s="14">
        <v>2998.8673518439505</v>
      </c>
      <c r="O2819" s="15">
        <v>0.35320009304447925</v>
      </c>
      <c r="P2819" s="14">
        <v>89505.192069673896</v>
      </c>
      <c r="Q2819" s="14">
        <v>344416.76756630122</v>
      </c>
      <c r="R2819" s="14">
        <v>2998.8673518439505</v>
      </c>
      <c r="S2819" s="15">
        <v>0.25180883638643314</v>
      </c>
      <c r="T2819" s="38">
        <v>299822.97781364078</v>
      </c>
      <c r="U2819" s="38">
        <v>1491999.3635625383</v>
      </c>
      <c r="V2819" s="38">
        <v>366928.15568860481</v>
      </c>
      <c r="W2819" s="38">
        <v>2008365.497768776</v>
      </c>
      <c r="AA2819" s="13">
        <v>2754</v>
      </c>
      <c r="AB2819" s="39">
        <v>2647261.9226575415</v>
      </c>
    </row>
    <row r="2820" spans="3:28">
      <c r="C2820" s="13">
        <v>2755</v>
      </c>
      <c r="D2820" s="13">
        <v>65</v>
      </c>
      <c r="E2820" s="14">
        <v>256643.78094465105</v>
      </c>
      <c r="F2820" s="14">
        <v>79168.574568413911</v>
      </c>
      <c r="G2820" s="14">
        <v>2551.6097</v>
      </c>
      <c r="H2820" s="14">
        <v>174923.59667623715</v>
      </c>
      <c r="I2820" s="14">
        <v>10495.415800574228</v>
      </c>
      <c r="J2820" s="14">
        <v>4198.1663202296913</v>
      </c>
      <c r="K2820" s="15">
        <v>1.9940137953261272E-3</v>
      </c>
      <c r="L2820" s="14">
        <v>258.72511083071754</v>
      </c>
      <c r="M2820" s="14">
        <v>132108.72144775346</v>
      </c>
      <c r="N2820" s="14">
        <v>3148.6247401722685</v>
      </c>
      <c r="O2820" s="15">
        <v>0.11586392624234021</v>
      </c>
      <c r="P2820" s="14">
        <v>20247.605172828968</v>
      </c>
      <c r="Q2820" s="14">
        <v>196575.23231044001</v>
      </c>
      <c r="R2820" s="14">
        <v>3148.6247401722685</v>
      </c>
      <c r="S2820" s="15">
        <v>-8.1455458873784178E-2</v>
      </c>
      <c r="T2820" s="38">
        <v>-34468.551870561561</v>
      </c>
      <c r="U2820" s="38">
        <v>390264.0404617163</v>
      </c>
      <c r="V2820" s="38">
        <v>-13962.221586901876</v>
      </c>
      <c r="W2820" s="38">
        <v>718947.99421990977</v>
      </c>
      <c r="AA2820" s="13">
        <v>2755</v>
      </c>
      <c r="AB2820" s="39">
        <v>2696762.8457693374</v>
      </c>
    </row>
    <row r="2821" spans="3:28">
      <c r="C2821" s="13">
        <v>2756</v>
      </c>
      <c r="D2821" s="13">
        <v>65</v>
      </c>
      <c r="E2821" s="14">
        <v>224374.91354314779</v>
      </c>
      <c r="F2821" s="14">
        <v>66583.716281827641</v>
      </c>
      <c r="G2821" s="14">
        <v>2551.6097</v>
      </c>
      <c r="H2821" s="14">
        <v>155239.58756132014</v>
      </c>
      <c r="I2821" s="14">
        <v>9314.3752536792072</v>
      </c>
      <c r="J2821" s="14">
        <v>3725.7501014716831</v>
      </c>
      <c r="K2821" s="15">
        <v>6.5107268935725549E-2</v>
      </c>
      <c r="L2821" s="14">
        <v>9669.086691654873</v>
      </c>
      <c r="M2821" s="14">
        <v>160042.05669354397</v>
      </c>
      <c r="N2821" s="14">
        <v>2794.3125761037622</v>
      </c>
      <c r="O2821" s="15">
        <v>7.4035966047262827E-2</v>
      </c>
      <c r="P2821" s="14">
        <v>17213.389589401668</v>
      </c>
      <c r="Q2821" s="14">
        <v>251110.91709450562</v>
      </c>
      <c r="R2821" s="14">
        <v>2794.3125761037622</v>
      </c>
      <c r="S2821" s="15">
        <v>0.28270659868673798</v>
      </c>
      <c r="T2821" s="38">
        <v>110358.06837696726</v>
      </c>
      <c r="U2821" s="38">
        <v>502117.77329181309</v>
      </c>
      <c r="V2821" s="38">
        <v>137240.54465802381</v>
      </c>
      <c r="W2821" s="38">
        <v>913270.74707986275</v>
      </c>
      <c r="AA2821" s="13">
        <v>2756</v>
      </c>
      <c r="AB2821" s="39">
        <v>2776274.9093930679</v>
      </c>
    </row>
    <row r="2822" spans="3:28">
      <c r="C2822" s="13">
        <v>2757</v>
      </c>
      <c r="D2822" s="13">
        <v>65</v>
      </c>
      <c r="E2822" s="14">
        <v>247719.11623103695</v>
      </c>
      <c r="F2822" s="14">
        <v>75687.955330104422</v>
      </c>
      <c r="G2822" s="14">
        <v>2551.6097</v>
      </c>
      <c r="H2822" s="14">
        <v>169479.55120093253</v>
      </c>
      <c r="I2822" s="14">
        <v>10168.773072055952</v>
      </c>
      <c r="J2822" s="14">
        <v>4067.5092288223809</v>
      </c>
      <c r="K2822" s="15">
        <v>-1.5115302475563232E-2</v>
      </c>
      <c r="L2822" s="14">
        <v>-1869.2191089456464</v>
      </c>
      <c r="M2822" s="14">
        <v>123828.55823789816</v>
      </c>
      <c r="N2822" s="14">
        <v>3050.6319216167853</v>
      </c>
      <c r="O2822" s="15">
        <v>0.10184429019325889</v>
      </c>
      <c r="P2822" s="14">
        <v>34889.460298097591</v>
      </c>
      <c r="Q2822" s="14">
        <v>378991.27447880263</v>
      </c>
      <c r="R2822" s="14">
        <v>3050.6319216167853</v>
      </c>
      <c r="S2822" s="15">
        <v>0.1674272572223422</v>
      </c>
      <c r="T2822" s="38">
        <v>21578.107985236067</v>
      </c>
      <c r="U2822" s="38">
        <v>151983.92012821924</v>
      </c>
      <c r="V2822" s="38">
        <v>54598.349174388015</v>
      </c>
      <c r="W2822" s="38">
        <v>654803.75284492003</v>
      </c>
      <c r="AA2822" s="13">
        <v>2757</v>
      </c>
      <c r="AB2822" s="39">
        <v>2723202.1188559034</v>
      </c>
    </row>
    <row r="2823" spans="3:28">
      <c r="C2823" s="13">
        <v>2758</v>
      </c>
      <c r="D2823" s="13">
        <v>65</v>
      </c>
      <c r="E2823" s="14">
        <v>235172.12326179427</v>
      </c>
      <c r="F2823" s="14">
        <v>70794.62807209976</v>
      </c>
      <c r="G2823" s="14">
        <v>2551.6097</v>
      </c>
      <c r="H2823" s="14">
        <v>161825.88548969451</v>
      </c>
      <c r="I2823" s="14">
        <v>9709.5531293816712</v>
      </c>
      <c r="J2823" s="14">
        <v>3883.8212517526686</v>
      </c>
      <c r="K2823" s="15">
        <v>-5.6185434200305001E-3</v>
      </c>
      <c r="L2823" s="14">
        <v>-1064.9839529939345</v>
      </c>
      <c r="M2823" s="14">
        <v>190424.97736466708</v>
      </c>
      <c r="N2823" s="14">
        <v>2912.8659388145011</v>
      </c>
      <c r="O2823" s="15">
        <v>0.13357225207238968</v>
      </c>
      <c r="P2823" s="14">
        <v>8389.3637749183854</v>
      </c>
      <c r="Q2823" s="14">
        <v>72653.480561558565</v>
      </c>
      <c r="R2823" s="14">
        <v>2912.8659388145011</v>
      </c>
      <c r="S2823" s="15">
        <v>-5.6701556021471353E-2</v>
      </c>
      <c r="T2823" s="38">
        <v>-8388.2732537388183</v>
      </c>
      <c r="U2823" s="38">
        <v>141005.42709087775</v>
      </c>
      <c r="V2823" s="38">
        <v>-1063.8934318143674</v>
      </c>
      <c r="W2823" s="38">
        <v>404083.8850171034</v>
      </c>
      <c r="AA2823" s="13">
        <v>2758</v>
      </c>
      <c r="AB2823" s="39">
        <v>2804661.2211572528</v>
      </c>
    </row>
    <row r="2824" spans="3:28">
      <c r="C2824" s="13">
        <v>2759</v>
      </c>
      <c r="D2824" s="13">
        <v>65</v>
      </c>
      <c r="E2824" s="14">
        <v>217274.83355958108</v>
      </c>
      <c r="F2824" s="14">
        <v>63814.68508823662</v>
      </c>
      <c r="G2824" s="14">
        <v>2551.6097</v>
      </c>
      <c r="H2824" s="14">
        <v>150908.53877134447</v>
      </c>
      <c r="I2824" s="14">
        <v>9054.5123262806683</v>
      </c>
      <c r="J2824" s="14">
        <v>3621.8049305122677</v>
      </c>
      <c r="K2824" s="15">
        <v>4.8341216962134725E-4</v>
      </c>
      <c r="L2824" s="14">
        <v>78.011772914747169</v>
      </c>
      <c r="M2824" s="14">
        <v>163266.260149535</v>
      </c>
      <c r="N2824" s="14">
        <v>2716.3536978842003</v>
      </c>
      <c r="O2824" s="15">
        <v>6.9602153042776005E-2</v>
      </c>
      <c r="P2824" s="14">
        <v>11016.32209607649</v>
      </c>
      <c r="Q2824" s="14">
        <v>170650.09265123759</v>
      </c>
      <c r="R2824" s="14">
        <v>2716.3536978842003</v>
      </c>
      <c r="S2824" s="15">
        <v>0.27103544400754198</v>
      </c>
      <c r="T2824" s="38">
        <v>56691.272854966053</v>
      </c>
      <c r="U2824" s="38">
        <v>267214.98177132488</v>
      </c>
      <c r="V2824" s="38">
        <v>67785.606723957288</v>
      </c>
      <c r="W2824" s="38">
        <v>601131.33457209752</v>
      </c>
      <c r="AA2824" s="13">
        <v>2759</v>
      </c>
      <c r="AB2824" s="39">
        <v>2818872.7395174848</v>
      </c>
    </row>
    <row r="2825" spans="3:28">
      <c r="C2825" s="13">
        <v>2760</v>
      </c>
      <c r="D2825" s="13">
        <v>65</v>
      </c>
      <c r="E2825" s="14">
        <v>254338.56960930038</v>
      </c>
      <c r="F2825" s="14">
        <v>78269.542147627144</v>
      </c>
      <c r="G2825" s="14">
        <v>2551.6097</v>
      </c>
      <c r="H2825" s="14">
        <v>173517.41776167325</v>
      </c>
      <c r="I2825" s="14">
        <v>10411.045065700395</v>
      </c>
      <c r="J2825" s="14">
        <v>4164.4180262801583</v>
      </c>
      <c r="K2825" s="15">
        <v>-2.0461416441306064E-2</v>
      </c>
      <c r="L2825" s="14">
        <v>-3388.3766893272855</v>
      </c>
      <c r="M2825" s="14">
        <v>164292.17684932027</v>
      </c>
      <c r="N2825" s="14">
        <v>3123.3135197101183</v>
      </c>
      <c r="O2825" s="15">
        <v>7.1501412156456709E-2</v>
      </c>
      <c r="P2825" s="14">
        <v>12673.608618460261</v>
      </c>
      <c r="Q2825" s="14">
        <v>191485.03200849524</v>
      </c>
      <c r="R2825" s="14">
        <v>3123.3135197101183</v>
      </c>
      <c r="S2825" s="15">
        <v>0.31031193308894345</v>
      </c>
      <c r="T2825" s="38">
        <v>106077.90909381902</v>
      </c>
      <c r="U2825" s="38">
        <v>449482.39489955013</v>
      </c>
      <c r="V2825" s="38">
        <v>115363.141022952</v>
      </c>
      <c r="W2825" s="38">
        <v>805259.60375736561</v>
      </c>
      <c r="AA2825" s="13">
        <v>2760</v>
      </c>
      <c r="AB2825" s="39">
        <v>3295159.0156931588</v>
      </c>
    </row>
    <row r="2826" spans="3:28">
      <c r="C2826" s="13">
        <v>2761</v>
      </c>
      <c r="D2826" s="13">
        <v>65</v>
      </c>
      <c r="E2826" s="14">
        <v>234199.88475353716</v>
      </c>
      <c r="F2826" s="14">
        <v>70415.455053879501</v>
      </c>
      <c r="G2826" s="14">
        <v>2551.6097</v>
      </c>
      <c r="H2826" s="14">
        <v>161232.81999965766</v>
      </c>
      <c r="I2826" s="14">
        <v>9673.9691999794595</v>
      </c>
      <c r="J2826" s="14">
        <v>3869.5876799917842</v>
      </c>
      <c r="K2826" s="15">
        <v>-3.0624546271155483E-2</v>
      </c>
      <c r="L2826" s="14">
        <v>-4166.7375548565524</v>
      </c>
      <c r="M2826" s="14">
        <v>133826.80856716423</v>
      </c>
      <c r="N2826" s="14">
        <v>2902.1907599938377</v>
      </c>
      <c r="O2826" s="15">
        <v>0.12521745745514362</v>
      </c>
      <c r="P2826" s="14">
        <v>34396.721548265414</v>
      </c>
      <c r="Q2826" s="14">
        <v>310543.71195222315</v>
      </c>
      <c r="R2826" s="14">
        <v>2902.1907599938377</v>
      </c>
      <c r="S2826" s="15">
        <v>0.2301215476020359</v>
      </c>
      <c r="T2826" s="38">
        <v>33958.87821466638</v>
      </c>
      <c r="U2826" s="38">
        <v>182979.28454590749</v>
      </c>
      <c r="V2826" s="38">
        <v>64188.862208075239</v>
      </c>
      <c r="W2826" s="38">
        <v>627349.80506529484</v>
      </c>
      <c r="AA2826" s="13">
        <v>2761</v>
      </c>
      <c r="AB2826" s="39">
        <v>2675763.3986114459</v>
      </c>
    </row>
    <row r="2827" spans="3:28">
      <c r="C2827" s="13">
        <v>2762</v>
      </c>
      <c r="D2827" s="13">
        <v>65</v>
      </c>
      <c r="E2827" s="14">
        <v>238022.96994660646</v>
      </c>
      <c r="F2827" s="14">
        <v>71906.458279176528</v>
      </c>
      <c r="G2827" s="14">
        <v>2551.6097</v>
      </c>
      <c r="H2827" s="14">
        <v>163564.90196742993</v>
      </c>
      <c r="I2827" s="14">
        <v>9813.894118045795</v>
      </c>
      <c r="J2827" s="14">
        <v>3925.5576472183184</v>
      </c>
      <c r="K2827" s="15">
        <v>4.5261210982246683E-2</v>
      </c>
      <c r="L2827" s="14">
        <v>8857.9243395372032</v>
      </c>
      <c r="M2827" s="14">
        <v>206527.44956486434</v>
      </c>
      <c r="N2827" s="14">
        <v>2944.1682354137383</v>
      </c>
      <c r="O2827" s="15">
        <v>0.1477544450200034</v>
      </c>
      <c r="P2827" s="14">
        <v>23852.675369293658</v>
      </c>
      <c r="Q2827" s="14">
        <v>186759.32997362391</v>
      </c>
      <c r="R2827" s="14">
        <v>2944.1682354137383</v>
      </c>
      <c r="S2827" s="15">
        <v>0.34234963233960269</v>
      </c>
      <c r="T2827" s="38">
        <v>36145.960532658763</v>
      </c>
      <c r="U2827" s="38">
        <v>143200.04947285898</v>
      </c>
      <c r="V2827" s="38">
        <v>68856.560241489628</v>
      </c>
      <c r="W2827" s="38">
        <v>536486.82901134726</v>
      </c>
      <c r="AA2827" s="13">
        <v>2762</v>
      </c>
      <c r="AB2827" s="39">
        <v>2266937.8866519751</v>
      </c>
    </row>
    <row r="2828" spans="3:28">
      <c r="C2828" s="13">
        <v>2763</v>
      </c>
      <c r="D2828" s="13">
        <v>65</v>
      </c>
      <c r="E2828" s="14">
        <v>233237.41895527855</v>
      </c>
      <c r="F2828" s="14">
        <v>70040.093392558629</v>
      </c>
      <c r="G2828" s="14">
        <v>2551.6097</v>
      </c>
      <c r="H2828" s="14">
        <v>160645.71586271992</v>
      </c>
      <c r="I2828" s="14">
        <v>9638.7429517631954</v>
      </c>
      <c r="J2828" s="14">
        <v>3855.4971807052784</v>
      </c>
      <c r="K2828" s="15">
        <v>2.4275810546256528E-2</v>
      </c>
      <c r="L2828" s="14">
        <v>3818.0401867602664</v>
      </c>
      <c r="M2828" s="14">
        <v>163023.34618287504</v>
      </c>
      <c r="N2828" s="14">
        <v>2891.6228855289587</v>
      </c>
      <c r="O2828" s="15">
        <v>5.475497801991739E-2</v>
      </c>
      <c r="P2828" s="14">
        <v>6262.2055587950381</v>
      </c>
      <c r="Q2828" s="14">
        <v>122075.80209165909</v>
      </c>
      <c r="R2828" s="14">
        <v>2891.6228855289587</v>
      </c>
      <c r="S2828" s="15">
        <v>0.19712861426301445</v>
      </c>
      <c r="T2828" s="38">
        <v>114933.19762696257</v>
      </c>
      <c r="U2828" s="38">
        <v>699415.61213545711</v>
      </c>
      <c r="V2828" s="38">
        <v>125013.44337251788</v>
      </c>
      <c r="W2828" s="38">
        <v>984514.76040999126</v>
      </c>
      <c r="AA2828" s="13">
        <v>2763</v>
      </c>
      <c r="AB2828" s="39">
        <v>3046961.82899467</v>
      </c>
    </row>
    <row r="2829" spans="3:28">
      <c r="C2829" s="13">
        <v>2764</v>
      </c>
      <c r="D2829" s="13">
        <v>65</v>
      </c>
      <c r="E2829" s="14">
        <v>236813.31265487813</v>
      </c>
      <c r="F2829" s="14">
        <v>71434.691935402472</v>
      </c>
      <c r="G2829" s="14">
        <v>2551.6097</v>
      </c>
      <c r="H2829" s="14">
        <v>162827.01101947567</v>
      </c>
      <c r="I2829" s="14">
        <v>9769.6206611685393</v>
      </c>
      <c r="J2829" s="14">
        <v>3907.8482644674159</v>
      </c>
      <c r="K2829" s="15">
        <v>-8.9820837408136761E-4</v>
      </c>
      <c r="L2829" s="14">
        <v>-125.41344313171193</v>
      </c>
      <c r="M2829" s="14">
        <v>141454.73412525855</v>
      </c>
      <c r="N2829" s="14">
        <v>2930.8861983505617</v>
      </c>
      <c r="O2829" s="15">
        <v>5.4249518104708613E-2</v>
      </c>
      <c r="P2829" s="14">
        <v>9546.1377160899265</v>
      </c>
      <c r="Q2829" s="14">
        <v>186978.81609401258</v>
      </c>
      <c r="R2829" s="14">
        <v>2930.8861983505617</v>
      </c>
      <c r="S2829" s="15">
        <v>-5.604890300615227E-2</v>
      </c>
      <c r="T2829" s="38">
        <v>-100712.21661969421</v>
      </c>
      <c r="U2829" s="38">
        <v>1697616.5229589755</v>
      </c>
      <c r="V2829" s="38">
        <v>-91291.492346735991</v>
      </c>
      <c r="W2829" s="38">
        <v>2026050.0731782466</v>
      </c>
      <c r="AA2829" s="13">
        <v>2764</v>
      </c>
      <c r="AB2829" s="39">
        <v>3295108.6197563694</v>
      </c>
    </row>
    <row r="2830" spans="3:28">
      <c r="C2830" s="13">
        <v>2765</v>
      </c>
      <c r="D2830" s="13">
        <v>65</v>
      </c>
      <c r="E2830" s="14">
        <v>246869.09299967019</v>
      </c>
      <c r="F2830" s="14">
        <v>75356.446269871376</v>
      </c>
      <c r="G2830" s="14">
        <v>2551.6097</v>
      </c>
      <c r="H2830" s="14">
        <v>168961.03702979881</v>
      </c>
      <c r="I2830" s="14">
        <v>10137.662221787929</v>
      </c>
      <c r="J2830" s="14">
        <v>4055.0648887151715</v>
      </c>
      <c r="K2830" s="15">
        <v>8.8532821309764309E-2</v>
      </c>
      <c r="L2830" s="14">
        <v>13697.610943318517</v>
      </c>
      <c r="M2830" s="14">
        <v>170443.0292595432</v>
      </c>
      <c r="N2830" s="14">
        <v>3041.2986665363783</v>
      </c>
      <c r="O2830" s="15">
        <v>8.4324827386576789E-2</v>
      </c>
      <c r="P2830" s="14">
        <v>15048.768487872201</v>
      </c>
      <c r="Q2830" s="14">
        <v>195031.31278456529</v>
      </c>
      <c r="R2830" s="14">
        <v>3041.2986665363783</v>
      </c>
      <c r="S2830" s="15">
        <v>1.8806620443613808E-2</v>
      </c>
      <c r="T2830" s="38">
        <v>2572.8795128469428</v>
      </c>
      <c r="U2830" s="38">
        <v>140900.64528476371</v>
      </c>
      <c r="V2830" s="38">
        <v>31319.258944037661</v>
      </c>
      <c r="W2830" s="38">
        <v>506374.9873288722</v>
      </c>
      <c r="AA2830" s="13">
        <v>2765</v>
      </c>
      <c r="AB2830" s="39">
        <v>2694853.9762134375</v>
      </c>
    </row>
    <row r="2831" spans="3:28">
      <c r="C2831" s="13">
        <v>2766</v>
      </c>
      <c r="D2831" s="13">
        <v>65</v>
      </c>
      <c r="E2831" s="14">
        <v>238805.90584138621</v>
      </c>
      <c r="F2831" s="14">
        <v>72211.803278140622</v>
      </c>
      <c r="G2831" s="14">
        <v>2551.6097</v>
      </c>
      <c r="H2831" s="14">
        <v>164042.49286324557</v>
      </c>
      <c r="I2831" s="14">
        <v>9842.5495717947342</v>
      </c>
      <c r="J2831" s="14">
        <v>3937.0198287178937</v>
      </c>
      <c r="K2831" s="15">
        <v>-8.8651908942233917E-3</v>
      </c>
      <c r="L2831" s="14">
        <v>-1541.8559610898558</v>
      </c>
      <c r="M2831" s="14">
        <v>174349.13114375324</v>
      </c>
      <c r="N2831" s="14">
        <v>2952.7648715384203</v>
      </c>
      <c r="O2831" s="15">
        <v>-0.22471035493161168</v>
      </c>
      <c r="P2831" s="14">
        <v>-21765.549300880168</v>
      </c>
      <c r="Q2831" s="14">
        <v>76571.29738676695</v>
      </c>
      <c r="R2831" s="14">
        <v>2952.7648715384203</v>
      </c>
      <c r="S2831" s="15">
        <v>0.22147762974427143</v>
      </c>
      <c r="T2831" s="38">
        <v>34793.250783321855</v>
      </c>
      <c r="U2831" s="38">
        <v>193365.6380097139</v>
      </c>
      <c r="V2831" s="38">
        <v>11485.845521351832</v>
      </c>
      <c r="W2831" s="38">
        <v>444286.06654023408</v>
      </c>
      <c r="AA2831" s="13">
        <v>2766</v>
      </c>
      <c r="AB2831" s="39">
        <v>2368493.9247024087</v>
      </c>
    </row>
    <row r="2832" spans="3:28">
      <c r="C2832" s="13">
        <v>2767</v>
      </c>
      <c r="D2832" s="13">
        <v>65</v>
      </c>
      <c r="E2832" s="14">
        <v>243352.99770572112</v>
      </c>
      <c r="F2832" s="14">
        <v>73985.169105231238</v>
      </c>
      <c r="G2832" s="14">
        <v>2551.6097</v>
      </c>
      <c r="H2832" s="14">
        <v>166816.21890048988</v>
      </c>
      <c r="I2832" s="14">
        <v>10008.973134029393</v>
      </c>
      <c r="J2832" s="14">
        <v>4003.5892536117572</v>
      </c>
      <c r="K2832" s="15">
        <v>5.8674703421942011E-2</v>
      </c>
      <c r="L2832" s="14">
        <v>10417.450457362391</v>
      </c>
      <c r="M2832" s="14">
        <v>189965.10130176743</v>
      </c>
      <c r="N2832" s="14">
        <v>3002.6919402088179</v>
      </c>
      <c r="O2832" s="15">
        <v>0.41540686835219803</v>
      </c>
      <c r="P2832" s="14">
        <v>70985.348203200701</v>
      </c>
      <c r="Q2832" s="14">
        <v>243368.19279844715</v>
      </c>
      <c r="R2832" s="14">
        <v>3002.6919402088179</v>
      </c>
      <c r="S2832" s="15">
        <v>2.1219437665162794E-2</v>
      </c>
      <c r="T2832" s="38">
        <v>5240.1424013275428</v>
      </c>
      <c r="U2832" s="38">
        <v>253691.59534484125</v>
      </c>
      <c r="V2832" s="38">
        <v>86642.941061890626</v>
      </c>
      <c r="W2832" s="38">
        <v>687024.88944505586</v>
      </c>
      <c r="AA2832" s="13">
        <v>2767</v>
      </c>
      <c r="AB2832" s="39">
        <v>2926282.458173722</v>
      </c>
    </row>
    <row r="2833" spans="3:28">
      <c r="C2833" s="13">
        <v>2768</v>
      </c>
      <c r="D2833" s="13">
        <v>65</v>
      </c>
      <c r="E2833" s="14">
        <v>240979.7455090475</v>
      </c>
      <c r="F2833" s="14">
        <v>73059.600748528523</v>
      </c>
      <c r="G2833" s="14">
        <v>2551.6097</v>
      </c>
      <c r="H2833" s="14">
        <v>165368.53506051897</v>
      </c>
      <c r="I2833" s="14">
        <v>9922.1121036311379</v>
      </c>
      <c r="J2833" s="14">
        <v>3968.8448414524555</v>
      </c>
      <c r="K2833" s="15">
        <v>5.0841818939213426E-2</v>
      </c>
      <c r="L2833" s="14">
        <v>6079.843406026107</v>
      </c>
      <c r="M2833" s="14">
        <v>127647.78059626085</v>
      </c>
      <c r="N2833" s="14">
        <v>2976.6336310893412</v>
      </c>
      <c r="O2833" s="15">
        <v>-4.1909625722917759E-3</v>
      </c>
      <c r="P2833" s="14">
        <v>-645.34495869362672</v>
      </c>
      <c r="Q2833" s="14">
        <v>154827.87331129849</v>
      </c>
      <c r="R2833" s="14">
        <v>2976.6336310893412</v>
      </c>
      <c r="S2833" s="15">
        <v>0.29225158498226383</v>
      </c>
      <c r="T2833" s="38">
        <v>28320.676927041903</v>
      </c>
      <c r="U2833" s="38">
        <v>126714.12063440695</v>
      </c>
      <c r="V2833" s="38">
        <v>33755.175374374383</v>
      </c>
      <c r="W2833" s="38">
        <v>409189.77454196627</v>
      </c>
      <c r="AA2833" s="13">
        <v>2768</v>
      </c>
      <c r="AB2833" s="39">
        <v>2624999.8592324969</v>
      </c>
    </row>
    <row r="2834" spans="3:28">
      <c r="C2834" s="13">
        <v>2769</v>
      </c>
      <c r="D2834" s="13">
        <v>65</v>
      </c>
      <c r="E2834" s="14">
        <v>232159.74108993658</v>
      </c>
      <c r="F2834" s="14">
        <v>69619.799025075263</v>
      </c>
      <c r="G2834" s="14">
        <v>2551.6097</v>
      </c>
      <c r="H2834" s="14">
        <v>159988.3323648613</v>
      </c>
      <c r="I2834" s="14">
        <v>9599.299941891677</v>
      </c>
      <c r="J2834" s="14">
        <v>3839.7199767566708</v>
      </c>
      <c r="K2834" s="15">
        <v>0.10381218685955956</v>
      </c>
      <c r="L2834" s="14">
        <v>17199.608893408273</v>
      </c>
      <c r="M2834" s="14">
        <v>184799.52450643547</v>
      </c>
      <c r="N2834" s="14">
        <v>2879.7899825675031</v>
      </c>
      <c r="O2834" s="15">
        <v>3.748698709783202E-2</v>
      </c>
      <c r="P2834" s="14">
        <v>7874.0224561239147</v>
      </c>
      <c r="Q2834" s="14">
        <v>219360.73811012483</v>
      </c>
      <c r="R2834" s="14">
        <v>2879.7899825675031</v>
      </c>
      <c r="S2834" s="15">
        <v>-2.8586760625294069E-2</v>
      </c>
      <c r="T2834" s="38">
        <v>-4014.7074844256699</v>
      </c>
      <c r="U2834" s="38">
        <v>137864.58660664226</v>
      </c>
      <c r="V2834" s="38">
        <v>21058.923865106517</v>
      </c>
      <c r="W2834" s="38">
        <v>542024.84922320256</v>
      </c>
      <c r="AA2834" s="13">
        <v>2769</v>
      </c>
      <c r="AB2834" s="39">
        <v>2614278.3076723213</v>
      </c>
    </row>
    <row r="2835" spans="3:28">
      <c r="C2835" s="13">
        <v>2770</v>
      </c>
      <c r="D2835" s="13">
        <v>65</v>
      </c>
      <c r="E2835" s="14">
        <v>246293.17648226928</v>
      </c>
      <c r="F2835" s="14">
        <v>75131.838828085019</v>
      </c>
      <c r="G2835" s="14">
        <v>2551.6097</v>
      </c>
      <c r="H2835" s="14">
        <v>168609.72795418426</v>
      </c>
      <c r="I2835" s="14">
        <v>10116.583677251056</v>
      </c>
      <c r="J2835" s="14">
        <v>4046.6334709004223</v>
      </c>
      <c r="K2835" s="15">
        <v>6.5706098183125686E-3</v>
      </c>
      <c r="L2835" s="14">
        <v>971.77551772863944</v>
      </c>
      <c r="M2835" s="14">
        <v>150892.40233545765</v>
      </c>
      <c r="N2835" s="14">
        <v>3034.9751031753167</v>
      </c>
      <c r="O2835" s="15">
        <v>0.11069541302072616</v>
      </c>
      <c r="P2835" s="14">
        <v>18221.792083761375</v>
      </c>
      <c r="Q2835" s="14">
        <v>184351.26839363298</v>
      </c>
      <c r="R2835" s="14">
        <v>3034.9751031753167</v>
      </c>
      <c r="S2835" s="15">
        <v>0.11338969563736385</v>
      </c>
      <c r="T2835" s="38">
        <v>13822.972646411386</v>
      </c>
      <c r="U2835" s="38">
        <v>137247.23989885644</v>
      </c>
      <c r="V2835" s="38">
        <v>33016.540247901401</v>
      </c>
      <c r="W2835" s="38">
        <v>472490.91062794707</v>
      </c>
      <c r="AA2835" s="13">
        <v>2770</v>
      </c>
      <c r="AB2835" s="39">
        <v>2575277.4315318954</v>
      </c>
    </row>
    <row r="2836" spans="3:28">
      <c r="C2836" s="13">
        <v>2771</v>
      </c>
      <c r="D2836" s="13">
        <v>65</v>
      </c>
      <c r="E2836" s="14">
        <v>225685.47517289303</v>
      </c>
      <c r="F2836" s="14">
        <v>67094.835317428282</v>
      </c>
      <c r="G2836" s="14">
        <v>2551.6097</v>
      </c>
      <c r="H2836" s="14">
        <v>156039.03015546474</v>
      </c>
      <c r="I2836" s="14">
        <v>9362.3418093278851</v>
      </c>
      <c r="J2836" s="14">
        <v>3744.9367237311544</v>
      </c>
      <c r="K2836" s="15">
        <v>4.7829854003219922E-2</v>
      </c>
      <c r="L2836" s="14">
        <v>8203.8550927340366</v>
      </c>
      <c r="M2836" s="14">
        <v>181597.96540194386</v>
      </c>
      <c r="N2836" s="14">
        <v>2808.7025427983654</v>
      </c>
      <c r="O2836" s="15">
        <v>-3.7246874638439981E-2</v>
      </c>
      <c r="P2836" s="14">
        <v>-2866.4764764728084</v>
      </c>
      <c r="Q2836" s="14">
        <v>75496.720451053232</v>
      </c>
      <c r="R2836" s="14">
        <v>2808.7025427983654</v>
      </c>
      <c r="S2836" s="15">
        <v>0.16554870196844002</v>
      </c>
      <c r="T2836" s="38">
        <v>89339.087417611867</v>
      </c>
      <c r="U2836" s="38">
        <v>630397.85068581032</v>
      </c>
      <c r="V2836" s="38">
        <v>94676.46603387309</v>
      </c>
      <c r="W2836" s="38">
        <v>887492.53653880744</v>
      </c>
      <c r="AA2836" s="13">
        <v>2771</v>
      </c>
      <c r="AB2836" s="39">
        <v>2364729.071562917</v>
      </c>
    </row>
    <row r="2837" spans="3:28">
      <c r="C2837" s="13">
        <v>2772</v>
      </c>
      <c r="D2837" s="13">
        <v>65</v>
      </c>
      <c r="E2837" s="14">
        <v>246773.27479973756</v>
      </c>
      <c r="F2837" s="14">
        <v>75319.077171897647</v>
      </c>
      <c r="G2837" s="14">
        <v>2551.6097</v>
      </c>
      <c r="H2837" s="14">
        <v>168902.58792783992</v>
      </c>
      <c r="I2837" s="14">
        <v>10134.155275670395</v>
      </c>
      <c r="J2837" s="14">
        <v>4053.6621102681584</v>
      </c>
      <c r="K2837" s="15">
        <v>0.1071436154907611</v>
      </c>
      <c r="L2837" s="14">
        <v>14082.601570892948</v>
      </c>
      <c r="M2837" s="14">
        <v>147546.11699017638</v>
      </c>
      <c r="N2837" s="14">
        <v>3040.2465827011183</v>
      </c>
      <c r="O2837" s="15">
        <v>9.8360993511962869E-2</v>
      </c>
      <c r="P2837" s="14">
        <v>15292.576722261008</v>
      </c>
      <c r="Q2837" s="14">
        <v>172286.69611960958</v>
      </c>
      <c r="R2837" s="14">
        <v>3040.2465827011183</v>
      </c>
      <c r="S2837" s="15">
        <v>-0.116008574165982</v>
      </c>
      <c r="T2837" s="38">
        <v>-133332.22233075259</v>
      </c>
      <c r="U2837" s="38">
        <v>1017518.6576681528</v>
      </c>
      <c r="V2837" s="38">
        <v>-103957.04403759862</v>
      </c>
      <c r="W2837" s="38">
        <v>1337351.4707779388</v>
      </c>
      <c r="AA2837" s="13">
        <v>2772</v>
      </c>
      <c r="AB2837" s="39">
        <v>3239082.5536507205</v>
      </c>
    </row>
    <row r="2838" spans="3:28">
      <c r="C2838" s="13">
        <v>2773</v>
      </c>
      <c r="D2838" s="13">
        <v>65</v>
      </c>
      <c r="E2838" s="14">
        <v>226009.61546818537</v>
      </c>
      <c r="F2838" s="14">
        <v>67221.250032592288</v>
      </c>
      <c r="G2838" s="14">
        <v>2551.6097</v>
      </c>
      <c r="H2838" s="14">
        <v>156236.75573559306</v>
      </c>
      <c r="I2838" s="14">
        <v>9374.2053441355838</v>
      </c>
      <c r="J2838" s="14">
        <v>3749.6821376542339</v>
      </c>
      <c r="K2838" s="15">
        <v>3.7261674248664133E-2</v>
      </c>
      <c r="L2838" s="14">
        <v>7113.1231022042211</v>
      </c>
      <c r="M2838" s="14">
        <v>199884.46159449947</v>
      </c>
      <c r="N2838" s="14">
        <v>2812.261603240675</v>
      </c>
      <c r="O2838" s="15">
        <v>-4.1298203971085343E-2</v>
      </c>
      <c r="P2838" s="14">
        <v>-4121.4603272817312</v>
      </c>
      <c r="Q2838" s="14">
        <v>97082.238672881664</v>
      </c>
      <c r="R2838" s="14">
        <v>2812.261603240675</v>
      </c>
      <c r="S2838" s="15">
        <v>0.2571868351621619</v>
      </c>
      <c r="T2838" s="38">
        <v>52327.303808222227</v>
      </c>
      <c r="U2838" s="38">
        <v>257193.70805357746</v>
      </c>
      <c r="V2838" s="38">
        <v>55318.96658314472</v>
      </c>
      <c r="W2838" s="38">
        <v>554160.40832095861</v>
      </c>
      <c r="AA2838" s="13">
        <v>2773</v>
      </c>
      <c r="AB2838" s="39">
        <v>2739795.8806226384</v>
      </c>
    </row>
    <row r="2839" spans="3:28">
      <c r="C2839" s="13">
        <v>2774</v>
      </c>
      <c r="D2839" s="13">
        <v>65</v>
      </c>
      <c r="E2839" s="14">
        <v>237310.48676763498</v>
      </c>
      <c r="F2839" s="14">
        <v>71628.589839377644</v>
      </c>
      <c r="G2839" s="14">
        <v>2551.6097</v>
      </c>
      <c r="H2839" s="14">
        <v>163130.28722825734</v>
      </c>
      <c r="I2839" s="14">
        <v>9787.8172336954394</v>
      </c>
      <c r="J2839" s="14">
        <v>3915.126893478176</v>
      </c>
      <c r="K2839" s="15">
        <v>9.1626186802068271E-2</v>
      </c>
      <c r="L2839" s="14">
        <v>12065.310473641641</v>
      </c>
      <c r="M2839" s="14">
        <v>145702.59229287214</v>
      </c>
      <c r="N2839" s="14">
        <v>2936.3451701086319</v>
      </c>
      <c r="O2839" s="15">
        <v>0.1164272966879724</v>
      </c>
      <c r="P2839" s="14">
        <v>17865.988485839582</v>
      </c>
      <c r="Q2839" s="14">
        <v>172786.04902222892</v>
      </c>
      <c r="R2839" s="14">
        <v>2936.3451701086319</v>
      </c>
      <c r="S2839" s="15">
        <v>0.27601135782076358</v>
      </c>
      <c r="T2839" s="38">
        <v>83904.198765487381</v>
      </c>
      <c r="U2839" s="38">
        <v>389360.58193705365</v>
      </c>
      <c r="V2839" s="38">
        <v>113835.49772496861</v>
      </c>
      <c r="W2839" s="38">
        <v>707849.22325215465</v>
      </c>
      <c r="AA2839" s="13">
        <v>2774</v>
      </c>
      <c r="AB2839" s="39">
        <v>2645582.3416875275</v>
      </c>
    </row>
    <row r="2840" spans="3:28">
      <c r="C2840" s="13">
        <v>2775</v>
      </c>
      <c r="D2840" s="13">
        <v>65</v>
      </c>
      <c r="E2840" s="14">
        <v>248721.11180937663</v>
      </c>
      <c r="F2840" s="14">
        <v>76078.733605656889</v>
      </c>
      <c r="G2840" s="14">
        <v>2551.6097</v>
      </c>
      <c r="H2840" s="14">
        <v>170090.76850371974</v>
      </c>
      <c r="I2840" s="14">
        <v>10205.446110223183</v>
      </c>
      <c r="J2840" s="14">
        <v>4082.1784440892734</v>
      </c>
      <c r="K2840" s="15">
        <v>1.4857341363978423E-2</v>
      </c>
      <c r="L2840" s="14">
        <v>2291.7408341914766</v>
      </c>
      <c r="M2840" s="14">
        <v>158582.55603667261</v>
      </c>
      <c r="N2840" s="14">
        <v>3061.633833066955</v>
      </c>
      <c r="O2840" s="15">
        <v>0.14930803286865435</v>
      </c>
      <c r="P2840" s="14">
        <v>37980.128255450654</v>
      </c>
      <c r="Q2840" s="14">
        <v>293885.25796506478</v>
      </c>
      <c r="R2840" s="14">
        <v>3061.633833066955</v>
      </c>
      <c r="S2840" s="15">
        <v>-3.3203832434551453E-2</v>
      </c>
      <c r="T2840" s="38">
        <v>-7171.4149489594492</v>
      </c>
      <c r="U2840" s="38">
        <v>210340.94455291046</v>
      </c>
      <c r="V2840" s="38">
        <v>33100.454140682683</v>
      </c>
      <c r="W2840" s="38">
        <v>662808.75855464791</v>
      </c>
      <c r="AA2840" s="13">
        <v>2775</v>
      </c>
      <c r="AB2840" s="39">
        <v>2640552.0848834394</v>
      </c>
    </row>
    <row r="2841" spans="3:28">
      <c r="C2841" s="13">
        <v>2776</v>
      </c>
      <c r="D2841" s="13">
        <v>65</v>
      </c>
      <c r="E2841" s="14">
        <v>239637.73356060492</v>
      </c>
      <c r="F2841" s="14">
        <v>72536.21608863592</v>
      </c>
      <c r="G2841" s="14">
        <v>2551.6097</v>
      </c>
      <c r="H2841" s="14">
        <v>164549.90777196901</v>
      </c>
      <c r="I2841" s="14">
        <v>9872.9944663181395</v>
      </c>
      <c r="J2841" s="14">
        <v>3949.1977865272561</v>
      </c>
      <c r="K2841" s="15">
        <v>9.2178803658093555E-2</v>
      </c>
      <c r="L2841" s="14">
        <v>13497.086037655792</v>
      </c>
      <c r="M2841" s="14">
        <v>161894.56635297299</v>
      </c>
      <c r="N2841" s="14">
        <v>2961.8983398954419</v>
      </c>
      <c r="O2841" s="15">
        <v>0.10037284954869309</v>
      </c>
      <c r="P2841" s="14">
        <v>19650.876921719646</v>
      </c>
      <c r="Q2841" s="14">
        <v>216910.63490377116</v>
      </c>
      <c r="R2841" s="14">
        <v>2961.8983398954419</v>
      </c>
      <c r="S2841" s="15">
        <v>-7.8217416877455218E-2</v>
      </c>
      <c r="T2841" s="38">
        <v>-17642.006133575145</v>
      </c>
      <c r="U2841" s="38">
        <v>209389.80929951224</v>
      </c>
      <c r="V2841" s="38">
        <v>15505.956825800291</v>
      </c>
      <c r="W2841" s="38">
        <v>588195.0105562564</v>
      </c>
      <c r="AA2841" s="13">
        <v>2776</v>
      </c>
      <c r="AB2841" s="39">
        <v>2890145.0833945991</v>
      </c>
    </row>
    <row r="2842" spans="3:28">
      <c r="C2842" s="13">
        <v>2777</v>
      </c>
      <c r="D2842" s="13">
        <v>65</v>
      </c>
      <c r="E2842" s="14">
        <v>230193.07784777254</v>
      </c>
      <c r="F2842" s="14">
        <v>68852.800360631285</v>
      </c>
      <c r="G2842" s="14">
        <v>2551.6097</v>
      </c>
      <c r="H2842" s="14">
        <v>158788.66778714125</v>
      </c>
      <c r="I2842" s="14">
        <v>9527.3200672284747</v>
      </c>
      <c r="J2842" s="14">
        <v>3810.9280268913899</v>
      </c>
      <c r="K2842" s="15">
        <v>5.8691510552374433E-2</v>
      </c>
      <c r="L2842" s="14">
        <v>6811.1998580519321</v>
      </c>
      <c r="M2842" s="14">
        <v>124767.51677932718</v>
      </c>
      <c r="N2842" s="14">
        <v>2858.1960201685424</v>
      </c>
      <c r="O2842" s="15">
        <v>5.2572305702979265E-2</v>
      </c>
      <c r="P2842" s="14">
        <v>7274.9540345253563</v>
      </c>
      <c r="Q2842" s="14">
        <v>147084.02106531564</v>
      </c>
      <c r="R2842" s="14">
        <v>2858.1960201685424</v>
      </c>
      <c r="S2842" s="15">
        <v>0.17014432949463432</v>
      </c>
      <c r="T2842" s="38">
        <v>70670.134576114768</v>
      </c>
      <c r="U2842" s="38">
        <v>487453.27221843624</v>
      </c>
      <c r="V2842" s="38">
        <v>84756.288468692059</v>
      </c>
      <c r="W2842" s="38">
        <v>759304.810063079</v>
      </c>
      <c r="AA2842" s="13">
        <v>2777</v>
      </c>
      <c r="AB2842" s="39">
        <v>2619409.6517172437</v>
      </c>
    </row>
    <row r="2843" spans="3:28">
      <c r="C2843" s="13">
        <v>2778</v>
      </c>
      <c r="D2843" s="13">
        <v>65</v>
      </c>
      <c r="E2843" s="14">
        <v>236539.14583466103</v>
      </c>
      <c r="F2843" s="14">
        <v>71327.766875517802</v>
      </c>
      <c r="G2843" s="14">
        <v>2551.6097</v>
      </c>
      <c r="H2843" s="14">
        <v>162659.76925914324</v>
      </c>
      <c r="I2843" s="14">
        <v>9759.5861555485935</v>
      </c>
      <c r="J2843" s="14">
        <v>3903.8344622194377</v>
      </c>
      <c r="K2843" s="15">
        <v>5.5652852136326578E-2</v>
      </c>
      <c r="L2843" s="14">
        <v>8694.8944827920641</v>
      </c>
      <c r="M2843" s="14">
        <v>166881.29294934956</v>
      </c>
      <c r="N2843" s="14">
        <v>2927.8758466645781</v>
      </c>
      <c r="O2843" s="15">
        <v>-4.4212983929015945E-2</v>
      </c>
      <c r="P2843" s="14">
        <v>-6370.350453624389</v>
      </c>
      <c r="Q2843" s="14">
        <v>139176.83830507341</v>
      </c>
      <c r="R2843" s="14">
        <v>2927.8758466645781</v>
      </c>
      <c r="S2843" s="15">
        <v>0.11363041089952078</v>
      </c>
      <c r="T2843" s="38">
        <v>62637.350938216536</v>
      </c>
      <c r="U2843" s="38">
        <v>615338.85319284792</v>
      </c>
      <c r="V2843" s="38">
        <v>64961.894967384214</v>
      </c>
      <c r="W2843" s="38">
        <v>921396.98444727086</v>
      </c>
      <c r="AA2843" s="13">
        <v>2778</v>
      </c>
      <c r="AB2843" s="39">
        <v>2819618.9817728712</v>
      </c>
    </row>
    <row r="2844" spans="3:28">
      <c r="C2844" s="13">
        <v>2779</v>
      </c>
      <c r="D2844" s="13">
        <v>65</v>
      </c>
      <c r="E2844" s="14">
        <v>225414.78640269188</v>
      </c>
      <c r="F2844" s="14">
        <v>66989.266697049839</v>
      </c>
      <c r="G2844" s="14">
        <v>2551.6097</v>
      </c>
      <c r="H2844" s="14">
        <v>155873.91000564204</v>
      </c>
      <c r="I2844" s="14">
        <v>9352.4346003385217</v>
      </c>
      <c r="J2844" s="14">
        <v>3740.9738401354089</v>
      </c>
      <c r="K2844" s="15">
        <v>5.9838057962018028E-2</v>
      </c>
      <c r="L2844" s="14">
        <v>9464.1395292391881</v>
      </c>
      <c r="M2844" s="14">
        <v>169497.17135085622</v>
      </c>
      <c r="N2844" s="14">
        <v>2805.7303801015564</v>
      </c>
      <c r="O2844" s="15">
        <v>9.1063993355230632E-2</v>
      </c>
      <c r="P2844" s="14">
        <v>26888.639358105622</v>
      </c>
      <c r="Q2844" s="14">
        <v>323563.41573281086</v>
      </c>
      <c r="R2844" s="14">
        <v>2805.7303801015564</v>
      </c>
      <c r="S2844" s="15">
        <v>0.20205698251164372</v>
      </c>
      <c r="T2844" s="38">
        <v>120569.40422547676</v>
      </c>
      <c r="U2844" s="38">
        <v>718682.1812767958</v>
      </c>
      <c r="V2844" s="38">
        <v>156922.18311282157</v>
      </c>
      <c r="W2844" s="38">
        <v>1211742.768360463</v>
      </c>
      <c r="AA2844" s="13">
        <v>2779</v>
      </c>
      <c r="AB2844" s="39">
        <v>2586139.2799064382</v>
      </c>
    </row>
    <row r="2845" spans="3:28">
      <c r="C2845" s="13">
        <v>2780</v>
      </c>
      <c r="D2845" s="13">
        <v>65</v>
      </c>
      <c r="E2845" s="14">
        <v>232897.57746958913</v>
      </c>
      <c r="F2845" s="14">
        <v>69907.555213139756</v>
      </c>
      <c r="G2845" s="14">
        <v>2551.6097</v>
      </c>
      <c r="H2845" s="14">
        <v>160438.41255644939</v>
      </c>
      <c r="I2845" s="14">
        <v>9626.3047533869631</v>
      </c>
      <c r="J2845" s="14">
        <v>3850.5219013547853</v>
      </c>
      <c r="K2845" s="15">
        <v>9.3114670911473879E-2</v>
      </c>
      <c r="L2845" s="14">
        <v>17943.473001925944</v>
      </c>
      <c r="M2845" s="14">
        <v>212571.69715144433</v>
      </c>
      <c r="N2845" s="14">
        <v>2887.8914260160886</v>
      </c>
      <c r="O2845" s="15">
        <v>-1.0160222672729993E-2</v>
      </c>
      <c r="P2845" s="14">
        <v>-2129.3300447488891</v>
      </c>
      <c r="Q2845" s="14">
        <v>208889.75130618218</v>
      </c>
      <c r="R2845" s="14">
        <v>2887.8914260160886</v>
      </c>
      <c r="S2845" s="15">
        <v>-0.1759552170220941</v>
      </c>
      <c r="T2845" s="38">
        <v>-116729.19009784001</v>
      </c>
      <c r="U2845" s="38">
        <v>548117.5922766279</v>
      </c>
      <c r="V2845" s="38">
        <v>-100915.04714066295</v>
      </c>
      <c r="W2845" s="38">
        <v>969579.04073425441</v>
      </c>
      <c r="AA2845" s="13">
        <v>2780</v>
      </c>
      <c r="AB2845" s="39">
        <v>2830265.761536106</v>
      </c>
    </row>
    <row r="2846" spans="3:28">
      <c r="C2846" s="13">
        <v>2781</v>
      </c>
      <c r="D2846" s="13">
        <v>65</v>
      </c>
      <c r="E2846" s="14">
        <v>221126.5616874742</v>
      </c>
      <c r="F2846" s="14">
        <v>65316.85905811494</v>
      </c>
      <c r="G2846" s="14">
        <v>2551.6097</v>
      </c>
      <c r="H2846" s="14">
        <v>153258.09292935926</v>
      </c>
      <c r="I2846" s="14">
        <v>9195.4855757615551</v>
      </c>
      <c r="J2846" s="14">
        <v>3678.1942303046221</v>
      </c>
      <c r="K2846" s="15">
        <v>3.8100363710601118E-2</v>
      </c>
      <c r="L2846" s="14">
        <v>5911.0874066708848</v>
      </c>
      <c r="M2846" s="14">
        <v>162895.354567173</v>
      </c>
      <c r="N2846" s="14">
        <v>2758.6456727284663</v>
      </c>
      <c r="O2846" s="15">
        <v>-2.9108104019490683E-2</v>
      </c>
      <c r="P2846" s="14">
        <v>-3367.1344134494948</v>
      </c>
      <c r="Q2846" s="14">
        <v>113689.0601008115</v>
      </c>
      <c r="R2846" s="14">
        <v>2758.6456727284663</v>
      </c>
      <c r="S2846" s="15">
        <v>0.16142126921494698</v>
      </c>
      <c r="T2846" s="38">
        <v>303128.62970965722</v>
      </c>
      <c r="U2846" s="38">
        <v>2182380.8696893882</v>
      </c>
      <c r="V2846" s="38">
        <v>305672.58270287863</v>
      </c>
      <c r="W2846" s="38">
        <v>2458965.2843573727</v>
      </c>
      <c r="AA2846" s="13">
        <v>2781</v>
      </c>
      <c r="AB2846" s="39">
        <v>2219025.9309846442</v>
      </c>
    </row>
    <row r="2847" spans="3:28">
      <c r="C2847" s="13">
        <v>2782</v>
      </c>
      <c r="D2847" s="13">
        <v>65</v>
      </c>
      <c r="E2847" s="14">
        <v>224066.20363178334</v>
      </c>
      <c r="F2847" s="14">
        <v>66463.319416395505</v>
      </c>
      <c r="G2847" s="14">
        <v>2551.6097</v>
      </c>
      <c r="H2847" s="14">
        <v>155051.27451538783</v>
      </c>
      <c r="I2847" s="14">
        <v>9303.0764709232699</v>
      </c>
      <c r="J2847" s="14">
        <v>3721.230588369308</v>
      </c>
      <c r="K2847" s="15">
        <v>2.1747840373577767E-2</v>
      </c>
      <c r="L2847" s="14">
        <v>2766.3860045428669</v>
      </c>
      <c r="M2847" s="14">
        <v>131829.79279538797</v>
      </c>
      <c r="N2847" s="14">
        <v>2790.922941276981</v>
      </c>
      <c r="O2847" s="15">
        <v>0.14239096461306705</v>
      </c>
      <c r="P2847" s="14">
        <v>31097.583404899829</v>
      </c>
      <c r="Q2847" s="14">
        <v>250888.80818400628</v>
      </c>
      <c r="R2847" s="14">
        <v>2790.922941276981</v>
      </c>
      <c r="S2847" s="15">
        <v>-0.15978534531906396</v>
      </c>
      <c r="T2847" s="38">
        <v>-73547.822806513286</v>
      </c>
      <c r="U2847" s="38">
        <v>388139.05437343754</v>
      </c>
      <c r="V2847" s="38">
        <v>-39683.85339707059</v>
      </c>
      <c r="W2847" s="38">
        <v>770857.65535283182</v>
      </c>
      <c r="AA2847" s="13">
        <v>2782</v>
      </c>
      <c r="AB2847" s="39">
        <v>2999159.4888725374</v>
      </c>
    </row>
    <row r="2848" spans="3:28">
      <c r="C2848" s="13">
        <v>2783</v>
      </c>
      <c r="D2848" s="13">
        <v>65</v>
      </c>
      <c r="E2848" s="14">
        <v>220745.3646332119</v>
      </c>
      <c r="F2848" s="14">
        <v>65168.192206952641</v>
      </c>
      <c r="G2848" s="14">
        <v>2551.6097</v>
      </c>
      <c r="H2848" s="14">
        <v>153025.56272625926</v>
      </c>
      <c r="I2848" s="14">
        <v>9181.533763575555</v>
      </c>
      <c r="J2848" s="14">
        <v>3672.6135054302222</v>
      </c>
      <c r="K2848" s="15">
        <v>-3.2970217925723098E-2</v>
      </c>
      <c r="L2848" s="14">
        <v>-4347.9566738707435</v>
      </c>
      <c r="M2848" s="14">
        <v>129363.62866104941</v>
      </c>
      <c r="N2848" s="14">
        <v>2754.4601290726664</v>
      </c>
      <c r="O2848" s="15">
        <v>0.21710261178061802</v>
      </c>
      <c r="P2848" s="14">
        <v>61155.063692174663</v>
      </c>
      <c r="Q2848" s="14">
        <v>344219.6635704459</v>
      </c>
      <c r="R2848" s="14">
        <v>2754.4601290726664</v>
      </c>
      <c r="S2848" s="15">
        <v>8.6362588454584069E-2</v>
      </c>
      <c r="T2848" s="38">
        <v>23465.579420061862</v>
      </c>
      <c r="U2848" s="38">
        <v>296552.81540228589</v>
      </c>
      <c r="V2848" s="38">
        <v>80272.686438365781</v>
      </c>
      <c r="W2848" s="38">
        <v>770136.10763378115</v>
      </c>
      <c r="AA2848" s="13">
        <v>2783</v>
      </c>
      <c r="AB2848" s="39">
        <v>2676204.9093600237</v>
      </c>
    </row>
    <row r="2849" spans="3:28">
      <c r="C2849" s="13">
        <v>2784</v>
      </c>
      <c r="D2849" s="13">
        <v>65</v>
      </c>
      <c r="E2849" s="14">
        <v>248183.7179961598</v>
      </c>
      <c r="F2849" s="14">
        <v>75869.150018502318</v>
      </c>
      <c r="G2849" s="14">
        <v>2551.6097</v>
      </c>
      <c r="H2849" s="14">
        <v>169762.95827765748</v>
      </c>
      <c r="I2849" s="14">
        <v>10185.777496659448</v>
      </c>
      <c r="J2849" s="14">
        <v>4074.3109986637792</v>
      </c>
      <c r="K2849" s="15">
        <v>5.2322937230962881E-2</v>
      </c>
      <c r="L2849" s="14">
        <v>7859.9948478682782</v>
      </c>
      <c r="M2849" s="14">
        <v>160117.97631445891</v>
      </c>
      <c r="N2849" s="14">
        <v>3055.7332489978344</v>
      </c>
      <c r="O2849" s="15">
        <v>3.8609910583733767E-2</v>
      </c>
      <c r="P2849" s="14">
        <v>4904.2065020608152</v>
      </c>
      <c r="Q2849" s="14">
        <v>133451.44271108659</v>
      </c>
      <c r="R2849" s="14">
        <v>3055.7332489978344</v>
      </c>
      <c r="S2849" s="15">
        <v>0.27487046252656877</v>
      </c>
      <c r="T2849" s="38">
        <v>88261.234707476338</v>
      </c>
      <c r="U2849" s="38">
        <v>410890.29895136325</v>
      </c>
      <c r="V2849" s="38">
        <v>101025.43605740543</v>
      </c>
      <c r="W2849" s="38">
        <v>704459.71797690867</v>
      </c>
      <c r="AA2849" s="13">
        <v>2784</v>
      </c>
      <c r="AB2849" s="39">
        <v>2681366.6455557109</v>
      </c>
    </row>
    <row r="2850" spans="3:28">
      <c r="C2850" s="13">
        <v>2785</v>
      </c>
      <c r="D2850" s="13">
        <v>65</v>
      </c>
      <c r="E2850" s="14">
        <v>222468.91011340157</v>
      </c>
      <c r="F2850" s="14">
        <v>65840.374944226613</v>
      </c>
      <c r="G2850" s="14">
        <v>2551.6097</v>
      </c>
      <c r="H2850" s="14">
        <v>154076.92546917495</v>
      </c>
      <c r="I2850" s="14">
        <v>9244.6155281504962</v>
      </c>
      <c r="J2850" s="14">
        <v>3697.8462112601987</v>
      </c>
      <c r="K2850" s="15">
        <v>-8.3346036752383668E-2</v>
      </c>
      <c r="L2850" s="14">
        <v>-12765.338771731809</v>
      </c>
      <c r="M2850" s="14">
        <v>142244.30161739557</v>
      </c>
      <c r="N2850" s="14">
        <v>2773.3846584451489</v>
      </c>
      <c r="O2850" s="15">
        <v>7.3865832424885827E-2</v>
      </c>
      <c r="P2850" s="14">
        <v>10687.500232729259</v>
      </c>
      <c r="Q2850" s="14">
        <v>156762.20164378788</v>
      </c>
      <c r="R2850" s="14">
        <v>2773.3846584451489</v>
      </c>
      <c r="S2850" s="15">
        <v>-0.10862284258940209</v>
      </c>
      <c r="T2850" s="38">
        <v>-122406.90713128551</v>
      </c>
      <c r="U2850" s="38">
        <v>1005878.1816428507</v>
      </c>
      <c r="V2850" s="38">
        <v>-124484.74567028806</v>
      </c>
      <c r="W2850" s="38">
        <v>1304884.6849040342</v>
      </c>
      <c r="AA2850" s="13">
        <v>2785</v>
      </c>
      <c r="AB2850" s="39">
        <v>2988656.4289280162</v>
      </c>
    </row>
    <row r="2851" spans="3:28">
      <c r="C2851" s="13">
        <v>2786</v>
      </c>
      <c r="D2851" s="13">
        <v>65</v>
      </c>
      <c r="E2851" s="14">
        <v>229161.99220593672</v>
      </c>
      <c r="F2851" s="14">
        <v>68450.676960315323</v>
      </c>
      <c r="G2851" s="14">
        <v>2551.6097</v>
      </c>
      <c r="H2851" s="14">
        <v>158159.7055456214</v>
      </c>
      <c r="I2851" s="14">
        <v>9489.5823327372837</v>
      </c>
      <c r="J2851" s="14">
        <v>3795.8329330949136</v>
      </c>
      <c r="K2851" s="15">
        <v>4.8208269694040032E-2</v>
      </c>
      <c r="L2851" s="14">
        <v>6596.8558535001875</v>
      </c>
      <c r="M2851" s="14">
        <v>145335.52382114858</v>
      </c>
      <c r="N2851" s="14">
        <v>2846.874699821185</v>
      </c>
      <c r="O2851" s="15">
        <v>0.12989844955412147</v>
      </c>
      <c r="P2851" s="14">
        <v>33806.734387481381</v>
      </c>
      <c r="Q2851" s="14">
        <v>295485.27488545532</v>
      </c>
      <c r="R2851" s="14">
        <v>2846.874699821185</v>
      </c>
      <c r="S2851" s="15">
        <v>5.172741042485491E-2</v>
      </c>
      <c r="T2851" s="38">
        <v>9095.8589693457689</v>
      </c>
      <c r="U2851" s="38">
        <v>186361.44450797039</v>
      </c>
      <c r="V2851" s="38">
        <v>49499.449210327337</v>
      </c>
      <c r="W2851" s="38">
        <v>627182.24321457429</v>
      </c>
      <c r="AA2851" s="13">
        <v>2786</v>
      </c>
      <c r="AB2851" s="39">
        <v>2614850.5332388054</v>
      </c>
    </row>
    <row r="2852" spans="3:28">
      <c r="C2852" s="13">
        <v>2787</v>
      </c>
      <c r="D2852" s="13">
        <v>65</v>
      </c>
      <c r="E2852" s="14">
        <v>247198.38738135196</v>
      </c>
      <c r="F2852" s="14">
        <v>75484.871078727272</v>
      </c>
      <c r="G2852" s="14">
        <v>2551.6097</v>
      </c>
      <c r="H2852" s="14">
        <v>169161.90660262469</v>
      </c>
      <c r="I2852" s="14">
        <v>10149.71439615748</v>
      </c>
      <c r="J2852" s="14">
        <v>4059.8857584629923</v>
      </c>
      <c r="K2852" s="15">
        <v>3.1029950273052977E-2</v>
      </c>
      <c r="L2852" s="14">
        <v>4960.8647121883978</v>
      </c>
      <c r="M2852" s="14">
        <v>166864.24175855459</v>
      </c>
      <c r="N2852" s="14">
        <v>3044.914318847244</v>
      </c>
      <c r="O2852" s="15">
        <v>0.11233121352924738</v>
      </c>
      <c r="P2852" s="14">
        <v>42816.531999703897</v>
      </c>
      <c r="Q2852" s="14">
        <v>425502.25317528512</v>
      </c>
      <c r="R2852" s="14">
        <v>3044.914318847244</v>
      </c>
      <c r="S2852" s="15">
        <v>0.48903656076852442</v>
      </c>
      <c r="T2852" s="38">
        <v>585613.3551796769</v>
      </c>
      <c r="U2852" s="38">
        <v>1784619.6042653755</v>
      </c>
      <c r="V2852" s="38">
        <v>633390.75189156923</v>
      </c>
      <c r="W2852" s="38">
        <v>2376986.099199215</v>
      </c>
      <c r="AA2852" s="13">
        <v>2787</v>
      </c>
      <c r="AB2852" s="39">
        <v>2953146.4321988001</v>
      </c>
    </row>
    <row r="2853" spans="3:28">
      <c r="C2853" s="13">
        <v>2788</v>
      </c>
      <c r="D2853" s="13">
        <v>65</v>
      </c>
      <c r="E2853" s="14">
        <v>239589.18991719783</v>
      </c>
      <c r="F2853" s="14">
        <v>72517.284067707151</v>
      </c>
      <c r="G2853" s="14">
        <v>2551.6097</v>
      </c>
      <c r="H2853" s="14">
        <v>164520.29614949066</v>
      </c>
      <c r="I2853" s="14">
        <v>9871.2177689694399</v>
      </c>
      <c r="J2853" s="14">
        <v>3948.4871075877763</v>
      </c>
      <c r="K2853" s="15">
        <v>8.3008449051775422E-3</v>
      </c>
      <c r="L2853" s="14">
        <v>1747.219886966396</v>
      </c>
      <c r="M2853" s="14">
        <v>214208.45686435633</v>
      </c>
      <c r="N2853" s="14">
        <v>2961.3653306908318</v>
      </c>
      <c r="O2853" s="15">
        <v>5.4331733035697931E-2</v>
      </c>
      <c r="P2853" s="14">
        <v>6693.1988808984897</v>
      </c>
      <c r="Q2853" s="14">
        <v>131365.21940584824</v>
      </c>
      <c r="R2853" s="14">
        <v>2961.3653306908318</v>
      </c>
      <c r="S2853" s="15">
        <v>-0.44830883272062921</v>
      </c>
      <c r="T2853" s="38">
        <v>-92870.923234306683</v>
      </c>
      <c r="U2853" s="38">
        <v>115768.12093532944</v>
      </c>
      <c r="V2853" s="38">
        <v>-84430.504466441795</v>
      </c>
      <c r="W2853" s="38">
        <v>461341.79720553407</v>
      </c>
      <c r="AA2853" s="13">
        <v>2788</v>
      </c>
      <c r="AB2853" s="39">
        <v>2602321.9933395362</v>
      </c>
    </row>
    <row r="2854" spans="3:28">
      <c r="C2854" s="13">
        <v>2789</v>
      </c>
      <c r="D2854" s="13">
        <v>65</v>
      </c>
      <c r="E2854" s="14">
        <v>238468.11736404579</v>
      </c>
      <c r="F2854" s="14">
        <v>72080.065771977854</v>
      </c>
      <c r="G2854" s="14">
        <v>2551.6097</v>
      </c>
      <c r="H2854" s="14">
        <v>163836.44189206793</v>
      </c>
      <c r="I2854" s="14">
        <v>9830.1865135240751</v>
      </c>
      <c r="J2854" s="14">
        <v>3932.0746054096303</v>
      </c>
      <c r="K2854" s="15">
        <v>8.3562900357175618E-2</v>
      </c>
      <c r="L2854" s="14">
        <v>11433.272230962139</v>
      </c>
      <c r="M2854" s="14">
        <v>150221.6575145596</v>
      </c>
      <c r="N2854" s="14">
        <v>2949.0559540572226</v>
      </c>
      <c r="O2854" s="15">
        <v>8.701884174625929E-2</v>
      </c>
      <c r="P2854" s="14">
        <v>7907.5283384594541</v>
      </c>
      <c r="Q2854" s="14">
        <v>100253.50644943998</v>
      </c>
      <c r="R2854" s="14">
        <v>2949.0559540572226</v>
      </c>
      <c r="S2854" s="15">
        <v>0.12208761757766748</v>
      </c>
      <c r="T2854" s="38">
        <v>6788.1547080493792</v>
      </c>
      <c r="U2854" s="38">
        <v>63863.363923132405</v>
      </c>
      <c r="V2854" s="38">
        <v>26128.955277470974</v>
      </c>
      <c r="W2854" s="38">
        <v>314338.52788713202</v>
      </c>
      <c r="AA2854" s="13">
        <v>2789</v>
      </c>
      <c r="AB2854" s="39">
        <v>3005494.4999383669</v>
      </c>
    </row>
    <row r="2855" spans="3:28">
      <c r="C2855" s="13">
        <v>2790</v>
      </c>
      <c r="D2855" s="13">
        <v>65</v>
      </c>
      <c r="E2855" s="14">
        <v>228884.66818622337</v>
      </c>
      <c r="F2855" s="14">
        <v>68342.520592627116</v>
      </c>
      <c r="G2855" s="14">
        <v>2551.6097</v>
      </c>
      <c r="H2855" s="14">
        <v>157990.53789359625</v>
      </c>
      <c r="I2855" s="14">
        <v>9479.4322736157756</v>
      </c>
      <c r="J2855" s="14">
        <v>3791.7729094463102</v>
      </c>
      <c r="K2855" s="15">
        <v>3.2174620690910018E-2</v>
      </c>
      <c r="L2855" s="14">
        <v>4843.5491317292272</v>
      </c>
      <c r="M2855" s="14">
        <v>157278.86783833368</v>
      </c>
      <c r="N2855" s="14">
        <v>2843.8296820847327</v>
      </c>
      <c r="O2855" s="15">
        <v>1.4509566816548247E-2</v>
      </c>
      <c r="P2855" s="14">
        <v>3324.2697111375664</v>
      </c>
      <c r="Q2855" s="14">
        <v>233855.00311085786</v>
      </c>
      <c r="R2855" s="14">
        <v>2843.8296820847327</v>
      </c>
      <c r="S2855" s="15">
        <v>9.7832622384466467E-2</v>
      </c>
      <c r="T2855" s="38">
        <v>54358.860369698923</v>
      </c>
      <c r="U2855" s="38">
        <v>611412.00582497695</v>
      </c>
      <c r="V2855" s="38">
        <v>62526.679212565716</v>
      </c>
      <c r="W2855" s="38">
        <v>1002545.8767741685</v>
      </c>
      <c r="AA2855" s="13">
        <v>2790</v>
      </c>
      <c r="AB2855" s="39">
        <v>3215704.841896425</v>
      </c>
    </row>
    <row r="2856" spans="3:28">
      <c r="C2856" s="13">
        <v>2791</v>
      </c>
      <c r="D2856" s="13">
        <v>65</v>
      </c>
      <c r="E2856" s="14">
        <v>228604.09733785663</v>
      </c>
      <c r="F2856" s="14">
        <v>68233.097961764084</v>
      </c>
      <c r="G2856" s="14">
        <v>2551.6097</v>
      </c>
      <c r="H2856" s="14">
        <v>157819.38967609254</v>
      </c>
      <c r="I2856" s="14">
        <v>9469.1633805655529</v>
      </c>
      <c r="J2856" s="14">
        <v>3787.6653522262213</v>
      </c>
      <c r="K2856" s="15">
        <v>2.3957602323362172E-2</v>
      </c>
      <c r="L2856" s="14">
        <v>3470.7276945313488</v>
      </c>
      <c r="M2856" s="14">
        <v>150234.13653632283</v>
      </c>
      <c r="N2856" s="14">
        <v>2840.7490141696658</v>
      </c>
      <c r="O2856" s="15">
        <v>0.22343691076762753</v>
      </c>
      <c r="P2856" s="14">
        <v>18527.400925179063</v>
      </c>
      <c r="Q2856" s="14">
        <v>102867.83041121678</v>
      </c>
      <c r="R2856" s="14">
        <v>2840.7490141696658</v>
      </c>
      <c r="S2856" s="15">
        <v>0.16465775521475337</v>
      </c>
      <c r="T2856" s="38">
        <v>37158.277859061738</v>
      </c>
      <c r="U2856" s="38">
        <v>264248.42304046673</v>
      </c>
      <c r="V2856" s="38">
        <v>59156.406478772151</v>
      </c>
      <c r="W2856" s="38">
        <v>517350.38998800633</v>
      </c>
      <c r="AA2856" s="13">
        <v>2791</v>
      </c>
      <c r="AB2856" s="39">
        <v>2970192.682402865</v>
      </c>
    </row>
    <row r="2857" spans="3:28">
      <c r="C2857" s="13">
        <v>2792</v>
      </c>
      <c r="D2857" s="13">
        <v>65</v>
      </c>
      <c r="E2857" s="14">
        <v>228302.21481826284</v>
      </c>
      <c r="F2857" s="14">
        <v>68115.363779122505</v>
      </c>
      <c r="G2857" s="14">
        <v>2551.6097</v>
      </c>
      <c r="H2857" s="14">
        <v>157635.24133914034</v>
      </c>
      <c r="I2857" s="14">
        <v>9458.1144803484203</v>
      </c>
      <c r="J2857" s="14">
        <v>3783.2457921393684</v>
      </c>
      <c r="K2857" s="15">
        <v>0.12225761495726936</v>
      </c>
      <c r="L2857" s="14">
        <v>20051.965826864383</v>
      </c>
      <c r="M2857" s="14">
        <v>185957.63262418969</v>
      </c>
      <c r="N2857" s="14">
        <v>2837.4343441045262</v>
      </c>
      <c r="O2857" s="15">
        <v>0.1364356806972381</v>
      </c>
      <c r="P2857" s="14">
        <v>25546.961224038409</v>
      </c>
      <c r="Q2857" s="14">
        <v>214211.13422907909</v>
      </c>
      <c r="R2857" s="14">
        <v>2837.4343441045262</v>
      </c>
      <c r="S2857" s="15">
        <v>0.32104268985170675</v>
      </c>
      <c r="T2857" s="38">
        <v>359605.12637054746</v>
      </c>
      <c r="U2857" s="38">
        <v>1481140.0702557922</v>
      </c>
      <c r="V2857" s="38">
        <v>405204.05342145025</v>
      </c>
      <c r="W2857" s="38">
        <v>1881308.837109061</v>
      </c>
      <c r="AA2857" s="13">
        <v>2792</v>
      </c>
      <c r="AB2857" s="39">
        <v>2805094.2970782537</v>
      </c>
    </row>
    <row r="2858" spans="3:28">
      <c r="C2858" s="13">
        <v>2793</v>
      </c>
      <c r="D2858" s="13">
        <v>65</v>
      </c>
      <c r="E2858" s="14">
        <v>228344.33665422717</v>
      </c>
      <c r="F2858" s="14">
        <v>68131.791295148592</v>
      </c>
      <c r="G2858" s="14">
        <v>2551.6097</v>
      </c>
      <c r="H2858" s="14">
        <v>157660.93565907856</v>
      </c>
      <c r="I2858" s="14">
        <v>9459.6561395447134</v>
      </c>
      <c r="J2858" s="14">
        <v>3783.8624558178853</v>
      </c>
      <c r="K2858" s="15">
        <v>-3.3011289903823023E-2</v>
      </c>
      <c r="L2858" s="14">
        <v>-4073.7857395061396</v>
      </c>
      <c r="M2858" s="14">
        <v>121223.97880709285</v>
      </c>
      <c r="N2858" s="14">
        <v>2837.896841863414</v>
      </c>
      <c r="O2858" s="15">
        <v>3.8320592248480674E-2</v>
      </c>
      <c r="P2858" s="14">
        <v>5828.4068179126798</v>
      </c>
      <c r="Q2858" s="14">
        <v>159343.30355091055</v>
      </c>
      <c r="R2858" s="14">
        <v>2837.896841863414</v>
      </c>
      <c r="S2858" s="15">
        <v>0.15947884931929587</v>
      </c>
      <c r="T2858" s="38">
        <v>90842.966118543365</v>
      </c>
      <c r="U2858" s="38">
        <v>661885.82709144498</v>
      </c>
      <c r="V2858" s="38">
        <v>92597.587196949898</v>
      </c>
      <c r="W2858" s="38">
        <v>942453.10944944841</v>
      </c>
      <c r="AA2858" s="13">
        <v>2793</v>
      </c>
      <c r="AB2858" s="39">
        <v>2698353.7174052</v>
      </c>
    </row>
    <row r="2859" spans="3:28">
      <c r="C2859" s="13">
        <v>2794</v>
      </c>
      <c r="D2859" s="13">
        <v>65</v>
      </c>
      <c r="E2859" s="14">
        <v>231380.86289498443</v>
      </c>
      <c r="F2859" s="14">
        <v>69316.036529043922</v>
      </c>
      <c r="G2859" s="14">
        <v>2551.6097</v>
      </c>
      <c r="H2859" s="14">
        <v>159513.2166659405</v>
      </c>
      <c r="I2859" s="14">
        <v>9570.7929999564294</v>
      </c>
      <c r="J2859" s="14">
        <v>3828.3171999825718</v>
      </c>
      <c r="K2859" s="15">
        <v>7.4363476792588451E-2</v>
      </c>
      <c r="L2859" s="14">
        <v>14003.046821000133</v>
      </c>
      <c r="M2859" s="14">
        <v>204222.64009098211</v>
      </c>
      <c r="N2859" s="14">
        <v>2871.2378999869288</v>
      </c>
      <c r="O2859" s="15">
        <v>0.2482270508904536</v>
      </c>
      <c r="P2859" s="14">
        <v>48367.694405076458</v>
      </c>
      <c r="Q2859" s="14">
        <v>244655.94618283477</v>
      </c>
      <c r="R2859" s="14">
        <v>2871.2378999869288</v>
      </c>
      <c r="S2859" s="15">
        <v>-0.19157982364975062</v>
      </c>
      <c r="T2859" s="38">
        <v>-256608.09406766735</v>
      </c>
      <c r="U2859" s="38">
        <v>1084259.2519769417</v>
      </c>
      <c r="V2859" s="38">
        <v>-194237.35284159076</v>
      </c>
      <c r="W2859" s="38">
        <v>1533137.8382507586</v>
      </c>
      <c r="AA2859" s="13">
        <v>2794</v>
      </c>
      <c r="AB2859" s="39">
        <v>2677717.4503359995</v>
      </c>
    </row>
    <row r="2860" spans="3:28">
      <c r="C2860" s="13">
        <v>2795</v>
      </c>
      <c r="D2860" s="13">
        <v>65</v>
      </c>
      <c r="E2860" s="14">
        <v>234290.39130896915</v>
      </c>
      <c r="F2860" s="14">
        <v>70450.752610497962</v>
      </c>
      <c r="G2860" s="14">
        <v>2551.6097</v>
      </c>
      <c r="H2860" s="14">
        <v>161288.02899847119</v>
      </c>
      <c r="I2860" s="14">
        <v>9677.2817399082705</v>
      </c>
      <c r="J2860" s="14">
        <v>3870.9126959633086</v>
      </c>
      <c r="K2860" s="15">
        <v>6.92479015963888E-2</v>
      </c>
      <c r="L2860" s="14">
        <v>10035.257249686716</v>
      </c>
      <c r="M2860" s="14">
        <v>156888.56696710599</v>
      </c>
      <c r="N2860" s="14">
        <v>2903.184521972481</v>
      </c>
      <c r="O2860" s="15">
        <v>-4.9651670070904874E-2</v>
      </c>
      <c r="P2860" s="14">
        <v>-6028.4598261379069</v>
      </c>
      <c r="Q2860" s="14">
        <v>116838.17884776834</v>
      </c>
      <c r="R2860" s="14">
        <v>2903.184521972481</v>
      </c>
      <c r="S2860" s="15">
        <v>0.18164881109755276</v>
      </c>
      <c r="T2860" s="38">
        <v>67082.170029875255</v>
      </c>
      <c r="U2860" s="38">
        <v>437829.71102046483</v>
      </c>
      <c r="V2860" s="38">
        <v>71088.967453424062</v>
      </c>
      <c r="W2860" s="38">
        <v>711556.45683533908</v>
      </c>
      <c r="AA2860" s="13">
        <v>2795</v>
      </c>
      <c r="AB2860" s="39">
        <v>2628553.749074304</v>
      </c>
    </row>
    <row r="2861" spans="3:28">
      <c r="C2861" s="13">
        <v>2796</v>
      </c>
      <c r="D2861" s="13">
        <v>65</v>
      </c>
      <c r="E2861" s="14">
        <v>220168.35146379514</v>
      </c>
      <c r="F2861" s="14">
        <v>64943.157070880108</v>
      </c>
      <c r="G2861" s="14">
        <v>2551.6097</v>
      </c>
      <c r="H2861" s="14">
        <v>152673.58469291503</v>
      </c>
      <c r="I2861" s="14">
        <v>9160.4150815749017</v>
      </c>
      <c r="J2861" s="14">
        <v>3664.1660326299607</v>
      </c>
      <c r="K2861" s="15">
        <v>2.4346678544289707E-2</v>
      </c>
      <c r="L2861" s="14">
        <v>3273.4202465320172</v>
      </c>
      <c r="M2861" s="14">
        <v>139555.88591267125</v>
      </c>
      <c r="N2861" s="14">
        <v>2748.1245244724705</v>
      </c>
      <c r="O2861" s="15">
        <v>-8.8707768007092597E-3</v>
      </c>
      <c r="P2861" s="14">
        <v>-1401.1176595657423</v>
      </c>
      <c r="Q2861" s="14">
        <v>157920.51684388801</v>
      </c>
      <c r="R2861" s="14">
        <v>2748.1245244724705</v>
      </c>
      <c r="S2861" s="15">
        <v>-6.7937391596309751E-2</v>
      </c>
      <c r="T2861" s="38">
        <v>-12302.655736873978</v>
      </c>
      <c r="U2861" s="38">
        <v>170159.54440939368</v>
      </c>
      <c r="V2861" s="38">
        <v>-10430.353149907703</v>
      </c>
      <c r="W2861" s="38">
        <v>467635.94716595294</v>
      </c>
      <c r="AA2861" s="13">
        <v>2796</v>
      </c>
      <c r="AB2861" s="39">
        <v>2868764.5403640224</v>
      </c>
    </row>
    <row r="2862" spans="3:28">
      <c r="C2862" s="13">
        <v>2797</v>
      </c>
      <c r="D2862" s="13">
        <v>65</v>
      </c>
      <c r="E2862" s="14">
        <v>240310.53379607529</v>
      </c>
      <c r="F2862" s="14">
        <v>72798.608180469368</v>
      </c>
      <c r="G2862" s="14">
        <v>2551.6097</v>
      </c>
      <c r="H2862" s="14">
        <v>164960.31591560593</v>
      </c>
      <c r="I2862" s="14">
        <v>9897.6189549363553</v>
      </c>
      <c r="J2862" s="14">
        <v>3959.0475819745425</v>
      </c>
      <c r="K2862" s="15">
        <v>6.9850004619012585E-2</v>
      </c>
      <c r="L2862" s="14">
        <v>10148.201478306868</v>
      </c>
      <c r="M2862" s="14">
        <v>157413.34885169563</v>
      </c>
      <c r="N2862" s="14">
        <v>2969.2856864809064</v>
      </c>
      <c r="O2862" s="15">
        <v>9.8272824105746004E-2</v>
      </c>
      <c r="P2862" s="14">
        <v>19762.86715180166</v>
      </c>
      <c r="Q2862" s="14">
        <v>222349.56777793355</v>
      </c>
      <c r="R2862" s="14">
        <v>2969.2856864809064</v>
      </c>
      <c r="S2862" s="15">
        <v>0.28980467840430751</v>
      </c>
      <c r="T2862" s="38">
        <v>197642.72765274593</v>
      </c>
      <c r="U2862" s="38">
        <v>881113.35064297996</v>
      </c>
      <c r="V2862" s="38">
        <v>227553.79628285446</v>
      </c>
      <c r="W2862" s="38">
        <v>1260876.2672726093</v>
      </c>
      <c r="AA2862" s="13">
        <v>2797</v>
      </c>
      <c r="AB2862" s="39">
        <v>3141312.2290049945</v>
      </c>
    </row>
    <row r="2863" spans="3:28">
      <c r="C2863" s="13">
        <v>2798</v>
      </c>
      <c r="D2863" s="13">
        <v>65</v>
      </c>
      <c r="E2863" s="14">
        <v>234597.90127317194</v>
      </c>
      <c r="F2863" s="14">
        <v>70570.681496537058</v>
      </c>
      <c r="G2863" s="14">
        <v>2551.6097</v>
      </c>
      <c r="H2863" s="14">
        <v>161475.61007663488</v>
      </c>
      <c r="I2863" s="14">
        <v>9688.5366045980918</v>
      </c>
      <c r="J2863" s="14">
        <v>3875.414641839237</v>
      </c>
      <c r="K2863" s="15">
        <v>3.1189200240508197E-2</v>
      </c>
      <c r="L2863" s="14">
        <v>5287.6984663718131</v>
      </c>
      <c r="M2863" s="14">
        <v>176761.605035652</v>
      </c>
      <c r="N2863" s="14">
        <v>2906.5609813794276</v>
      </c>
      <c r="O2863" s="15">
        <v>2.5047146972649724E-2</v>
      </c>
      <c r="P2863" s="14">
        <v>3341.1567735488911</v>
      </c>
      <c r="Q2863" s="14">
        <v>138189.14194646341</v>
      </c>
      <c r="R2863" s="14">
        <v>2906.5609813794276</v>
      </c>
      <c r="S2863" s="15">
        <v>9.8169748505869098E-2</v>
      </c>
      <c r="T2863" s="38">
        <v>17742.274862250542</v>
      </c>
      <c r="U2863" s="38">
        <v>199926.12798132806</v>
      </c>
      <c r="V2863" s="38">
        <v>26371.130102171246</v>
      </c>
      <c r="W2863" s="38">
        <v>514876.87496344349</v>
      </c>
      <c r="AA2863" s="13">
        <v>2798</v>
      </c>
      <c r="AB2863" s="39">
        <v>2773625.7769516013</v>
      </c>
    </row>
    <row r="2864" spans="3:28">
      <c r="C2864" s="13">
        <v>2799</v>
      </c>
      <c r="D2864" s="13">
        <v>65</v>
      </c>
      <c r="E2864" s="14">
        <v>239042.08119585944</v>
      </c>
      <c r="F2864" s="14">
        <v>72303.911666385189</v>
      </c>
      <c r="G2864" s="14">
        <v>2551.6097</v>
      </c>
      <c r="H2864" s="14">
        <v>164186.55982947425</v>
      </c>
      <c r="I2864" s="14">
        <v>9851.1935897684543</v>
      </c>
      <c r="J2864" s="14">
        <v>3940.4774359073817</v>
      </c>
      <c r="K2864" s="15">
        <v>7.916431764296411E-2</v>
      </c>
      <c r="L2864" s="14">
        <v>10265.364888786697</v>
      </c>
      <c r="M2864" s="14">
        <v>141907.21822336747</v>
      </c>
      <c r="N2864" s="14">
        <v>2955.3580769305363</v>
      </c>
      <c r="O2864" s="15">
        <v>2.0649851326890171E-2</v>
      </c>
      <c r="P2864" s="14">
        <v>6461.6158857304099</v>
      </c>
      <c r="Q2864" s="14">
        <v>320852.72870355245</v>
      </c>
      <c r="R2864" s="14">
        <v>2955.3580769305363</v>
      </c>
      <c r="S2864" s="15">
        <v>0.24048019945569454</v>
      </c>
      <c r="T2864" s="38">
        <v>85546.712386409214</v>
      </c>
      <c r="U2864" s="38">
        <v>442757.26498384756</v>
      </c>
      <c r="V2864" s="38">
        <v>102273.69316092631</v>
      </c>
      <c r="W2864" s="38">
        <v>905517.21191076748</v>
      </c>
      <c r="AA2864" s="13">
        <v>2799</v>
      </c>
      <c r="AB2864" s="39">
        <v>2365882.8152523297</v>
      </c>
    </row>
    <row r="2865" spans="3:28">
      <c r="C2865" s="13">
        <v>2800</v>
      </c>
      <c r="D2865" s="13">
        <v>65</v>
      </c>
      <c r="E2865" s="14">
        <v>227339.34516798254</v>
      </c>
      <c r="F2865" s="14">
        <v>67739.844615513197</v>
      </c>
      <c r="G2865" s="14">
        <v>2551.6097</v>
      </c>
      <c r="H2865" s="14">
        <v>157047.89085246934</v>
      </c>
      <c r="I2865" s="14">
        <v>9422.8734511481598</v>
      </c>
      <c r="J2865" s="14">
        <v>3769.1493804592642</v>
      </c>
      <c r="K2865" s="15">
        <v>9.8051006266041074E-2</v>
      </c>
      <c r="L2865" s="14">
        <v>13612.413513409629</v>
      </c>
      <c r="M2865" s="14">
        <v>154326.90981071763</v>
      </c>
      <c r="N2865" s="14">
        <v>2826.862035344448</v>
      </c>
      <c r="O2865" s="15">
        <v>2.6801535971328408E-3</v>
      </c>
      <c r="P2865" s="14">
        <v>303.83557204576653</v>
      </c>
      <c r="Q2865" s="14">
        <v>115082.25148118167</v>
      </c>
      <c r="R2865" s="14">
        <v>2826.862035344448</v>
      </c>
      <c r="S2865" s="15">
        <v>7.5359583074549374E-2</v>
      </c>
      <c r="T2865" s="38">
        <v>20681.88640284658</v>
      </c>
      <c r="U2865" s="38">
        <v>296538.00352703623</v>
      </c>
      <c r="V2865" s="38">
        <v>34598.135488301974</v>
      </c>
      <c r="W2865" s="38">
        <v>565947.16481893556</v>
      </c>
      <c r="AA2865" s="13">
        <v>2800</v>
      </c>
      <c r="AB2865" s="39">
        <v>2624069.2500817892</v>
      </c>
    </row>
    <row r="2866" spans="3:28">
      <c r="C2866" s="13">
        <v>2801</v>
      </c>
      <c r="D2866" s="13">
        <v>65</v>
      </c>
      <c r="E2866" s="14">
        <v>224020.913761895</v>
      </c>
      <c r="F2866" s="14">
        <v>66445.656367139047</v>
      </c>
      <c r="G2866" s="14">
        <v>2551.6097</v>
      </c>
      <c r="H2866" s="14">
        <v>155023.64769475596</v>
      </c>
      <c r="I2866" s="14">
        <v>9301.4188616853571</v>
      </c>
      <c r="J2866" s="14">
        <v>3720.5675446741429</v>
      </c>
      <c r="K2866" s="15">
        <v>1.6870064923037581E-3</v>
      </c>
      <c r="L2866" s="14">
        <v>230.18052811449652</v>
      </c>
      <c r="M2866" s="14">
        <v>138533.64289199596</v>
      </c>
      <c r="N2866" s="14">
        <v>2790.4256585056069</v>
      </c>
      <c r="O2866" s="15">
        <v>-3.6118734759836249E-2</v>
      </c>
      <c r="P2866" s="14">
        <v>-8306.2715242487684</v>
      </c>
      <c r="Q2866" s="14">
        <v>223060.21741640533</v>
      </c>
      <c r="R2866" s="14">
        <v>2790.4256585056069</v>
      </c>
      <c r="S2866" s="15">
        <v>0.30688933688315295</v>
      </c>
      <c r="T2866" s="38">
        <v>100445.3703101671</v>
      </c>
      <c r="U2866" s="38">
        <v>429142.18094114261</v>
      </c>
      <c r="V2866" s="38">
        <v>92369.279314032829</v>
      </c>
      <c r="W2866" s="38">
        <v>790736.04124954389</v>
      </c>
      <c r="AA2866" s="13">
        <v>2801</v>
      </c>
      <c r="AB2866" s="39">
        <v>2941297.7333810478</v>
      </c>
    </row>
    <row r="2867" spans="3:28">
      <c r="C2867" s="13">
        <v>2802</v>
      </c>
      <c r="D2867" s="13">
        <v>65</v>
      </c>
      <c r="E2867" s="14">
        <v>257685.46941615839</v>
      </c>
      <c r="F2867" s="14">
        <v>79574.833072301772</v>
      </c>
      <c r="G2867" s="14">
        <v>2551.6097</v>
      </c>
      <c r="H2867" s="14">
        <v>175559.02664385663</v>
      </c>
      <c r="I2867" s="14">
        <v>10533.541598631398</v>
      </c>
      <c r="J2867" s="14">
        <v>4213.4166394525591</v>
      </c>
      <c r="K2867" s="15">
        <v>-1.769352570237416E-2</v>
      </c>
      <c r="L2867" s="14">
        <v>-2533.7412513175245</v>
      </c>
      <c r="M2867" s="14">
        <v>142774.57052144702</v>
      </c>
      <c r="N2867" s="14">
        <v>3160.0624795894196</v>
      </c>
      <c r="O2867" s="15">
        <v>0.21855471656659262</v>
      </c>
      <c r="P2867" s="14">
        <v>24010.056615482219</v>
      </c>
      <c r="Q2867" s="14">
        <v>135448.41986783023</v>
      </c>
      <c r="R2867" s="14">
        <v>3160.0624795894196</v>
      </c>
      <c r="S2867" s="15">
        <v>0.23422398764282965</v>
      </c>
      <c r="T2867" s="38">
        <v>22563.604322160703</v>
      </c>
      <c r="U2867" s="38">
        <v>120477.08351165113</v>
      </c>
      <c r="V2867" s="38">
        <v>44039.919686325396</v>
      </c>
      <c r="W2867" s="38">
        <v>398700.07390092837</v>
      </c>
      <c r="AA2867" s="13">
        <v>2802</v>
      </c>
      <c r="AB2867" s="39">
        <v>2899180.4688894413</v>
      </c>
    </row>
    <row r="2868" spans="3:28">
      <c r="C2868" s="13">
        <v>2803</v>
      </c>
      <c r="D2868" s="13">
        <v>65</v>
      </c>
      <c r="E2868" s="14">
        <v>228586.73996006273</v>
      </c>
      <c r="F2868" s="14">
        <v>68226.328584424467</v>
      </c>
      <c r="G2868" s="14">
        <v>2551.6097</v>
      </c>
      <c r="H2868" s="14">
        <v>157808.80167563827</v>
      </c>
      <c r="I2868" s="14">
        <v>9468.5281005382967</v>
      </c>
      <c r="J2868" s="14">
        <v>3787.4112402153187</v>
      </c>
      <c r="K2868" s="15">
        <v>3.8420109218625542E-2</v>
      </c>
      <c r="L2868" s="14">
        <v>4689.7968527743424</v>
      </c>
      <c r="M2868" s="14">
        <v>128649.70551482422</v>
      </c>
      <c r="N2868" s="14">
        <v>2840.558430161489</v>
      </c>
      <c r="O2868" s="15">
        <v>0.13707994534128659</v>
      </c>
      <c r="P2868" s="14">
        <v>13004.880406227552</v>
      </c>
      <c r="Q2868" s="14">
        <v>109295.93283214836</v>
      </c>
      <c r="R2868" s="14">
        <v>2840.558430161489</v>
      </c>
      <c r="S2868" s="15">
        <v>-0.15664226728252162</v>
      </c>
      <c r="T2868" s="38">
        <v>-183394.00523605585</v>
      </c>
      <c r="U2868" s="38">
        <v>988808.64592519007</v>
      </c>
      <c r="V2868" s="38">
        <v>-165699.32797705394</v>
      </c>
      <c r="W2868" s="38">
        <v>1226754.2842721627</v>
      </c>
      <c r="AA2868" s="13">
        <v>2803</v>
      </c>
      <c r="AB2868" s="39">
        <v>2665051.3178706076</v>
      </c>
    </row>
    <row r="2869" spans="3:28">
      <c r="C2869" s="13">
        <v>2804</v>
      </c>
      <c r="D2869" s="13">
        <v>65</v>
      </c>
      <c r="E2869" s="14">
        <v>230813.25871645319</v>
      </c>
      <c r="F2869" s="14">
        <v>69094.670899416742</v>
      </c>
      <c r="G2869" s="14">
        <v>2551.6097</v>
      </c>
      <c r="H2869" s="14">
        <v>159166.97811703643</v>
      </c>
      <c r="I2869" s="14">
        <v>9550.018687022186</v>
      </c>
      <c r="J2869" s="14">
        <v>3820.0074748088746</v>
      </c>
      <c r="K2869" s="15">
        <v>-5.6452928304942113E-3</v>
      </c>
      <c r="L2869" s="14">
        <v>-916.841743100028</v>
      </c>
      <c r="M2869" s="14">
        <v>163401.34357658098</v>
      </c>
      <c r="N2869" s="14">
        <v>2865.0056061066557</v>
      </c>
      <c r="O2869" s="15">
        <v>-2.8300322053095323E-2</v>
      </c>
      <c r="P2869" s="14">
        <v>-9252.0239802548149</v>
      </c>
      <c r="Q2869" s="14">
        <v>319103.40086222749</v>
      </c>
      <c r="R2869" s="14">
        <v>2865.0056061066557</v>
      </c>
      <c r="S2869" s="15">
        <v>0.34222675056874863</v>
      </c>
      <c r="T2869" s="38">
        <v>84114.97080853254</v>
      </c>
      <c r="U2869" s="38">
        <v>331334.72042599</v>
      </c>
      <c r="V2869" s="38">
        <v>73946.105085177696</v>
      </c>
      <c r="W2869" s="38">
        <v>813839.46486479847</v>
      </c>
      <c r="AA2869" s="13">
        <v>2804</v>
      </c>
      <c r="AB2869" s="39">
        <v>2211349.2762730396</v>
      </c>
    </row>
    <row r="2870" spans="3:28">
      <c r="C2870" s="13">
        <v>2805</v>
      </c>
      <c r="D2870" s="13">
        <v>65</v>
      </c>
      <c r="E2870" s="14">
        <v>230070.26096280679</v>
      </c>
      <c r="F2870" s="14">
        <v>68804.901775494654</v>
      </c>
      <c r="G2870" s="14">
        <v>2551.6097</v>
      </c>
      <c r="H2870" s="14">
        <v>158713.74948731213</v>
      </c>
      <c r="I2870" s="14">
        <v>9522.8249692387271</v>
      </c>
      <c r="J2870" s="14">
        <v>3809.1299876954909</v>
      </c>
      <c r="K2870" s="15">
        <v>1.470776825894653E-2</v>
      </c>
      <c r="L2870" s="14">
        <v>2164.622789256428</v>
      </c>
      <c r="M2870" s="14">
        <v>151244.66343283217</v>
      </c>
      <c r="N2870" s="14">
        <v>2856.8474907716181</v>
      </c>
      <c r="O2870" s="15">
        <v>0.21721864287582343</v>
      </c>
      <c r="P2870" s="14">
        <v>51933.879568910408</v>
      </c>
      <c r="Q2870" s="14">
        <v>292448.04145049868</v>
      </c>
      <c r="R2870" s="14">
        <v>2856.8474907716181</v>
      </c>
      <c r="S2870" s="15">
        <v>0.18348049873619215</v>
      </c>
      <c r="T2870" s="38">
        <v>30873.019702394184</v>
      </c>
      <c r="U2870" s="38">
        <v>200564.66441701958</v>
      </c>
      <c r="V2870" s="38">
        <v>84971.522060561023</v>
      </c>
      <c r="W2870" s="38">
        <v>644257.36930035043</v>
      </c>
      <c r="AA2870" s="13">
        <v>2805</v>
      </c>
      <c r="AB2870" s="39">
        <v>2389295.246979272</v>
      </c>
    </row>
    <row r="2871" spans="3:28">
      <c r="C2871" s="13">
        <v>2806</v>
      </c>
      <c r="D2871" s="13">
        <v>65</v>
      </c>
      <c r="E2871" s="14">
        <v>217892.21744110546</v>
      </c>
      <c r="F2871" s="14">
        <v>64055.464802031129</v>
      </c>
      <c r="G2871" s="14">
        <v>2551.6097</v>
      </c>
      <c r="H2871" s="14">
        <v>151285.14293907434</v>
      </c>
      <c r="I2871" s="14">
        <v>9077.1085763444607</v>
      </c>
      <c r="J2871" s="14">
        <v>3630.8434305377846</v>
      </c>
      <c r="K2871" s="15">
        <v>-1.3470757246612924E-3</v>
      </c>
      <c r="L2871" s="14">
        <v>-144.48714026302716</v>
      </c>
      <c r="M2871" s="14">
        <v>108930.78464717377</v>
      </c>
      <c r="N2871" s="14">
        <v>2723.1325729033383</v>
      </c>
      <c r="O2871" s="15">
        <v>-4.4418096404213181E-2</v>
      </c>
      <c r="P2871" s="14">
        <v>-4580.0898110799744</v>
      </c>
      <c r="Q2871" s="14">
        <v>99894.625886374823</v>
      </c>
      <c r="R2871" s="14">
        <v>2723.1325729033383</v>
      </c>
      <c r="S2871" s="15">
        <v>-6.3510241848952695E-2</v>
      </c>
      <c r="T2871" s="38">
        <v>-21832.027939681331</v>
      </c>
      <c r="U2871" s="38">
        <v>323285.55791294912</v>
      </c>
      <c r="V2871" s="38">
        <v>-26556.604891024333</v>
      </c>
      <c r="W2871" s="38">
        <v>532110.96844649769</v>
      </c>
      <c r="AA2871" s="13">
        <v>2806</v>
      </c>
      <c r="AB2871" s="39">
        <v>2923208.0728969481</v>
      </c>
    </row>
    <row r="2872" spans="3:28">
      <c r="C2872" s="13">
        <v>2807</v>
      </c>
      <c r="D2872" s="13">
        <v>65</v>
      </c>
      <c r="E2872" s="14">
        <v>223866.71009978332</v>
      </c>
      <c r="F2872" s="14">
        <v>66385.516938915491</v>
      </c>
      <c r="G2872" s="14">
        <v>2551.6097</v>
      </c>
      <c r="H2872" s="14">
        <v>154929.58346086784</v>
      </c>
      <c r="I2872" s="14">
        <v>9295.7750076520697</v>
      </c>
      <c r="J2872" s="14">
        <v>3718.310003060828</v>
      </c>
      <c r="K2872" s="15">
        <v>2.5435574395297179E-2</v>
      </c>
      <c r="L2872" s="14">
        <v>4180.3177590189962</v>
      </c>
      <c r="M2872" s="14">
        <v>170388.72998793487</v>
      </c>
      <c r="N2872" s="14">
        <v>2788.7325022956206</v>
      </c>
      <c r="O2872" s="15">
        <v>2.6112772921036198E-2</v>
      </c>
      <c r="P2872" s="14">
        <v>4027.9333013633309</v>
      </c>
      <c r="Q2872" s="14">
        <v>159673.7577773275</v>
      </c>
      <c r="R2872" s="14">
        <v>2788.7325022956206</v>
      </c>
      <c r="S2872" s="15">
        <v>-4.0626338531548969E-2</v>
      </c>
      <c r="T2872" s="38">
        <v>-12279.671746717648</v>
      </c>
      <c r="U2872" s="38">
        <v>291373.57853311743</v>
      </c>
      <c r="V2872" s="38">
        <v>-4071.4206863353211</v>
      </c>
      <c r="W2872" s="38">
        <v>621436.0662983798</v>
      </c>
      <c r="AA2872" s="13">
        <v>2807</v>
      </c>
      <c r="AB2872" s="39">
        <v>3057985.0410797899</v>
      </c>
    </row>
    <row r="2873" spans="3:28">
      <c r="C2873" s="13">
        <v>2808</v>
      </c>
      <c r="D2873" s="13">
        <v>65</v>
      </c>
      <c r="E2873" s="14">
        <v>234577.45261670591</v>
      </c>
      <c r="F2873" s="14">
        <v>70562.706520515305</v>
      </c>
      <c r="G2873" s="14">
        <v>2551.6097</v>
      </c>
      <c r="H2873" s="14">
        <v>161463.13639619059</v>
      </c>
      <c r="I2873" s="14">
        <v>9687.7881837714358</v>
      </c>
      <c r="J2873" s="14">
        <v>3875.1152735085743</v>
      </c>
      <c r="K2873" s="15">
        <v>6.4735771914679496E-2</v>
      </c>
      <c r="L2873" s="14">
        <v>10265.288001137797</v>
      </c>
      <c r="M2873" s="14">
        <v>170774.95650523831</v>
      </c>
      <c r="N2873" s="14">
        <v>2906.3364551314307</v>
      </c>
      <c r="O2873" s="15">
        <v>0.11456864179211904</v>
      </c>
      <c r="P2873" s="14">
        <v>12884.684006146297</v>
      </c>
      <c r="Q2873" s="14">
        <v>126800.42318331901</v>
      </c>
      <c r="R2873" s="14">
        <v>2906.3364551314307</v>
      </c>
      <c r="S2873" s="15">
        <v>0.28541236864335567</v>
      </c>
      <c r="T2873" s="38">
        <v>257386.13226648746</v>
      </c>
      <c r="U2873" s="38">
        <v>1160643.7089361795</v>
      </c>
      <c r="V2873" s="38">
        <v>280536.10427377158</v>
      </c>
      <c r="W2873" s="38">
        <v>1458219.0886247368</v>
      </c>
      <c r="AA2873" s="13">
        <v>2808</v>
      </c>
      <c r="AB2873" s="39">
        <v>2384407.475897891</v>
      </c>
    </row>
    <row r="2874" spans="3:28">
      <c r="C2874" s="13">
        <v>2809</v>
      </c>
      <c r="D2874" s="13">
        <v>65</v>
      </c>
      <c r="E2874" s="14">
        <v>227896.26320502488</v>
      </c>
      <c r="F2874" s="14">
        <v>67957.042649959709</v>
      </c>
      <c r="G2874" s="14">
        <v>2551.6097</v>
      </c>
      <c r="H2874" s="14">
        <v>157387.61085506517</v>
      </c>
      <c r="I2874" s="14">
        <v>9443.2566513039092</v>
      </c>
      <c r="J2874" s="14">
        <v>3777.3026605215637</v>
      </c>
      <c r="K2874" s="15">
        <v>-5.041194912401651E-2</v>
      </c>
      <c r="L2874" s="14">
        <v>-6026.8856806439617</v>
      </c>
      <c r="M2874" s="14">
        <v>115414.48649001619</v>
      </c>
      <c r="N2874" s="14">
        <v>2832.9769953911727</v>
      </c>
      <c r="O2874" s="15">
        <v>-1.2147401533292093E-2</v>
      </c>
      <c r="P2874" s="14">
        <v>-3289.3685289093673</v>
      </c>
      <c r="Q2874" s="14">
        <v>268914.95223845093</v>
      </c>
      <c r="R2874" s="14">
        <v>2832.9769953911727</v>
      </c>
      <c r="S2874" s="15">
        <v>-5.0038884214651622E-2</v>
      </c>
      <c r="T2874" s="38">
        <v>-9191.6685562971579</v>
      </c>
      <c r="U2874" s="38">
        <v>175915.33783679534</v>
      </c>
      <c r="V2874" s="38">
        <v>-18507.922765850486</v>
      </c>
      <c r="W2874" s="38">
        <v>560244.77656526247</v>
      </c>
      <c r="AA2874" s="13">
        <v>2809</v>
      </c>
      <c r="AB2874" s="39">
        <v>2856022.3940038667</v>
      </c>
    </row>
    <row r="2875" spans="3:28">
      <c r="C2875" s="13">
        <v>2810</v>
      </c>
      <c r="D2875" s="13">
        <v>65</v>
      </c>
      <c r="E2875" s="14">
        <v>250389.17555963941</v>
      </c>
      <c r="F2875" s="14">
        <v>76729.278468259377</v>
      </c>
      <c r="G2875" s="14">
        <v>2551.6097</v>
      </c>
      <c r="H2875" s="14">
        <v>171108.28739138003</v>
      </c>
      <c r="I2875" s="14">
        <v>10266.497243482801</v>
      </c>
      <c r="J2875" s="14">
        <v>4106.5988973931208</v>
      </c>
      <c r="K2875" s="15">
        <v>2.9726495927095697E-3</v>
      </c>
      <c r="L2875" s="14">
        <v>496.96654228807557</v>
      </c>
      <c r="M2875" s="14">
        <v>169729.92399941161</v>
      </c>
      <c r="N2875" s="14">
        <v>3079.9491730448403</v>
      </c>
      <c r="O2875" s="15">
        <v>2.2721009837050027E-2</v>
      </c>
      <c r="P2875" s="14">
        <v>4824.514427597358</v>
      </c>
      <c r="Q2875" s="14">
        <v>218701.63697531036</v>
      </c>
      <c r="R2875" s="14">
        <v>3079.9491730448403</v>
      </c>
      <c r="S2875" s="15">
        <v>0.21626464968523496</v>
      </c>
      <c r="T2875" s="38">
        <v>62172.977580844636</v>
      </c>
      <c r="U2875" s="38">
        <v>351198.57532092015</v>
      </c>
      <c r="V2875" s="38">
        <v>67494.458550730065</v>
      </c>
      <c r="W2875" s="38">
        <v>739630.13629564212</v>
      </c>
      <c r="AA2875" s="13">
        <v>2810</v>
      </c>
      <c r="AB2875" s="39">
        <v>2350314.1956092212</v>
      </c>
    </row>
    <row r="2876" spans="3:28">
      <c r="C2876" s="13">
        <v>2811</v>
      </c>
      <c r="D2876" s="13">
        <v>65</v>
      </c>
      <c r="E2876" s="14">
        <v>250237.47138937376</v>
      </c>
      <c r="F2876" s="14">
        <v>76670.113841855768</v>
      </c>
      <c r="G2876" s="14">
        <v>2551.6097</v>
      </c>
      <c r="H2876" s="14">
        <v>171015.74784751798</v>
      </c>
      <c r="I2876" s="14">
        <v>10260.944870851079</v>
      </c>
      <c r="J2876" s="14">
        <v>4104.3779483404314</v>
      </c>
      <c r="K2876" s="15">
        <v>4.8221884697193261E-2</v>
      </c>
      <c r="L2876" s="14">
        <v>6114.4469838154282</v>
      </c>
      <c r="M2876" s="14">
        <v>134964.81114775207</v>
      </c>
      <c r="N2876" s="14">
        <v>3078.2834612553238</v>
      </c>
      <c r="O2876" s="15">
        <v>0.1763960542046745</v>
      </c>
      <c r="P2876" s="14">
        <v>39399.447917235368</v>
      </c>
      <c r="Q2876" s="14">
        <v>264296.46516768448</v>
      </c>
      <c r="R2876" s="14">
        <v>3078.2834612553238</v>
      </c>
      <c r="S2876" s="15">
        <v>-0.23000811465780002</v>
      </c>
      <c r="T2876" s="38">
        <v>-96952.448569984728</v>
      </c>
      <c r="U2876" s="38">
        <v>326104.20663719147</v>
      </c>
      <c r="V2876" s="38">
        <v>-51438.553668933935</v>
      </c>
      <c r="W2876" s="38">
        <v>725365.48295262805</v>
      </c>
      <c r="AA2876" s="13">
        <v>2811</v>
      </c>
      <c r="AB2876" s="39">
        <v>2909831.7391008651</v>
      </c>
    </row>
    <row r="2877" spans="3:28">
      <c r="C2877" s="13">
        <v>2812</v>
      </c>
      <c r="D2877" s="13">
        <v>65</v>
      </c>
      <c r="E2877" s="14">
        <v>240944.09302462832</v>
      </c>
      <c r="F2877" s="14">
        <v>73045.69627960505</v>
      </c>
      <c r="G2877" s="14">
        <v>2551.6097</v>
      </c>
      <c r="H2877" s="14">
        <v>165346.78704502326</v>
      </c>
      <c r="I2877" s="14">
        <v>9920.8072227013945</v>
      </c>
      <c r="J2877" s="14">
        <v>3968.3228890805581</v>
      </c>
      <c r="K2877" s="15">
        <v>7.4193499934628537E-2</v>
      </c>
      <c r="L2877" s="14">
        <v>11241.424194745832</v>
      </c>
      <c r="M2877" s="14">
        <v>164740.53242910714</v>
      </c>
      <c r="N2877" s="14">
        <v>2976.2421668104184</v>
      </c>
      <c r="O2877" s="15">
        <v>0.1162703369143504</v>
      </c>
      <c r="P2877" s="14">
        <v>18937.328840674803</v>
      </c>
      <c r="Q2877" s="14">
        <v>183298.7101488683</v>
      </c>
      <c r="R2877" s="14">
        <v>2976.2421668104184</v>
      </c>
      <c r="S2877" s="15">
        <v>6.2950634117261234E-2</v>
      </c>
      <c r="T2877" s="38">
        <v>11482.181641499837</v>
      </c>
      <c r="U2877" s="38">
        <v>195370.07998705964</v>
      </c>
      <c r="V2877" s="38">
        <v>41660.934676920471</v>
      </c>
      <c r="W2877" s="38">
        <v>543409.32256503508</v>
      </c>
      <c r="AA2877" s="13">
        <v>2812</v>
      </c>
      <c r="AB2877" s="39">
        <v>2203580.3774029058</v>
      </c>
    </row>
    <row r="2878" spans="3:28">
      <c r="C2878" s="13">
        <v>2813</v>
      </c>
      <c r="D2878" s="13">
        <v>65</v>
      </c>
      <c r="E2878" s="14">
        <v>222772.47180584099</v>
      </c>
      <c r="F2878" s="14">
        <v>65958.764004277997</v>
      </c>
      <c r="G2878" s="14">
        <v>2551.6097</v>
      </c>
      <c r="H2878" s="14">
        <v>154262.09810156299</v>
      </c>
      <c r="I2878" s="14">
        <v>9255.72588609378</v>
      </c>
      <c r="J2878" s="14">
        <v>3702.2903544375122</v>
      </c>
      <c r="K2878" s="15">
        <v>6.1961715367565257E-2</v>
      </c>
      <c r="L2878" s="14">
        <v>10555.881737952437</v>
      </c>
      <c r="M2878" s="14">
        <v>182768.38110515001</v>
      </c>
      <c r="N2878" s="14">
        <v>2776.7177658281339</v>
      </c>
      <c r="O2878" s="15">
        <v>0.24340234673207772</v>
      </c>
      <c r="P2878" s="14">
        <v>36441.122677267129</v>
      </c>
      <c r="Q2878" s="14">
        <v>187545.05812107306</v>
      </c>
      <c r="R2878" s="14">
        <v>2776.7177658281339</v>
      </c>
      <c r="S2878" s="15">
        <v>-0.18008394089177493</v>
      </c>
      <c r="T2878" s="38">
        <v>-31520.518673576335</v>
      </c>
      <c r="U2878" s="38">
        <v>144900.20854538621</v>
      </c>
      <c r="V2878" s="38">
        <v>15476.485741643228</v>
      </c>
      <c r="W2878" s="38">
        <v>515213.64777160925</v>
      </c>
      <c r="AA2878" s="13">
        <v>2813</v>
      </c>
      <c r="AB2878" s="39">
        <v>2922305.4364504768</v>
      </c>
    </row>
    <row r="2879" spans="3:28">
      <c r="C2879" s="13">
        <v>2814</v>
      </c>
      <c r="D2879" s="13">
        <v>65</v>
      </c>
      <c r="E2879" s="14">
        <v>201059.70438750426</v>
      </c>
      <c r="F2879" s="14">
        <v>57490.78471112666</v>
      </c>
      <c r="G2879" s="14">
        <v>2551.6097</v>
      </c>
      <c r="H2879" s="14">
        <v>141017.30997637761</v>
      </c>
      <c r="I2879" s="14">
        <v>8461.038598582656</v>
      </c>
      <c r="J2879" s="14">
        <v>3384.4154394330626</v>
      </c>
      <c r="K2879" s="15">
        <v>2.3952289201032637E-2</v>
      </c>
      <c r="L2879" s="14">
        <v>3033.9156653914974</v>
      </c>
      <c r="M2879" s="14">
        <v>131391.07970421837</v>
      </c>
      <c r="N2879" s="14">
        <v>2538.3115795747967</v>
      </c>
      <c r="O2879" s="15">
        <v>7.1979206980233523E-2</v>
      </c>
      <c r="P2879" s="14">
        <v>6764.5296881581835</v>
      </c>
      <c r="Q2879" s="14">
        <v>102012.62706333726</v>
      </c>
      <c r="R2879" s="14">
        <v>2538.3115795747967</v>
      </c>
      <c r="S2879" s="15">
        <v>0.19604967246023153</v>
      </c>
      <c r="T2879" s="38">
        <v>37168.830192071684</v>
      </c>
      <c r="U2879" s="38">
        <v>228026.82704259251</v>
      </c>
      <c r="V2879" s="38">
        <v>46967.275545621364</v>
      </c>
      <c r="W2879" s="38">
        <v>461430.53381014813</v>
      </c>
      <c r="AA2879" s="13">
        <v>2814</v>
      </c>
      <c r="AB2879" s="39">
        <v>2826155.2250608471</v>
      </c>
    </row>
    <row r="2880" spans="3:28">
      <c r="C2880" s="13">
        <v>2815</v>
      </c>
      <c r="D2880" s="13">
        <v>65</v>
      </c>
      <c r="E2880" s="14">
        <v>238609.02523824488</v>
      </c>
      <c r="F2880" s="14">
        <v>72135.019842915499</v>
      </c>
      <c r="G2880" s="14">
        <v>2551.6097</v>
      </c>
      <c r="H2880" s="14">
        <v>163922.39569532938</v>
      </c>
      <c r="I2880" s="14">
        <v>9835.343741719762</v>
      </c>
      <c r="J2880" s="14">
        <v>3934.1374966879048</v>
      </c>
      <c r="K2880" s="15">
        <v>4.7316264251445056E-3</v>
      </c>
      <c r="L2880" s="14">
        <v>724.77034683241834</v>
      </c>
      <c r="M2880" s="14">
        <v>155867.57228089246</v>
      </c>
      <c r="N2880" s="14">
        <v>2950.6031225159286</v>
      </c>
      <c r="O2880" s="15">
        <v>0.14232181196035473</v>
      </c>
      <c r="P2880" s="14">
        <v>26252.116632446723</v>
      </c>
      <c r="Q2880" s="14">
        <v>212183.44971021978</v>
      </c>
      <c r="R2880" s="14">
        <v>2950.6031225159286</v>
      </c>
      <c r="S2880" s="15">
        <v>0.20194440578058015</v>
      </c>
      <c r="T2880" s="38">
        <v>21133.024233630935</v>
      </c>
      <c r="U2880" s="38">
        <v>127256.05867931811</v>
      </c>
      <c r="V2880" s="38">
        <v>48109.911212910076</v>
      </c>
      <c r="W2880" s="38">
        <v>495307.08067043038</v>
      </c>
      <c r="AA2880" s="13">
        <v>2815</v>
      </c>
      <c r="AB2880" s="39">
        <v>2517472.5958966129</v>
      </c>
    </row>
    <row r="2881" spans="3:28">
      <c r="C2881" s="13">
        <v>2816</v>
      </c>
      <c r="D2881" s="13">
        <v>65</v>
      </c>
      <c r="E2881" s="14">
        <v>243055.46345682701</v>
      </c>
      <c r="F2881" s="14">
        <v>73869.130748162541</v>
      </c>
      <c r="G2881" s="14">
        <v>2551.6097</v>
      </c>
      <c r="H2881" s="14">
        <v>166634.72300866447</v>
      </c>
      <c r="I2881" s="14">
        <v>9998.0833805198672</v>
      </c>
      <c r="J2881" s="14">
        <v>3999.2333522079471</v>
      </c>
      <c r="K2881" s="15">
        <v>5.5382960320239843E-2</v>
      </c>
      <c r="L2881" s="14">
        <v>8185.837630002613</v>
      </c>
      <c r="M2881" s="14">
        <v>157989.7172539483</v>
      </c>
      <c r="N2881" s="14">
        <v>2999.4250141559601</v>
      </c>
      <c r="O2881" s="15">
        <v>7.8614762991053688E-2</v>
      </c>
      <c r="P2881" s="14">
        <v>8110.7773128892659</v>
      </c>
      <c r="Q2881" s="14">
        <v>112781.66281977986</v>
      </c>
      <c r="R2881" s="14">
        <v>2999.4250141559601</v>
      </c>
      <c r="S2881" s="15">
        <v>-0.33416023705269449</v>
      </c>
      <c r="T2881" s="38">
        <v>-72332.997031051244</v>
      </c>
      <c r="U2881" s="38">
        <v>145628.72684228304</v>
      </c>
      <c r="V2881" s="38">
        <v>-56036.382088159364</v>
      </c>
      <c r="W2881" s="38">
        <v>416400.10691601119</v>
      </c>
      <c r="AA2881" s="13">
        <v>2816</v>
      </c>
      <c r="AB2881" s="39">
        <v>2459927.1956919492</v>
      </c>
    </row>
    <row r="2882" spans="3:28">
      <c r="C2882" s="13">
        <v>2817</v>
      </c>
      <c r="D2882" s="13">
        <v>65</v>
      </c>
      <c r="E2882" s="14">
        <v>222900.42653315503</v>
      </c>
      <c r="F2882" s="14">
        <v>66008.66634793047</v>
      </c>
      <c r="G2882" s="14">
        <v>2551.6097</v>
      </c>
      <c r="H2882" s="14">
        <v>154340.15048522456</v>
      </c>
      <c r="I2882" s="14">
        <v>9260.4090291134726</v>
      </c>
      <c r="J2882" s="14">
        <v>3704.1636116453892</v>
      </c>
      <c r="K2882" s="15">
        <v>7.249493611281628E-2</v>
      </c>
      <c r="L2882" s="14">
        <v>12903.36147022082</v>
      </c>
      <c r="M2882" s="14">
        <v>192745.27487118653</v>
      </c>
      <c r="N2882" s="14">
        <v>2778.1227087340417</v>
      </c>
      <c r="O2882" s="15">
        <v>0.16976523129881171</v>
      </c>
      <c r="P2882" s="14">
        <v>30245.478607885649</v>
      </c>
      <c r="Q2882" s="14">
        <v>209795.15846162708</v>
      </c>
      <c r="R2882" s="14">
        <v>2778.1227087340417</v>
      </c>
      <c r="S2882" s="15">
        <v>0.25712793846217386</v>
      </c>
      <c r="T2882" s="38">
        <v>46958.479445817706</v>
      </c>
      <c r="U2882" s="38">
        <v>230974.44523797603</v>
      </c>
      <c r="V2882" s="38">
        <v>90107.319523924176</v>
      </c>
      <c r="W2882" s="38">
        <v>633514.8785707897</v>
      </c>
      <c r="AA2882" s="13">
        <v>2817</v>
      </c>
      <c r="AB2882" s="39">
        <v>2681928.4103349564</v>
      </c>
    </row>
    <row r="2883" spans="3:28">
      <c r="C2883" s="13">
        <v>2818</v>
      </c>
      <c r="D2883" s="13">
        <v>65</v>
      </c>
      <c r="E2883" s="14">
        <v>239718.47512931935</v>
      </c>
      <c r="F2883" s="14">
        <v>72567.705300434551</v>
      </c>
      <c r="G2883" s="14">
        <v>2551.6097</v>
      </c>
      <c r="H2883" s="14">
        <v>164599.1601288848</v>
      </c>
      <c r="I2883" s="14">
        <v>9875.9496077330878</v>
      </c>
      <c r="J2883" s="14">
        <v>3950.3798430932352</v>
      </c>
      <c r="K2883" s="15">
        <v>-1.3363212497971025E-2</v>
      </c>
      <c r="L2883" s="14">
        <v>-1972.144578011829</v>
      </c>
      <c r="M2883" s="14">
        <v>147583.17087931186</v>
      </c>
      <c r="N2883" s="14">
        <v>2962.7848823199261</v>
      </c>
      <c r="O2883" s="15">
        <v>-2.1219900080349255E-2</v>
      </c>
      <c r="P2883" s="14">
        <v>-6668.8629117891223</v>
      </c>
      <c r="Q2883" s="14">
        <v>309086.53112869227</v>
      </c>
      <c r="R2883" s="14">
        <v>2962.7848823199261</v>
      </c>
      <c r="S2883" s="15">
        <v>-0.12854189534131111</v>
      </c>
      <c r="T2883" s="38">
        <v>-95017.778546874528</v>
      </c>
      <c r="U2883" s="38">
        <v>645660.5760565314</v>
      </c>
      <c r="V2883" s="38">
        <v>-103658.78603667548</v>
      </c>
      <c r="W2883" s="38">
        <v>1102330.2780645355</v>
      </c>
      <c r="AA2883" s="13">
        <v>2818</v>
      </c>
      <c r="AB2883" s="39">
        <v>2206464.5874784826</v>
      </c>
    </row>
    <row r="2884" spans="3:28">
      <c r="C2884" s="13">
        <v>2819</v>
      </c>
      <c r="D2884" s="13">
        <v>65</v>
      </c>
      <c r="E2884" s="14">
        <v>239460.15012526495</v>
      </c>
      <c r="F2884" s="14">
        <v>72466.958548853334</v>
      </c>
      <c r="G2884" s="14">
        <v>2551.6097</v>
      </c>
      <c r="H2884" s="14">
        <v>164441.5818764116</v>
      </c>
      <c r="I2884" s="14">
        <v>9866.4949125846961</v>
      </c>
      <c r="J2884" s="14">
        <v>3946.5979650338786</v>
      </c>
      <c r="K2884" s="15">
        <v>8.4942090407043536E-2</v>
      </c>
      <c r="L2884" s="14">
        <v>12417.378756334172</v>
      </c>
      <c r="M2884" s="14">
        <v>160577.08187406772</v>
      </c>
      <c r="N2884" s="14">
        <v>2959.9484737754087</v>
      </c>
      <c r="O2884" s="15">
        <v>0.14792683648196547</v>
      </c>
      <c r="P2884" s="14">
        <v>22414.466990826204</v>
      </c>
      <c r="Q2884" s="14">
        <v>175418.44812120864</v>
      </c>
      <c r="R2884" s="14">
        <v>2959.9484737754087</v>
      </c>
      <c r="S2884" s="15">
        <v>-0.16987920780696719</v>
      </c>
      <c r="T2884" s="38">
        <v>-61664.560564279178</v>
      </c>
      <c r="U2884" s="38">
        <v>302806.0430752855</v>
      </c>
      <c r="V2884" s="38">
        <v>-26832.714817118802</v>
      </c>
      <c r="W2884" s="38">
        <v>638801.57307056186</v>
      </c>
      <c r="AA2884" s="13">
        <v>2819</v>
      </c>
      <c r="AB2884" s="39">
        <v>2749236.3189957039</v>
      </c>
    </row>
    <row r="2885" spans="3:28">
      <c r="C2885" s="13">
        <v>2820</v>
      </c>
      <c r="D2885" s="13">
        <v>65</v>
      </c>
      <c r="E2885" s="14">
        <v>245632.02676119201</v>
      </c>
      <c r="F2885" s="14">
        <v>74873.990436864886</v>
      </c>
      <c r="G2885" s="14">
        <v>2551.6097</v>
      </c>
      <c r="H2885" s="14">
        <v>168206.42662432711</v>
      </c>
      <c r="I2885" s="14">
        <v>10092.385597459626</v>
      </c>
      <c r="J2885" s="14">
        <v>4036.9542389838507</v>
      </c>
      <c r="K2885" s="15">
        <v>-5.2221062668156987E-4</v>
      </c>
      <c r="L2885" s="14">
        <v>-74.959612722240948</v>
      </c>
      <c r="M2885" s="14">
        <v>145486.38870144056</v>
      </c>
      <c r="N2885" s="14">
        <v>3027.7156792378878</v>
      </c>
      <c r="O2885" s="15">
        <v>1.3676008051610469E-2</v>
      </c>
      <c r="P2885" s="14">
        <v>1606.5690496968302</v>
      </c>
      <c r="Q2885" s="14">
        <v>120593.96475460261</v>
      </c>
      <c r="R2885" s="14">
        <v>3027.7156792378878</v>
      </c>
      <c r="S2885" s="15">
        <v>-2.5483579073447143E-3</v>
      </c>
      <c r="T2885" s="38">
        <v>-383.65162774734506</v>
      </c>
      <c r="U2885" s="38">
        <v>151678.77187512041</v>
      </c>
      <c r="V2885" s="38">
        <v>1147.9578092272441</v>
      </c>
      <c r="W2885" s="38">
        <v>417759.12533116358</v>
      </c>
      <c r="AA2885" s="13">
        <v>2820</v>
      </c>
      <c r="AB2885" s="39">
        <v>2898544.7707111239</v>
      </c>
    </row>
    <row r="2886" spans="3:28">
      <c r="C2886" s="13">
        <v>2821</v>
      </c>
      <c r="D2886" s="13">
        <v>65</v>
      </c>
      <c r="E2886" s="14">
        <v>225856.70931354602</v>
      </c>
      <c r="F2886" s="14">
        <v>67161.616632282952</v>
      </c>
      <c r="G2886" s="14">
        <v>2551.6097</v>
      </c>
      <c r="H2886" s="14">
        <v>156143.48298126305</v>
      </c>
      <c r="I2886" s="14">
        <v>9368.6089788757818</v>
      </c>
      <c r="J2886" s="14">
        <v>3747.4435915503127</v>
      </c>
      <c r="K2886" s="15">
        <v>-3.6222893302318558E-2</v>
      </c>
      <c r="L2886" s="14">
        <v>-4374.455847443588</v>
      </c>
      <c r="M2886" s="14">
        <v>118264.21453855331</v>
      </c>
      <c r="N2886" s="14">
        <v>2810.5826936627345</v>
      </c>
      <c r="O2886" s="15">
        <v>4.130370239615358E-2</v>
      </c>
      <c r="P2886" s="14">
        <v>11150.875261384903</v>
      </c>
      <c r="Q2886" s="14">
        <v>282528.94421624334</v>
      </c>
      <c r="R2886" s="14">
        <v>2810.5826936627345</v>
      </c>
      <c r="S2886" s="15">
        <v>0.19440196636241913</v>
      </c>
      <c r="T2886" s="38">
        <v>85816.414847826236</v>
      </c>
      <c r="U2886" s="38">
        <v>528659.70424371364</v>
      </c>
      <c r="V2886" s="38">
        <v>92592.834261767552</v>
      </c>
      <c r="W2886" s="38">
        <v>929452.86299851025</v>
      </c>
      <c r="AA2886" s="13">
        <v>2821</v>
      </c>
      <c r="AB2886" s="39">
        <v>2782540.3312975098</v>
      </c>
    </row>
    <row r="2887" spans="3:28">
      <c r="C2887" s="13">
        <v>2822</v>
      </c>
      <c r="D2887" s="13">
        <v>65</v>
      </c>
      <c r="E2887" s="14">
        <v>233850.59182809826</v>
      </c>
      <c r="F2887" s="14">
        <v>70279.230812958325</v>
      </c>
      <c r="G2887" s="14">
        <v>2551.6097</v>
      </c>
      <c r="H2887" s="14">
        <v>161019.75131513993</v>
      </c>
      <c r="I2887" s="14">
        <v>9661.1850789083965</v>
      </c>
      <c r="J2887" s="14">
        <v>3864.4740315633589</v>
      </c>
      <c r="K2887" s="15">
        <v>-6.5475540720273145E-2</v>
      </c>
      <c r="L2887" s="14">
        <v>-12819.601921846333</v>
      </c>
      <c r="M2887" s="14">
        <v>184904.86194418278</v>
      </c>
      <c r="N2887" s="14">
        <v>2898.3555236725188</v>
      </c>
      <c r="O2887" s="15">
        <v>0.26618149345674946</v>
      </c>
      <c r="P2887" s="14">
        <v>64144.861531697206</v>
      </c>
      <c r="Q2887" s="14">
        <v>306575.71198115696</v>
      </c>
      <c r="R2887" s="14">
        <v>2898.3555236725188</v>
      </c>
      <c r="S2887" s="15">
        <v>0.32062271745970661</v>
      </c>
      <c r="T2887" s="38">
        <v>30278.917968562673</v>
      </c>
      <c r="U2887" s="38">
        <v>126165.93908866907</v>
      </c>
      <c r="V2887" s="38">
        <v>81604.177578413539</v>
      </c>
      <c r="W2887" s="38">
        <v>617646.51301400876</v>
      </c>
      <c r="AA2887" s="13">
        <v>2822</v>
      </c>
      <c r="AB2887" s="39">
        <v>2627188.8171486491</v>
      </c>
    </row>
    <row r="2888" spans="3:28">
      <c r="C2888" s="13">
        <v>2823</v>
      </c>
      <c r="D2888" s="13">
        <v>65</v>
      </c>
      <c r="E2888" s="14">
        <v>236796.7083532142</v>
      </c>
      <c r="F2888" s="14">
        <v>71428.216257753535</v>
      </c>
      <c r="G2888" s="14">
        <v>2551.6097</v>
      </c>
      <c r="H2888" s="14">
        <v>162816.88239546065</v>
      </c>
      <c r="I2888" s="14">
        <v>9769.0129437276391</v>
      </c>
      <c r="J2888" s="14">
        <v>3907.6051774910557</v>
      </c>
      <c r="K2888" s="15">
        <v>5.5067599201706965E-2</v>
      </c>
      <c r="L2888" s="14">
        <v>7298.8029911397771</v>
      </c>
      <c r="M2888" s="14">
        <v>141795.20952390347</v>
      </c>
      <c r="N2888" s="14">
        <v>2930.7038831182917</v>
      </c>
      <c r="O2888" s="15">
        <v>5.4539685519522964E-2</v>
      </c>
      <c r="P2888" s="14">
        <v>11560.832533435614</v>
      </c>
      <c r="Q2888" s="14">
        <v>224997.20013655943</v>
      </c>
      <c r="R2888" s="14">
        <v>2930.7038831182917</v>
      </c>
      <c r="S2888" s="15">
        <v>0.32289975634299362</v>
      </c>
      <c r="T2888" s="38">
        <v>115011.87822180524</v>
      </c>
      <c r="U2888" s="38">
        <v>472661.69906595547</v>
      </c>
      <c r="V2888" s="38">
        <v>133871.51374638063</v>
      </c>
      <c r="W2888" s="38">
        <v>839454.10872641834</v>
      </c>
      <c r="AA2888" s="13">
        <v>2823</v>
      </c>
      <c r="AB2888" s="39">
        <v>2932752.2903616359</v>
      </c>
    </row>
    <row r="2889" spans="3:28">
      <c r="C2889" s="13">
        <v>2824</v>
      </c>
      <c r="D2889" s="13">
        <v>65</v>
      </c>
      <c r="E2889" s="14">
        <v>246927.27249113921</v>
      </c>
      <c r="F2889" s="14">
        <v>75379.136271544296</v>
      </c>
      <c r="G2889" s="14">
        <v>2551.6097</v>
      </c>
      <c r="H2889" s="14">
        <v>168996.52651959492</v>
      </c>
      <c r="I2889" s="14">
        <v>10139.791591175695</v>
      </c>
      <c r="J2889" s="14">
        <v>4055.9166364702783</v>
      </c>
      <c r="K2889" s="15">
        <v>8.7730260995455903E-3</v>
      </c>
      <c r="L2889" s="14">
        <v>1413.8059403596999</v>
      </c>
      <c r="M2889" s="14">
        <v>164595.50121521117</v>
      </c>
      <c r="N2889" s="14">
        <v>3041.9374773527084</v>
      </c>
      <c r="O2889" s="15">
        <v>7.250975099887258E-5</v>
      </c>
      <c r="P2889" s="14">
        <v>9.4647048651178629</v>
      </c>
      <c r="Q2889" s="14">
        <v>132060.53090953644</v>
      </c>
      <c r="R2889" s="14">
        <v>3041.9374773527084</v>
      </c>
      <c r="S2889" s="15">
        <v>-0.31888047534556269</v>
      </c>
      <c r="T2889" s="38">
        <v>-28763.51192226497</v>
      </c>
      <c r="U2889" s="38">
        <v>62959.002994786468</v>
      </c>
      <c r="V2889" s="38">
        <v>-27340.241277040153</v>
      </c>
      <c r="W2889" s="38">
        <v>359615.03511953412</v>
      </c>
      <c r="AA2889" s="13">
        <v>2824</v>
      </c>
      <c r="AB2889" s="39">
        <v>2606881.0302853831</v>
      </c>
    </row>
    <row r="2890" spans="3:28">
      <c r="C2890" s="13">
        <v>2825</v>
      </c>
      <c r="D2890" s="13">
        <v>65</v>
      </c>
      <c r="E2890" s="14">
        <v>245603.07274458965</v>
      </c>
      <c r="F2890" s="14">
        <v>74862.69837038996</v>
      </c>
      <c r="G2890" s="14">
        <v>2551.6097</v>
      </c>
      <c r="H2890" s="14">
        <v>168188.76467419969</v>
      </c>
      <c r="I2890" s="14">
        <v>10091.325880451981</v>
      </c>
      <c r="J2890" s="14">
        <v>4036.5303521807928</v>
      </c>
      <c r="K2890" s="15">
        <v>0.12013992009319821</v>
      </c>
      <c r="L2890" s="14">
        <v>19941.611021573524</v>
      </c>
      <c r="M2890" s="14">
        <v>187946.42759626545</v>
      </c>
      <c r="N2890" s="14">
        <v>3027.3977641355941</v>
      </c>
      <c r="O2890" s="15">
        <v>0.12780824408418451</v>
      </c>
      <c r="P2890" s="14">
        <v>21932.04501612196</v>
      </c>
      <c r="Q2890" s="14">
        <v>195046.92012337755</v>
      </c>
      <c r="R2890" s="14">
        <v>3027.3977641355941</v>
      </c>
      <c r="S2890" s="15">
        <v>-0.184962440280459</v>
      </c>
      <c r="T2890" s="38">
        <v>-91013.765340346465</v>
      </c>
      <c r="U2890" s="38">
        <v>402566.13467067527</v>
      </c>
      <c r="V2890" s="38">
        <v>-49140.109302650977</v>
      </c>
      <c r="W2890" s="38">
        <v>785559.4823903183</v>
      </c>
      <c r="AA2890" s="13">
        <v>2825</v>
      </c>
      <c r="AB2890" s="39">
        <v>2694242.602910616</v>
      </c>
    </row>
    <row r="2891" spans="3:28">
      <c r="C2891" s="13">
        <v>2826</v>
      </c>
      <c r="D2891" s="13">
        <v>65</v>
      </c>
      <c r="E2891" s="14">
        <v>231275.69065203509</v>
      </c>
      <c r="F2891" s="14">
        <v>69275.01935429369</v>
      </c>
      <c r="G2891" s="14">
        <v>2551.6097</v>
      </c>
      <c r="H2891" s="14">
        <v>159449.06159774141</v>
      </c>
      <c r="I2891" s="14">
        <v>9566.9436958644837</v>
      </c>
      <c r="J2891" s="14">
        <v>3826.7774783457935</v>
      </c>
      <c r="K2891" s="15">
        <v>3.214110637813794E-3</v>
      </c>
      <c r="L2891" s="14">
        <v>420.40953591697377</v>
      </c>
      <c r="M2891" s="14">
        <v>133135.0006266468</v>
      </c>
      <c r="N2891" s="14">
        <v>2870.0831087593451</v>
      </c>
      <c r="O2891" s="15">
        <v>0.21088328462631925</v>
      </c>
      <c r="P2891" s="14">
        <v>30912.761231665314</v>
      </c>
      <c r="Q2891" s="14">
        <v>178934.86532370452</v>
      </c>
      <c r="R2891" s="14">
        <v>2870.0831087593451</v>
      </c>
      <c r="S2891" s="15">
        <v>0.15951227110776944</v>
      </c>
      <c r="T2891" s="38">
        <v>5692.2131910810031</v>
      </c>
      <c r="U2891" s="38">
        <v>42812.366314308179</v>
      </c>
      <c r="V2891" s="38">
        <v>37025.383958663289</v>
      </c>
      <c r="W2891" s="38">
        <v>354882.23226465954</v>
      </c>
      <c r="AA2891" s="13">
        <v>2826</v>
      </c>
      <c r="AB2891" s="39">
        <v>2263740.3914242228</v>
      </c>
    </row>
    <row r="2892" spans="3:28">
      <c r="C2892" s="13">
        <v>2827</v>
      </c>
      <c r="D2892" s="13">
        <v>65</v>
      </c>
      <c r="E2892" s="14">
        <v>232371.17070057601</v>
      </c>
      <c r="F2892" s="14">
        <v>69702.256573224644</v>
      </c>
      <c r="G2892" s="14">
        <v>2551.6097</v>
      </c>
      <c r="H2892" s="14">
        <v>160117.30442735137</v>
      </c>
      <c r="I2892" s="14">
        <v>9607.038265641082</v>
      </c>
      <c r="J2892" s="14">
        <v>3842.8153062564329</v>
      </c>
      <c r="K2892" s="15">
        <v>4.3080220230593935E-2</v>
      </c>
      <c r="L2892" s="14">
        <v>7093.3665110811307</v>
      </c>
      <c r="M2892" s="14">
        <v>173669.60817185196</v>
      </c>
      <c r="N2892" s="14">
        <v>2882.1114796923243</v>
      </c>
      <c r="O2892" s="15">
        <v>0.10449672275009947</v>
      </c>
      <c r="P2892" s="14">
        <v>28562.603456109158</v>
      </c>
      <c r="Q2892" s="14">
        <v>303338.5801811397</v>
      </c>
      <c r="R2892" s="14">
        <v>2882.1114796923243</v>
      </c>
      <c r="S2892" s="15">
        <v>-0.12344869723141226</v>
      </c>
      <c r="T2892" s="38">
        <v>-16907.438405645709</v>
      </c>
      <c r="U2892" s="38">
        <v>121492.84642960085</v>
      </c>
      <c r="V2892" s="38">
        <v>18748.531561544583</v>
      </c>
      <c r="W2892" s="38">
        <v>598501.03478259244</v>
      </c>
      <c r="AA2892" s="13">
        <v>2827</v>
      </c>
      <c r="AB2892" s="39">
        <v>2278587.5759978052</v>
      </c>
    </row>
    <row r="2893" spans="3:28">
      <c r="C2893" s="13">
        <v>2828</v>
      </c>
      <c r="D2893" s="13">
        <v>65</v>
      </c>
      <c r="E2893" s="14">
        <v>218806.31197785254</v>
      </c>
      <c r="F2893" s="14">
        <v>64411.961671362493</v>
      </c>
      <c r="G2893" s="14">
        <v>2551.6097</v>
      </c>
      <c r="H2893" s="14">
        <v>151842.74060649006</v>
      </c>
      <c r="I2893" s="14">
        <v>9110.5644363894025</v>
      </c>
      <c r="J2893" s="14">
        <v>3644.2257745557613</v>
      </c>
      <c r="K2893" s="15">
        <v>-8.8111598874457062E-3</v>
      </c>
      <c r="L2893" s="14">
        <v>-1225.3388522940534</v>
      </c>
      <c r="M2893" s="14">
        <v>139663.46536127987</v>
      </c>
      <c r="N2893" s="14">
        <v>2733.1693309168209</v>
      </c>
      <c r="O2893" s="15">
        <v>9.7093580418631545E-2</v>
      </c>
      <c r="P2893" s="14">
        <v>6670.1046698422706</v>
      </c>
      <c r="Q2893" s="14">
        <v>76734.379142219434</v>
      </c>
      <c r="R2893" s="14">
        <v>2733.1693309168209</v>
      </c>
      <c r="S2893" s="15">
        <v>0.27859174859482488</v>
      </c>
      <c r="T2893" s="38">
        <v>195599.12307067538</v>
      </c>
      <c r="U2893" s="38">
        <v>899065.19222283561</v>
      </c>
      <c r="V2893" s="38">
        <v>201043.88888822359</v>
      </c>
      <c r="W2893" s="38">
        <v>1115463.0367263348</v>
      </c>
      <c r="AA2893" s="13">
        <v>2828</v>
      </c>
      <c r="AB2893" s="39">
        <v>2533392.085516334</v>
      </c>
    </row>
    <row r="2894" spans="3:28">
      <c r="C2894" s="13">
        <v>2829</v>
      </c>
      <c r="D2894" s="13">
        <v>65</v>
      </c>
      <c r="E2894" s="14">
        <v>256606.70118233707</v>
      </c>
      <c r="F2894" s="14">
        <v>79154.113461111454</v>
      </c>
      <c r="G2894" s="14">
        <v>2551.6097</v>
      </c>
      <c r="H2894" s="14">
        <v>174900.97802122563</v>
      </c>
      <c r="I2894" s="14">
        <v>10494.058681273538</v>
      </c>
      <c r="J2894" s="14">
        <v>4197.6234725094155</v>
      </c>
      <c r="K2894" s="15">
        <v>8.0927175437178339E-3</v>
      </c>
      <c r="L2894" s="14">
        <v>1018.8080837668429</v>
      </c>
      <c r="M2894" s="14">
        <v>129009.58111276642</v>
      </c>
      <c r="N2894" s="14">
        <v>3148.2176043820614</v>
      </c>
      <c r="O2894" s="15">
        <v>0.30210193260848922</v>
      </c>
      <c r="P2894" s="14">
        <v>53154.610508656617</v>
      </c>
      <c r="Q2894" s="14">
        <v>230677.97607228204</v>
      </c>
      <c r="R2894" s="14">
        <v>3148.2176043820614</v>
      </c>
      <c r="S2894" s="15">
        <v>-7.6798243329139412E-2</v>
      </c>
      <c r="T2894" s="38">
        <v>-17271.57105751276</v>
      </c>
      <c r="U2894" s="38">
        <v>209197.92999331115</v>
      </c>
      <c r="V2894" s="38">
        <v>36901.847534910703</v>
      </c>
      <c r="W2894" s="38">
        <v>568885.48717835965</v>
      </c>
      <c r="AA2894" s="13">
        <v>2829</v>
      </c>
      <c r="AB2894" s="39">
        <v>2988911.2182627171</v>
      </c>
    </row>
    <row r="2895" spans="3:28">
      <c r="C2895" s="13">
        <v>2830</v>
      </c>
      <c r="D2895" s="13">
        <v>65</v>
      </c>
      <c r="E2895" s="14">
        <v>230757.97645518559</v>
      </c>
      <c r="F2895" s="14">
        <v>69073.110817522378</v>
      </c>
      <c r="G2895" s="14">
        <v>2551.6097</v>
      </c>
      <c r="H2895" s="14">
        <v>159133.25593766323</v>
      </c>
      <c r="I2895" s="14">
        <v>9547.995356259793</v>
      </c>
      <c r="J2895" s="14">
        <v>3819.1981425039176</v>
      </c>
      <c r="K2895" s="15">
        <v>-1.0984346241419495E-2</v>
      </c>
      <c r="L2895" s="14">
        <v>-1797.5576750975579</v>
      </c>
      <c r="M2895" s="14">
        <v>163759.25676882474</v>
      </c>
      <c r="N2895" s="14">
        <v>2864.3986068779377</v>
      </c>
      <c r="O2895" s="15">
        <v>8.2835794681257791E-2</v>
      </c>
      <c r="P2895" s="14">
        <v>14274.191486061631</v>
      </c>
      <c r="Q2895" s="14">
        <v>188025.51371198849</v>
      </c>
      <c r="R2895" s="14">
        <v>2864.3986068779377</v>
      </c>
      <c r="S2895" s="15">
        <v>0.37573516925407252</v>
      </c>
      <c r="T2895" s="38">
        <v>69969.157719260824</v>
      </c>
      <c r="U2895" s="38">
        <v>257620.70363900659</v>
      </c>
      <c r="V2895" s="38">
        <v>82445.791530224902</v>
      </c>
      <c r="W2895" s="38">
        <v>609405.47411981982</v>
      </c>
      <c r="AA2895" s="13">
        <v>2830</v>
      </c>
      <c r="AB2895" s="39">
        <v>2975342.6386501887</v>
      </c>
    </row>
    <row r="2896" spans="3:28">
      <c r="C2896" s="13">
        <v>2831</v>
      </c>
      <c r="D2896" s="13">
        <v>65</v>
      </c>
      <c r="E2896" s="14">
        <v>227506.44599695396</v>
      </c>
      <c r="F2896" s="14">
        <v>67805.013938812044</v>
      </c>
      <c r="G2896" s="14">
        <v>2551.6097</v>
      </c>
      <c r="H2896" s="14">
        <v>157149.82235814192</v>
      </c>
      <c r="I2896" s="14">
        <v>9428.9893414885137</v>
      </c>
      <c r="J2896" s="14">
        <v>3771.5957365954055</v>
      </c>
      <c r="K2896" s="15">
        <v>-5.1224463507636778E-3</v>
      </c>
      <c r="L2896" s="14">
        <v>-680.42717613635364</v>
      </c>
      <c r="M2896" s="14">
        <v>134037.83579643958</v>
      </c>
      <c r="N2896" s="14">
        <v>2828.6968024465541</v>
      </c>
      <c r="O2896" s="15">
        <v>0.13535320073174639</v>
      </c>
      <c r="P2896" s="14">
        <v>48602.188789754022</v>
      </c>
      <c r="Q2896" s="14">
        <v>409093.29730452388</v>
      </c>
      <c r="R2896" s="14">
        <v>2828.6968024465541</v>
      </c>
      <c r="S2896" s="15">
        <v>-2.3250147697780818E-2</v>
      </c>
      <c r="T2896" s="38">
        <v>-10742.353459141845</v>
      </c>
      <c r="U2896" s="38">
        <v>452705.7677497777</v>
      </c>
      <c r="V2896" s="38">
        <v>37179.408154475823</v>
      </c>
      <c r="W2896" s="38">
        <v>995836.90085074119</v>
      </c>
      <c r="AA2896" s="13">
        <v>2831</v>
      </c>
      <c r="AB2896" s="39">
        <v>3027171.2961152988</v>
      </c>
    </row>
    <row r="2897" spans="3:28">
      <c r="C2897" s="13">
        <v>2832</v>
      </c>
      <c r="D2897" s="13">
        <v>65</v>
      </c>
      <c r="E2897" s="14">
        <v>222469.00369846373</v>
      </c>
      <c r="F2897" s="14">
        <v>65840.411442400859</v>
      </c>
      <c r="G2897" s="14">
        <v>2551.6097</v>
      </c>
      <c r="H2897" s="14">
        <v>154076.98255606287</v>
      </c>
      <c r="I2897" s="14">
        <v>9244.6189533637717</v>
      </c>
      <c r="J2897" s="14">
        <v>3697.8475813455088</v>
      </c>
      <c r="K2897" s="15">
        <v>1.6751838013259468E-3</v>
      </c>
      <c r="L2897" s="14">
        <v>216.39780922080288</v>
      </c>
      <c r="M2897" s="14">
        <v>131243.8684850288</v>
      </c>
      <c r="N2897" s="14">
        <v>2773.3856860091314</v>
      </c>
      <c r="O2897" s="15">
        <v>0.12030075311153968</v>
      </c>
      <c r="P2897" s="14">
        <v>13963.96155427451</v>
      </c>
      <c r="Q2897" s="14">
        <v>131426.08362861144</v>
      </c>
      <c r="R2897" s="14">
        <v>2773.3856860091314</v>
      </c>
      <c r="S2897" s="15">
        <v>-0.12503779274989069</v>
      </c>
      <c r="T2897" s="38">
        <v>-12247.739916923414</v>
      </c>
      <c r="U2897" s="38">
        <v>87091.257165985633</v>
      </c>
      <c r="V2897" s="38">
        <v>1932.6194465719</v>
      </c>
      <c r="W2897" s="38">
        <v>349761.20927962591</v>
      </c>
      <c r="AA2897" s="13">
        <v>2832</v>
      </c>
      <c r="AB2897" s="39">
        <v>2367745.4567524702</v>
      </c>
    </row>
    <row r="2898" spans="3:28">
      <c r="C2898" s="13">
        <v>2833</v>
      </c>
      <c r="D2898" s="13">
        <v>65</v>
      </c>
      <c r="E2898" s="14">
        <v>235307.72790984923</v>
      </c>
      <c r="F2898" s="14">
        <v>70847.513884841203</v>
      </c>
      <c r="G2898" s="14">
        <v>2551.6097</v>
      </c>
      <c r="H2898" s="14">
        <v>161908.60432500803</v>
      </c>
      <c r="I2898" s="14">
        <v>9714.5162595004804</v>
      </c>
      <c r="J2898" s="14">
        <v>3885.8065038001923</v>
      </c>
      <c r="K2898" s="15">
        <v>-4.7417179946483597E-2</v>
      </c>
      <c r="L2898" s="14">
        <v>-6202.2197994631324</v>
      </c>
      <c r="M2898" s="14">
        <v>126541.79407232489</v>
      </c>
      <c r="N2898" s="14">
        <v>2914.354877850144</v>
      </c>
      <c r="O2898" s="15">
        <v>3.9700887559601751E-2</v>
      </c>
      <c r="P2898" s="14">
        <v>8206.5200297014235</v>
      </c>
      <c r="Q2898" s="14">
        <v>216372.42702489198</v>
      </c>
      <c r="R2898" s="14">
        <v>2914.354877850144</v>
      </c>
      <c r="S2898" s="15">
        <v>-0.24599893448091897</v>
      </c>
      <c r="T2898" s="38">
        <v>-35046.062867115943</v>
      </c>
      <c r="U2898" s="38">
        <v>108875.40183007086</v>
      </c>
      <c r="V2898" s="38">
        <v>-33041.762636877655</v>
      </c>
      <c r="W2898" s="38">
        <v>451789.62292728771</v>
      </c>
      <c r="AA2898" s="13">
        <v>2833</v>
      </c>
      <c r="AB2898" s="39">
        <v>2617875.7452630294</v>
      </c>
    </row>
    <row r="2899" spans="3:28">
      <c r="C2899" s="13">
        <v>2834</v>
      </c>
      <c r="D2899" s="13">
        <v>65</v>
      </c>
      <c r="E2899" s="14">
        <v>224889.82715824567</v>
      </c>
      <c r="F2899" s="14">
        <v>66784.532591715804</v>
      </c>
      <c r="G2899" s="14">
        <v>2551.6097</v>
      </c>
      <c r="H2899" s="14">
        <v>155553.68486652986</v>
      </c>
      <c r="I2899" s="14">
        <v>9333.2210919917907</v>
      </c>
      <c r="J2899" s="14">
        <v>3733.2884367967163</v>
      </c>
      <c r="K2899" s="15">
        <v>0.10612607880408098</v>
      </c>
      <c r="L2899" s="14">
        <v>16449.621338839668</v>
      </c>
      <c r="M2899" s="14">
        <v>173317.01112522665</v>
      </c>
      <c r="N2899" s="14">
        <v>2799.9663275975372</v>
      </c>
      <c r="O2899" s="15">
        <v>-6.8573390265566192E-2</v>
      </c>
      <c r="P2899" s="14">
        <v>-11041.493539597299</v>
      </c>
      <c r="Q2899" s="14">
        <v>151375.66402430888</v>
      </c>
      <c r="R2899" s="14">
        <v>2799.9663275975372</v>
      </c>
      <c r="S2899" s="15">
        <v>0.34716132103514125</v>
      </c>
      <c r="T2899" s="38">
        <v>23507.260497957213</v>
      </c>
      <c r="U2899" s="38">
        <v>92620.030408461855</v>
      </c>
      <c r="V2899" s="38">
        <v>28915.388297199584</v>
      </c>
      <c r="W2899" s="38">
        <v>417312.7055579974</v>
      </c>
      <c r="AA2899" s="13">
        <v>2834</v>
      </c>
      <c r="AB2899" s="39">
        <v>2610107.6621816652</v>
      </c>
    </row>
    <row r="2900" spans="3:28">
      <c r="C2900" s="13">
        <v>2835</v>
      </c>
      <c r="D2900" s="13">
        <v>65</v>
      </c>
      <c r="E2900" s="14">
        <v>221842.14910136937</v>
      </c>
      <c r="F2900" s="14">
        <v>65595.938149534049</v>
      </c>
      <c r="G2900" s="14">
        <v>2551.6097</v>
      </c>
      <c r="H2900" s="14">
        <v>153694.60125183532</v>
      </c>
      <c r="I2900" s="14">
        <v>9221.6760751101192</v>
      </c>
      <c r="J2900" s="14">
        <v>3688.6704300440479</v>
      </c>
      <c r="K2900" s="15">
        <v>-1.1271354340525098E-2</v>
      </c>
      <c r="L2900" s="14">
        <v>-1779.1758474532428</v>
      </c>
      <c r="M2900" s="14">
        <v>157914.49971315466</v>
      </c>
      <c r="N2900" s="14">
        <v>2766.5028225330357</v>
      </c>
      <c r="O2900" s="15">
        <v>3.1257196160702126E-2</v>
      </c>
      <c r="P2900" s="14">
        <v>6140.2990187232199</v>
      </c>
      <c r="Q2900" s="14">
        <v>203967.88238971506</v>
      </c>
      <c r="R2900" s="14">
        <v>2766.5028225330357</v>
      </c>
      <c r="S2900" s="15">
        <v>0.18396664422868719</v>
      </c>
      <c r="T2900" s="38">
        <v>53926.47411007795</v>
      </c>
      <c r="U2900" s="38">
        <v>348441.52849668416</v>
      </c>
      <c r="V2900" s="38">
        <v>58287.597281347931</v>
      </c>
      <c r="W2900" s="38">
        <v>710323.91059955384</v>
      </c>
      <c r="AA2900" s="13">
        <v>2835</v>
      </c>
      <c r="AB2900" s="39">
        <v>2891216.4327706937</v>
      </c>
    </row>
    <row r="2901" spans="3:28">
      <c r="C2901" s="13">
        <v>2836</v>
      </c>
      <c r="D2901" s="13">
        <v>65</v>
      </c>
      <c r="E2901" s="14">
        <v>245502.98593951619</v>
      </c>
      <c r="F2901" s="14">
        <v>74823.664516411314</v>
      </c>
      <c r="G2901" s="14">
        <v>2551.6097</v>
      </c>
      <c r="H2901" s="14">
        <v>168127.71172310488</v>
      </c>
      <c r="I2901" s="14">
        <v>10087.662703386291</v>
      </c>
      <c r="J2901" s="14">
        <v>4035.0650813545167</v>
      </c>
      <c r="K2901" s="15">
        <v>0.16696305567310998</v>
      </c>
      <c r="L2901" s="14">
        <v>27810.204992563395</v>
      </c>
      <c r="M2901" s="14">
        <v>196392.75924086824</v>
      </c>
      <c r="N2901" s="14">
        <v>3026.2988110158872</v>
      </c>
      <c r="O2901" s="15">
        <v>0.22784021325094503</v>
      </c>
      <c r="P2901" s="14">
        <v>36941.799880972307</v>
      </c>
      <c r="Q2901" s="14">
        <v>200594.01751270381</v>
      </c>
      <c r="R2901" s="14">
        <v>3026.2988110158872</v>
      </c>
      <c r="S2901" s="15">
        <v>-3.6367986580846404E-2</v>
      </c>
      <c r="T2901" s="38">
        <v>-68110.488300734069</v>
      </c>
      <c r="U2901" s="38">
        <v>1806217.0427677168</v>
      </c>
      <c r="V2901" s="38">
        <v>-3358.4834271983709</v>
      </c>
      <c r="W2901" s="38">
        <v>2203203.8195212889</v>
      </c>
      <c r="AA2901" s="13">
        <v>2836</v>
      </c>
      <c r="AB2901" s="39">
        <v>2450452.3325772756</v>
      </c>
    </row>
    <row r="2902" spans="3:28">
      <c r="C2902" s="13">
        <v>2837</v>
      </c>
      <c r="D2902" s="13">
        <v>65</v>
      </c>
      <c r="E2902" s="14">
        <v>215294.0425675062</v>
      </c>
      <c r="F2902" s="14">
        <v>63042.176601327417</v>
      </c>
      <c r="G2902" s="14">
        <v>2551.6097</v>
      </c>
      <c r="H2902" s="14">
        <v>149700.25626617877</v>
      </c>
      <c r="I2902" s="14">
        <v>8982.0153759707264</v>
      </c>
      <c r="J2902" s="14">
        <v>3592.8061503882909</v>
      </c>
      <c r="K2902" s="15">
        <v>-2.6320020649252089E-2</v>
      </c>
      <c r="L2902" s="14">
        <v>-3816.9746391364229</v>
      </c>
      <c r="M2902" s="14">
        <v>143001.14745377764</v>
      </c>
      <c r="N2902" s="14">
        <v>2694.6046127912177</v>
      </c>
      <c r="O2902" s="15">
        <v>-4.2209548568363661E-2</v>
      </c>
      <c r="P2902" s="14">
        <v>-5173.1218186164042</v>
      </c>
      <c r="Q2902" s="14">
        <v>118732.2744280137</v>
      </c>
      <c r="R2902" s="14">
        <v>2694.6046127912177</v>
      </c>
      <c r="S2902" s="15">
        <v>0.58926172400947896</v>
      </c>
      <c r="T2902" s="38">
        <v>106044.36201779445</v>
      </c>
      <c r="U2902" s="38">
        <v>287353.059570165</v>
      </c>
      <c r="V2902" s="38">
        <v>97054.265560041633</v>
      </c>
      <c r="W2902" s="38">
        <v>549086.48145195632</v>
      </c>
      <c r="AA2902" s="13">
        <v>2837</v>
      </c>
      <c r="AB2902" s="39">
        <v>2722146.2879280639</v>
      </c>
    </row>
    <row r="2903" spans="3:28">
      <c r="C2903" s="13">
        <v>2838</v>
      </c>
      <c r="D2903" s="13">
        <v>65</v>
      </c>
      <c r="E2903" s="14">
        <v>237135.95074676516</v>
      </c>
      <c r="F2903" s="14">
        <v>71560.520791238407</v>
      </c>
      <c r="G2903" s="14">
        <v>2551.6097</v>
      </c>
      <c r="H2903" s="14">
        <v>163023.82025552675</v>
      </c>
      <c r="I2903" s="14">
        <v>9781.4292153316037</v>
      </c>
      <c r="J2903" s="14">
        <v>3912.5716861326418</v>
      </c>
      <c r="K2903" s="15">
        <v>4.4820343480526381E-2</v>
      </c>
      <c r="L2903" s="14">
        <v>6846.0304925144237</v>
      </c>
      <c r="M2903" s="14">
        <v>161546.13668334088</v>
      </c>
      <c r="N2903" s="14">
        <v>2934.4287645994809</v>
      </c>
      <c r="O2903" s="15">
        <v>-2.0363789654825326E-2</v>
      </c>
      <c r="P2903" s="14">
        <v>-2102.8168394406161</v>
      </c>
      <c r="Q2903" s="14">
        <v>102626.94715097398</v>
      </c>
      <c r="R2903" s="14">
        <v>2934.4287645994809</v>
      </c>
      <c r="S2903" s="15">
        <v>9.1429441550603618E-2</v>
      </c>
      <c r="T2903" s="38">
        <v>25038.480517560678</v>
      </c>
      <c r="U2903" s="38">
        <v>300361.46928630449</v>
      </c>
      <c r="V2903" s="38">
        <v>29781.694170634488</v>
      </c>
      <c r="W2903" s="38">
        <v>564534.55312061938</v>
      </c>
      <c r="AA2903" s="13">
        <v>2838</v>
      </c>
      <c r="AB2903" s="39">
        <v>2752414.3817678029</v>
      </c>
    </row>
    <row r="2904" spans="3:28">
      <c r="C2904" s="13">
        <v>2839</v>
      </c>
      <c r="D2904" s="13">
        <v>65</v>
      </c>
      <c r="E2904" s="14">
        <v>232024.88216188527</v>
      </c>
      <c r="F2904" s="14">
        <v>69567.204043135251</v>
      </c>
      <c r="G2904" s="14">
        <v>2551.6097</v>
      </c>
      <c r="H2904" s="14">
        <v>159906.06841875002</v>
      </c>
      <c r="I2904" s="14">
        <v>9594.3641051249997</v>
      </c>
      <c r="J2904" s="14">
        <v>3837.7456420500002</v>
      </c>
      <c r="K2904" s="15">
        <v>-3.5314385616710679E-2</v>
      </c>
      <c r="L2904" s="14">
        <v>-7552.1171982424576</v>
      </c>
      <c r="M2904" s="14">
        <v>208220.60204702316</v>
      </c>
      <c r="N2904" s="14">
        <v>2878.3092315374997</v>
      </c>
      <c r="O2904" s="15">
        <v>7.5153725001175758E-2</v>
      </c>
      <c r="P2904" s="14">
        <v>14476.60613885151</v>
      </c>
      <c r="Q2904" s="14">
        <v>208542.35562566659</v>
      </c>
      <c r="R2904" s="14">
        <v>2878.3092315374997</v>
      </c>
      <c r="S2904" s="15">
        <v>-8.4861203330102011E-2</v>
      </c>
      <c r="T2904" s="38">
        <v>-14112.755324043548</v>
      </c>
      <c r="U2904" s="38">
        <v>153630.37295971895</v>
      </c>
      <c r="V2904" s="38">
        <v>-7188.2663834344958</v>
      </c>
      <c r="W2904" s="38">
        <v>570393.33063240873</v>
      </c>
      <c r="AA2904" s="13">
        <v>2839</v>
      </c>
      <c r="AB2904" s="39">
        <v>2094162.7491336658</v>
      </c>
    </row>
    <row r="2905" spans="3:28">
      <c r="C2905" s="13">
        <v>2840</v>
      </c>
      <c r="D2905" s="13">
        <v>65</v>
      </c>
      <c r="E2905" s="14">
        <v>253329.38675499751</v>
      </c>
      <c r="F2905" s="14">
        <v>77875.960834449026</v>
      </c>
      <c r="G2905" s="14">
        <v>2551.6097</v>
      </c>
      <c r="H2905" s="14">
        <v>172901.8162205485</v>
      </c>
      <c r="I2905" s="14">
        <v>10374.108973232909</v>
      </c>
      <c r="J2905" s="14">
        <v>4149.643589293164</v>
      </c>
      <c r="K2905" s="15">
        <v>4.5226078952395048E-2</v>
      </c>
      <c r="L2905" s="14">
        <v>9089.6775853238742</v>
      </c>
      <c r="M2905" s="14">
        <v>212147.60018982986</v>
      </c>
      <c r="N2905" s="14">
        <v>3112.2326919698726</v>
      </c>
      <c r="O2905" s="15">
        <v>5.7544538541104334E-2</v>
      </c>
      <c r="P2905" s="14">
        <v>9055.9435180160999</v>
      </c>
      <c r="Q2905" s="14">
        <v>167984.83141811469</v>
      </c>
      <c r="R2905" s="14">
        <v>3112.2326919698726</v>
      </c>
      <c r="S2905" s="15">
        <v>0.10160728813924486</v>
      </c>
      <c r="T2905" s="38">
        <v>97375.671118487298</v>
      </c>
      <c r="U2905" s="38">
        <v>1057285.00111428</v>
      </c>
      <c r="V2905" s="38">
        <v>115521.29222182727</v>
      </c>
      <c r="W2905" s="38">
        <v>1437417.4327222244</v>
      </c>
      <c r="AA2905" s="13">
        <v>2840</v>
      </c>
      <c r="AB2905" s="39">
        <v>2818100.1495588147</v>
      </c>
    </row>
    <row r="2906" spans="3:28">
      <c r="C2906" s="13">
        <v>2841</v>
      </c>
      <c r="D2906" s="13">
        <v>65</v>
      </c>
      <c r="E2906" s="14">
        <v>259871.60995292358</v>
      </c>
      <c r="F2906" s="14">
        <v>80427.427881640193</v>
      </c>
      <c r="G2906" s="14">
        <v>2551.6097</v>
      </c>
      <c r="H2906" s="14">
        <v>176892.5723712834</v>
      </c>
      <c r="I2906" s="14">
        <v>10613.554342277004</v>
      </c>
      <c r="J2906" s="14">
        <v>4245.4217369108019</v>
      </c>
      <c r="K2906" s="15">
        <v>6.2621032979286409E-2</v>
      </c>
      <c r="L2906" s="14">
        <v>8009.9949603234636</v>
      </c>
      <c r="M2906" s="14">
        <v>138044.91965273456</v>
      </c>
      <c r="N2906" s="14">
        <v>3184.0663026831012</v>
      </c>
      <c r="O2906" s="15">
        <v>3.1137619758870479E-2</v>
      </c>
      <c r="P2906" s="14">
        <v>7901.2409457785943</v>
      </c>
      <c r="Q2906" s="14">
        <v>263245.51999663824</v>
      </c>
      <c r="R2906" s="14">
        <v>3184.0663026831012</v>
      </c>
      <c r="S2906" s="15">
        <v>-9.8078906100785027E-2</v>
      </c>
      <c r="T2906" s="38">
        <v>-48236.046657173538</v>
      </c>
      <c r="U2906" s="38">
        <v>445164.55751969101</v>
      </c>
      <c r="V2906" s="38">
        <v>-32324.81075107148</v>
      </c>
      <c r="W2906" s="38">
        <v>846454.99716906389</v>
      </c>
      <c r="AA2906" s="13">
        <v>2841</v>
      </c>
      <c r="AB2906" s="39">
        <v>2386771.1250431556</v>
      </c>
    </row>
    <row r="2907" spans="3:28">
      <c r="C2907" s="13">
        <v>2842</v>
      </c>
      <c r="D2907" s="13">
        <v>65</v>
      </c>
      <c r="E2907" s="14">
        <v>231927.55117952105</v>
      </c>
      <c r="F2907" s="14">
        <v>69529.244960013209</v>
      </c>
      <c r="G2907" s="14">
        <v>2551.6097</v>
      </c>
      <c r="H2907" s="14">
        <v>159846.69651950782</v>
      </c>
      <c r="I2907" s="14">
        <v>9590.8017911704683</v>
      </c>
      <c r="J2907" s="14">
        <v>3836.3207164681876</v>
      </c>
      <c r="K2907" s="15">
        <v>-6.827585809878553E-2</v>
      </c>
      <c r="L2907" s="14">
        <v>-11372.870669023596</v>
      </c>
      <c r="M2907" s="14">
        <v>157117.64755791213</v>
      </c>
      <c r="N2907" s="14">
        <v>2877.2405373511406</v>
      </c>
      <c r="O2907" s="15">
        <v>-0.19403839630171649</v>
      </c>
      <c r="P2907" s="14">
        <v>-38651.637750650822</v>
      </c>
      <c r="Q2907" s="14">
        <v>161982.80400147053</v>
      </c>
      <c r="R2907" s="14">
        <v>2877.2405373511406</v>
      </c>
      <c r="S2907" s="15">
        <v>-0.53504001107583976</v>
      </c>
      <c r="T2907" s="38">
        <v>-1156965.1972057747</v>
      </c>
      <c r="U2907" s="38">
        <v>1006863.4747515395</v>
      </c>
      <c r="V2907" s="38">
        <v>-1206989.7056254491</v>
      </c>
      <c r="W2907" s="38">
        <v>1325963.9263109223</v>
      </c>
      <c r="AA2907" s="13">
        <v>2842</v>
      </c>
      <c r="AB2907" s="39">
        <v>2759899.3129645595</v>
      </c>
    </row>
    <row r="2908" spans="3:28">
      <c r="C2908" s="13">
        <v>2843</v>
      </c>
      <c r="D2908" s="13">
        <v>65</v>
      </c>
      <c r="E2908" s="14">
        <v>223601.81592809618</v>
      </c>
      <c r="F2908" s="14">
        <v>66282.208211957506</v>
      </c>
      <c r="G2908" s="14">
        <v>2551.6097</v>
      </c>
      <c r="H2908" s="14">
        <v>154767.99801613868</v>
      </c>
      <c r="I2908" s="14">
        <v>9286.0798809683201</v>
      </c>
      <c r="J2908" s="14">
        <v>3714.4319523873282</v>
      </c>
      <c r="K2908" s="15">
        <v>8.7455874783673254E-2</v>
      </c>
      <c r="L2908" s="14">
        <v>11003.8673119501</v>
      </c>
      <c r="M2908" s="14">
        <v>138683.01736825844</v>
      </c>
      <c r="N2908" s="14">
        <v>2785.823964290496</v>
      </c>
      <c r="O2908" s="15">
        <v>8.4969050940567448E-2</v>
      </c>
      <c r="P2908" s="14">
        <v>14514.307510439803</v>
      </c>
      <c r="Q2908" s="14">
        <v>186725.97467195027</v>
      </c>
      <c r="R2908" s="14">
        <v>2785.823964290496</v>
      </c>
      <c r="S2908" s="15">
        <v>0.33338695908923821</v>
      </c>
      <c r="T2908" s="38">
        <v>352615.26455695101</v>
      </c>
      <c r="U2908" s="38">
        <v>1411683.814243227</v>
      </c>
      <c r="V2908" s="38">
        <v>378133.43937934091</v>
      </c>
      <c r="W2908" s="38">
        <v>1737092.8062834358</v>
      </c>
      <c r="AA2908" s="13">
        <v>2843</v>
      </c>
      <c r="AB2908" s="39">
        <v>2582986.0282129594</v>
      </c>
    </row>
    <row r="2909" spans="3:28">
      <c r="C2909" s="13">
        <v>2844</v>
      </c>
      <c r="D2909" s="13">
        <v>65</v>
      </c>
      <c r="E2909" s="14">
        <v>241958.19269286591</v>
      </c>
      <c r="F2909" s="14">
        <v>73441.195150217711</v>
      </c>
      <c r="G2909" s="14">
        <v>2551.6097</v>
      </c>
      <c r="H2909" s="14">
        <v>165965.3878426482</v>
      </c>
      <c r="I2909" s="14">
        <v>9957.9232705588911</v>
      </c>
      <c r="J2909" s="14">
        <v>3983.1693082235565</v>
      </c>
      <c r="K2909" s="15">
        <v>-3.7416739112524702E-3</v>
      </c>
      <c r="L2909" s="14">
        <v>-571.68096098162459</v>
      </c>
      <c r="M2909" s="14">
        <v>154207.39253933556</v>
      </c>
      <c r="N2909" s="14">
        <v>2987.3769811676671</v>
      </c>
      <c r="O2909" s="15">
        <v>0.47801275503098389</v>
      </c>
      <c r="P2909" s="14">
        <v>83014.680743248624</v>
      </c>
      <c r="Q2909" s="14">
        <v>258174.61531102713</v>
      </c>
      <c r="R2909" s="14">
        <v>2987.3769811676671</v>
      </c>
      <c r="S2909" s="15">
        <v>8.0265038984608322E-2</v>
      </c>
      <c r="T2909" s="38">
        <v>22749.746620038382</v>
      </c>
      <c r="U2909" s="38">
        <v>307676.25851460622</v>
      </c>
      <c r="V2909" s="38">
        <v>105192.74640230538</v>
      </c>
      <c r="W2909" s="38">
        <v>720058.26636496885</v>
      </c>
      <c r="AA2909" s="13">
        <v>2844</v>
      </c>
      <c r="AB2909" s="39">
        <v>2793840.1850421405</v>
      </c>
    </row>
    <row r="2910" spans="3:28">
      <c r="C2910" s="13">
        <v>2845</v>
      </c>
      <c r="D2910" s="13">
        <v>65</v>
      </c>
      <c r="E2910" s="14">
        <v>230589.4195393587</v>
      </c>
      <c r="F2910" s="14">
        <v>69007.373620349885</v>
      </c>
      <c r="G2910" s="14">
        <v>2551.6097</v>
      </c>
      <c r="H2910" s="14">
        <v>159030.43621900881</v>
      </c>
      <c r="I2910" s="14">
        <v>9541.8261731405291</v>
      </c>
      <c r="J2910" s="14">
        <v>3816.730469256212</v>
      </c>
      <c r="K2910" s="15">
        <v>3.8815970405326389E-2</v>
      </c>
      <c r="L2910" s="14">
        <v>6574.0197247352453</v>
      </c>
      <c r="M2910" s="14">
        <v>177846.17146495968</v>
      </c>
      <c r="N2910" s="14">
        <v>2862.5478519421586</v>
      </c>
      <c r="O2910" s="15">
        <v>0.15256417045151294</v>
      </c>
      <c r="P2910" s="14">
        <v>23162.947983360609</v>
      </c>
      <c r="Q2910" s="14">
        <v>176418.51928406899</v>
      </c>
      <c r="R2910" s="14">
        <v>2862.5478519421586</v>
      </c>
      <c r="S2910" s="15">
        <v>-0.17782757405171623</v>
      </c>
      <c r="T2910" s="38">
        <v>-27481.024297059765</v>
      </c>
      <c r="U2910" s="38">
        <v>128487.72472862601</v>
      </c>
      <c r="V2910" s="38">
        <v>2255.9434110360889</v>
      </c>
      <c r="W2910" s="38">
        <v>482752.41547765472</v>
      </c>
      <c r="AA2910" s="13">
        <v>2845</v>
      </c>
      <c r="AB2910" s="39">
        <v>2626351.9325841097</v>
      </c>
    </row>
    <row r="2911" spans="3:28">
      <c r="C2911" s="13">
        <v>2846</v>
      </c>
      <c r="D2911" s="13">
        <v>65</v>
      </c>
      <c r="E2911" s="14">
        <v>223756.68257231318</v>
      </c>
      <c r="F2911" s="14">
        <v>66342.606203202144</v>
      </c>
      <c r="G2911" s="14">
        <v>2551.6097</v>
      </c>
      <c r="H2911" s="14">
        <v>154862.46666911102</v>
      </c>
      <c r="I2911" s="14">
        <v>9291.7480001466611</v>
      </c>
      <c r="J2911" s="14">
        <v>3716.6992000586647</v>
      </c>
      <c r="K2911" s="15">
        <v>5.6726465740539994E-2</v>
      </c>
      <c r="L2911" s="14">
        <v>6790.3101341803349</v>
      </c>
      <c r="M2911" s="14">
        <v>128351.34252143624</v>
      </c>
      <c r="N2911" s="14">
        <v>2787.5244000439984</v>
      </c>
      <c r="O2911" s="15">
        <v>1.7207222915763862E-2</v>
      </c>
      <c r="P2911" s="14">
        <v>1961.0088798592565</v>
      </c>
      <c r="Q2911" s="14">
        <v>117319.05744143814</v>
      </c>
      <c r="R2911" s="14">
        <v>2787.5244000439984</v>
      </c>
      <c r="S2911" s="15">
        <v>-0.13434336516336887</v>
      </c>
      <c r="T2911" s="38">
        <v>-90977.169838563379</v>
      </c>
      <c r="U2911" s="38">
        <v>587615.42334153841</v>
      </c>
      <c r="V2911" s="38">
        <v>-82225.85082452379</v>
      </c>
      <c r="W2911" s="38">
        <v>833285.82330441277</v>
      </c>
      <c r="AA2911" s="13">
        <v>2846</v>
      </c>
      <c r="AB2911" s="39">
        <v>2662832.3942939611</v>
      </c>
    </row>
    <row r="2912" spans="3:28">
      <c r="C2912" s="13">
        <v>2847</v>
      </c>
      <c r="D2912" s="13">
        <v>65</v>
      </c>
      <c r="E2912" s="14">
        <v>239198.02782026591</v>
      </c>
      <c r="F2912" s="14">
        <v>72364.730849903703</v>
      </c>
      <c r="G2912" s="14">
        <v>2551.6097</v>
      </c>
      <c r="H2912" s="14">
        <v>164281.68727036219</v>
      </c>
      <c r="I2912" s="14">
        <v>9856.9012362217309</v>
      </c>
      <c r="J2912" s="14">
        <v>3942.7604944886925</v>
      </c>
      <c r="K2912" s="15">
        <v>4.8570137193711449E-2</v>
      </c>
      <c r="L2912" s="14">
        <v>8088.4696325356317</v>
      </c>
      <c r="M2912" s="14">
        <v>176591.59345457217</v>
      </c>
      <c r="N2912" s="14">
        <v>2957.0703708665192</v>
      </c>
      <c r="O2912" s="15">
        <v>0.1528756337778055</v>
      </c>
      <c r="P2912" s="14">
        <v>76619.878022962264</v>
      </c>
      <c r="Q2912" s="14">
        <v>579289.3232936752</v>
      </c>
      <c r="R2912" s="14">
        <v>2957.0703708665192</v>
      </c>
      <c r="S2912" s="15">
        <v>-0.12082083756044783</v>
      </c>
      <c r="T2912" s="38">
        <v>-343941.13668151159</v>
      </c>
      <c r="U2912" s="38">
        <v>2504241.1925364244</v>
      </c>
      <c r="V2912" s="38">
        <v>-259232.78902601369</v>
      </c>
      <c r="W2912" s="38">
        <v>3260122.109284672</v>
      </c>
      <c r="AA2912" s="13">
        <v>2847</v>
      </c>
      <c r="AB2912" s="39">
        <v>2727067.5099539068</v>
      </c>
    </row>
    <row r="2913" spans="3:28">
      <c r="C2913" s="13">
        <v>2848</v>
      </c>
      <c r="D2913" s="13">
        <v>65</v>
      </c>
      <c r="E2913" s="14">
        <v>224126.70176633089</v>
      </c>
      <c r="F2913" s="14">
        <v>66486.913688869041</v>
      </c>
      <c r="G2913" s="14">
        <v>2551.6097</v>
      </c>
      <c r="H2913" s="14">
        <v>155088.17837746185</v>
      </c>
      <c r="I2913" s="14">
        <v>9305.2907026477114</v>
      </c>
      <c r="J2913" s="14">
        <v>3722.1162810590849</v>
      </c>
      <c r="K2913" s="15">
        <v>8.2960537851160157E-2</v>
      </c>
      <c r="L2913" s="14">
        <v>13821.395957356841</v>
      </c>
      <c r="M2913" s="14">
        <v>182284.50750011796</v>
      </c>
      <c r="N2913" s="14">
        <v>2791.5872107943133</v>
      </c>
      <c r="O2913" s="15">
        <v>1.5027703253557685E-2</v>
      </c>
      <c r="P2913" s="14">
        <v>2281.3281206232105</v>
      </c>
      <c r="Q2913" s="14">
        <v>155485.29108703864</v>
      </c>
      <c r="R2913" s="14">
        <v>2791.5872107943133</v>
      </c>
      <c r="S2913" s="15">
        <v>0.13094142385568927</v>
      </c>
      <c r="T2913" s="38">
        <v>57603.299882547195</v>
      </c>
      <c r="U2913" s="38">
        <v>498915.64690828801</v>
      </c>
      <c r="V2913" s="38">
        <v>73706.023960527251</v>
      </c>
      <c r="W2913" s="38">
        <v>836685.44549544458</v>
      </c>
      <c r="AA2913" s="13">
        <v>2848</v>
      </c>
      <c r="AB2913" s="39">
        <v>3000804.898026851</v>
      </c>
    </row>
    <row r="2914" spans="3:28">
      <c r="C2914" s="13">
        <v>2849</v>
      </c>
      <c r="D2914" s="13">
        <v>65</v>
      </c>
      <c r="E2914" s="14">
        <v>229502.147276453</v>
      </c>
      <c r="F2914" s="14">
        <v>68583.337437816677</v>
      </c>
      <c r="G2914" s="14">
        <v>2551.6097</v>
      </c>
      <c r="H2914" s="14">
        <v>158367.20013863631</v>
      </c>
      <c r="I2914" s="14">
        <v>9502.0320083181778</v>
      </c>
      <c r="J2914" s="14">
        <v>3800.8128033272715</v>
      </c>
      <c r="K2914" s="15">
        <v>2.9272293724869211E-2</v>
      </c>
      <c r="L2914" s="14">
        <v>2777.2087630512724</v>
      </c>
      <c r="M2914" s="14">
        <v>99552.611608598148</v>
      </c>
      <c r="N2914" s="14">
        <v>2850.6096024954531</v>
      </c>
      <c r="O2914" s="15">
        <v>3.3720154059704549E-2</v>
      </c>
      <c r="P2914" s="14">
        <v>4873.2440922018413</v>
      </c>
      <c r="Q2914" s="14">
        <v>150818.7691621152</v>
      </c>
      <c r="R2914" s="14">
        <v>2850.6096024954531</v>
      </c>
      <c r="S2914" s="15">
        <v>-1.6204157211756193E-3</v>
      </c>
      <c r="T2914" s="38">
        <v>-2177.4085031924965</v>
      </c>
      <c r="U2914" s="38">
        <v>1342982.3927844111</v>
      </c>
      <c r="V2914" s="38">
        <v>5473.0443520606168</v>
      </c>
      <c r="W2914" s="38">
        <v>1593353.7735551244</v>
      </c>
      <c r="AA2914" s="13">
        <v>2849</v>
      </c>
      <c r="AB2914" s="39">
        <v>2679712.7433195091</v>
      </c>
    </row>
    <row r="2915" spans="3:28">
      <c r="C2915" s="13">
        <v>2850</v>
      </c>
      <c r="D2915" s="13">
        <v>65</v>
      </c>
      <c r="E2915" s="14">
        <v>237398.74165456052</v>
      </c>
      <c r="F2915" s="14">
        <v>71663.009245278605</v>
      </c>
      <c r="G2915" s="14">
        <v>2551.6097</v>
      </c>
      <c r="H2915" s="14">
        <v>163184.12270928192</v>
      </c>
      <c r="I2915" s="14">
        <v>9791.0473625569139</v>
      </c>
      <c r="J2915" s="14">
        <v>3916.4189450227659</v>
      </c>
      <c r="K2915" s="15">
        <v>8.0492478697338846E-2</v>
      </c>
      <c r="L2915" s="14">
        <v>17110.053425479131</v>
      </c>
      <c r="M2915" s="14">
        <v>231635.37105992122</v>
      </c>
      <c r="N2915" s="14">
        <v>2937.314208767074</v>
      </c>
      <c r="O2915" s="15">
        <v>7.0033314235630265E-2</v>
      </c>
      <c r="P2915" s="14">
        <v>13993.223816132066</v>
      </c>
      <c r="Q2915" s="14">
        <v>215269.98608959597</v>
      </c>
      <c r="R2915" s="14">
        <v>2937.314208767074</v>
      </c>
      <c r="S2915" s="15">
        <v>0.32039046606096483</v>
      </c>
      <c r="T2915" s="38">
        <v>60674.643161643427</v>
      </c>
      <c r="U2915" s="38">
        <v>251520.48089067789</v>
      </c>
      <c r="V2915" s="38">
        <v>91777.920403254626</v>
      </c>
      <c r="W2915" s="38">
        <v>698425.83804019506</v>
      </c>
      <c r="AA2915" s="13">
        <v>2850</v>
      </c>
      <c r="AB2915" s="39">
        <v>2529324.3278387939</v>
      </c>
    </row>
    <row r="2916" spans="3:28">
      <c r="C2916" s="13">
        <v>2851</v>
      </c>
      <c r="D2916" s="13">
        <v>65</v>
      </c>
      <c r="E2916" s="14">
        <v>231315.72340536164</v>
      </c>
      <c r="F2916" s="14">
        <v>69290.632128091034</v>
      </c>
      <c r="G2916" s="14">
        <v>2551.6097</v>
      </c>
      <c r="H2916" s="14">
        <v>159473.48157727061</v>
      </c>
      <c r="I2916" s="14">
        <v>9568.4088946362353</v>
      </c>
      <c r="J2916" s="14">
        <v>3827.3635578544945</v>
      </c>
      <c r="K2916" s="15">
        <v>5.4913151733412241E-2</v>
      </c>
      <c r="L2916" s="14">
        <v>7683.2058835037724</v>
      </c>
      <c r="M2916" s="14">
        <v>149512.47511229286</v>
      </c>
      <c r="N2916" s="14">
        <v>2870.5226683908704</v>
      </c>
      <c r="O2916" s="15">
        <v>0.17708220362726951</v>
      </c>
      <c r="P2916" s="14">
        <v>34840.370454884061</v>
      </c>
      <c r="Q2916" s="14">
        <v>233022.50833133</v>
      </c>
      <c r="R2916" s="14">
        <v>2870.5226683908704</v>
      </c>
      <c r="S2916" s="15">
        <v>-0.22915964379757686</v>
      </c>
      <c r="T2916" s="38">
        <v>-54507.733490208077</v>
      </c>
      <c r="U2916" s="38">
        <v>184786.74505570671</v>
      </c>
      <c r="V2916" s="38">
        <v>-11984.15715182024</v>
      </c>
      <c r="W2916" s="38">
        <v>567321.72849932953</v>
      </c>
      <c r="AA2916" s="13">
        <v>2851</v>
      </c>
      <c r="AB2916" s="39">
        <v>2507887.1875445917</v>
      </c>
    </row>
    <row r="2917" spans="3:28">
      <c r="C2917" s="13">
        <v>2852</v>
      </c>
      <c r="D2917" s="13">
        <v>65</v>
      </c>
      <c r="E2917" s="14">
        <v>244945.04257742301</v>
      </c>
      <c r="F2917" s="14">
        <v>74606.066605194967</v>
      </c>
      <c r="G2917" s="14">
        <v>2551.6097</v>
      </c>
      <c r="H2917" s="14">
        <v>167787.36627222804</v>
      </c>
      <c r="I2917" s="14">
        <v>10067.241976333682</v>
      </c>
      <c r="J2917" s="14">
        <v>4026.896790533473</v>
      </c>
      <c r="K2917" s="15">
        <v>3.5381306912963553E-2</v>
      </c>
      <c r="L2917" s="14">
        <v>5691.719852395292</v>
      </c>
      <c r="M2917" s="14">
        <v>168573.16180133913</v>
      </c>
      <c r="N2917" s="14">
        <v>3020.1725929001045</v>
      </c>
      <c r="O2917" s="15">
        <v>-4.6377894228816219E-2</v>
      </c>
      <c r="P2917" s="14">
        <v>-6289.3844605294044</v>
      </c>
      <c r="Q2917" s="14">
        <v>130832.3885049887</v>
      </c>
      <c r="R2917" s="14">
        <v>3020.1725929001045</v>
      </c>
      <c r="S2917" s="15">
        <v>-0.11966685280328947</v>
      </c>
      <c r="T2917" s="38">
        <v>-138513.05224973857</v>
      </c>
      <c r="U2917" s="38">
        <v>1020485.9209436437</v>
      </c>
      <c r="V2917" s="38">
        <v>-139110.71685787267</v>
      </c>
      <c r="W2917" s="38">
        <v>1319891.4712499715</v>
      </c>
      <c r="AA2917" s="13">
        <v>2852</v>
      </c>
      <c r="AB2917" s="39">
        <v>2723208.6522871559</v>
      </c>
    </row>
    <row r="2918" spans="3:28">
      <c r="C2918" s="13">
        <v>2853</v>
      </c>
      <c r="D2918" s="13">
        <v>65</v>
      </c>
      <c r="E2918" s="14">
        <v>233956.8982286198</v>
      </c>
      <c r="F2918" s="14">
        <v>70320.690309161728</v>
      </c>
      <c r="G2918" s="14">
        <v>2551.6097</v>
      </c>
      <c r="H2918" s="14">
        <v>161084.59821945807</v>
      </c>
      <c r="I2918" s="14">
        <v>9665.0758931674845</v>
      </c>
      <c r="J2918" s="14">
        <v>3866.0303572669941</v>
      </c>
      <c r="K2918" s="15">
        <v>4.093771405460872E-2</v>
      </c>
      <c r="L2918" s="14">
        <v>7388.171225362591</v>
      </c>
      <c r="M2918" s="14">
        <v>189794.65435355395</v>
      </c>
      <c r="N2918" s="14">
        <v>2899.5227679502455</v>
      </c>
      <c r="O2918" s="15">
        <v>0.10261403813923595</v>
      </c>
      <c r="P2918" s="14">
        <v>10808.4969056761</v>
      </c>
      <c r="Q2918" s="14">
        <v>117589.82014681312</v>
      </c>
      <c r="R2918" s="14">
        <v>2899.5227679502455</v>
      </c>
      <c r="S2918" s="15">
        <v>-8.907246372845512E-3</v>
      </c>
      <c r="T2918" s="38">
        <v>-7006.9000897647957</v>
      </c>
      <c r="U2918" s="38">
        <v>781094.51506747061</v>
      </c>
      <c r="V2918" s="38">
        <v>11189.768041273896</v>
      </c>
      <c r="W2918" s="38">
        <v>1088478.9895678377</v>
      </c>
      <c r="AA2918" s="13">
        <v>2853</v>
      </c>
      <c r="AB2918" s="39">
        <v>2569415.0548836696</v>
      </c>
    </row>
    <row r="2919" spans="3:28">
      <c r="C2919" s="13">
        <v>2854</v>
      </c>
      <c r="D2919" s="13">
        <v>65</v>
      </c>
      <c r="E2919" s="14">
        <v>240241.79381720538</v>
      </c>
      <c r="F2919" s="14">
        <v>72771.799588710099</v>
      </c>
      <c r="G2919" s="14">
        <v>2551.6097</v>
      </c>
      <c r="H2919" s="14">
        <v>164918.38452849528</v>
      </c>
      <c r="I2919" s="14">
        <v>9895.1030717097165</v>
      </c>
      <c r="J2919" s="14">
        <v>3958.0412286838869</v>
      </c>
      <c r="K2919" s="15">
        <v>1.8859469670093502E-2</v>
      </c>
      <c r="L2919" s="14">
        <v>2957.0837543521675</v>
      </c>
      <c r="M2919" s="14">
        <v>161731.80467628961</v>
      </c>
      <c r="N2919" s="14">
        <v>2968.530921512915</v>
      </c>
      <c r="O2919" s="15">
        <v>6.6600951315336443E-2</v>
      </c>
      <c r="P2919" s="14">
        <v>15878.2316043295</v>
      </c>
      <c r="Q2919" s="14">
        <v>255770.97758589141</v>
      </c>
      <c r="R2919" s="14">
        <v>2968.530921512915</v>
      </c>
      <c r="S2919" s="15">
        <v>0.11991772570542115</v>
      </c>
      <c r="T2919" s="38">
        <v>15023.397130683672</v>
      </c>
      <c r="U2919" s="38">
        <v>141788.53364121943</v>
      </c>
      <c r="V2919" s="38">
        <v>33858.712489365338</v>
      </c>
      <c r="W2919" s="38">
        <v>559291.31590340054</v>
      </c>
      <c r="AA2919" s="13">
        <v>2854</v>
      </c>
      <c r="AB2919" s="39">
        <v>2766865.9288585167</v>
      </c>
    </row>
    <row r="2920" spans="3:28">
      <c r="C2920" s="13">
        <v>2855</v>
      </c>
      <c r="D2920" s="13">
        <v>65</v>
      </c>
      <c r="E2920" s="14">
        <v>223796.17087791543</v>
      </c>
      <c r="F2920" s="14">
        <v>66358.006642387016</v>
      </c>
      <c r="G2920" s="14">
        <v>2551.6097</v>
      </c>
      <c r="H2920" s="14">
        <v>154886.55453552841</v>
      </c>
      <c r="I2920" s="14">
        <v>9293.1932721317044</v>
      </c>
      <c r="J2920" s="14">
        <v>3717.2773088526819</v>
      </c>
      <c r="K2920" s="15">
        <v>6.4188705797698711E-2</v>
      </c>
      <c r="L2920" s="14">
        <v>13133.858254918032</v>
      </c>
      <c r="M2920" s="14">
        <v>219605.72429410502</v>
      </c>
      <c r="N2920" s="14">
        <v>2787.9579816395112</v>
      </c>
      <c r="O2920" s="15">
        <v>4.7232392295258441E-2</v>
      </c>
      <c r="P2920" s="14">
        <v>23844.814606179782</v>
      </c>
      <c r="Q2920" s="14">
        <v>530079.08322538482</v>
      </c>
      <c r="R2920" s="14">
        <v>2787.9579816395112</v>
      </c>
      <c r="S2920" s="15">
        <v>0.14928456581166283</v>
      </c>
      <c r="T2920" s="38">
        <v>20600.563071077893</v>
      </c>
      <c r="U2920" s="38">
        <v>159989.8060670697</v>
      </c>
      <c r="V2920" s="38">
        <v>57579.23593217571</v>
      </c>
      <c r="W2920" s="38">
        <v>909674.61358655966</v>
      </c>
      <c r="AA2920" s="13">
        <v>2855</v>
      </c>
      <c r="AB2920" s="39">
        <v>2641948.6020047572</v>
      </c>
    </row>
    <row r="2921" spans="3:28">
      <c r="C2921" s="13">
        <v>2856</v>
      </c>
      <c r="D2921" s="13">
        <v>65</v>
      </c>
      <c r="E2921" s="14">
        <v>251602.29233799691</v>
      </c>
      <c r="F2921" s="14">
        <v>77202.394011818804</v>
      </c>
      <c r="G2921" s="14">
        <v>2551.6097</v>
      </c>
      <c r="H2921" s="14">
        <v>171848.28862617811</v>
      </c>
      <c r="I2921" s="14">
        <v>10310.897317570687</v>
      </c>
      <c r="J2921" s="14">
        <v>4124.3589270282746</v>
      </c>
      <c r="K2921" s="15">
        <v>2.9620889396687992E-2</v>
      </c>
      <c r="L2921" s="14">
        <v>6148.3341095841633</v>
      </c>
      <c r="M2921" s="14">
        <v>215778.01862821757</v>
      </c>
      <c r="N2921" s="14">
        <v>3093.2691952712062</v>
      </c>
      <c r="O2921" s="15">
        <v>0.20595227599708563</v>
      </c>
      <c r="P2921" s="14">
        <v>31003.165949609735</v>
      </c>
      <c r="Q2921" s="14">
        <v>183085.48071641449</v>
      </c>
      <c r="R2921" s="14">
        <v>3093.2691952712062</v>
      </c>
      <c r="S2921" s="15">
        <v>0.10590409205518016</v>
      </c>
      <c r="T2921" s="38">
        <v>25536.628264967501</v>
      </c>
      <c r="U2921" s="38">
        <v>268213.02252913156</v>
      </c>
      <c r="V2921" s="38">
        <v>62688.1283241614</v>
      </c>
      <c r="W2921" s="38">
        <v>667076.52187376353</v>
      </c>
      <c r="AA2921" s="13">
        <v>2856</v>
      </c>
      <c r="AB2921" s="39">
        <v>3150604.9778272817</v>
      </c>
    </row>
    <row r="2922" spans="3:28">
      <c r="C2922" s="13">
        <v>2857</v>
      </c>
      <c r="D2922" s="13">
        <v>65</v>
      </c>
      <c r="E2922" s="14">
        <v>239472.63883254191</v>
      </c>
      <c r="F2922" s="14">
        <v>72471.82914469135</v>
      </c>
      <c r="G2922" s="14">
        <v>2551.6097</v>
      </c>
      <c r="H2922" s="14">
        <v>164449.19998785056</v>
      </c>
      <c r="I2922" s="14">
        <v>9866.9519992710339</v>
      </c>
      <c r="J2922" s="14">
        <v>3946.7807997084137</v>
      </c>
      <c r="K2922" s="15">
        <v>7.1169856871167919E-2</v>
      </c>
      <c r="L2922" s="14">
        <v>12440.047821141867</v>
      </c>
      <c r="M2922" s="14">
        <v>189207.21142839361</v>
      </c>
      <c r="N2922" s="14">
        <v>2960.0855997813101</v>
      </c>
      <c r="O2922" s="15">
        <v>4.4955158712383092E-2</v>
      </c>
      <c r="P2922" s="14">
        <v>8502.1496718704057</v>
      </c>
      <c r="Q2922" s="14">
        <v>199107.30993082703</v>
      </c>
      <c r="R2922" s="14">
        <v>2960.0855997813101</v>
      </c>
      <c r="S2922" s="15">
        <v>0.10899996168019589</v>
      </c>
      <c r="T2922" s="38">
        <v>93882.116081380329</v>
      </c>
      <c r="U2922" s="38">
        <v>956666.27893985342</v>
      </c>
      <c r="V2922" s="38">
        <v>114824.31357439261</v>
      </c>
      <c r="W2922" s="38">
        <v>1344980.800299074</v>
      </c>
      <c r="AA2922" s="13">
        <v>2857</v>
      </c>
      <c r="AB2922" s="39">
        <v>2954955.5632060487</v>
      </c>
    </row>
    <row r="2923" spans="3:28">
      <c r="C2923" s="13">
        <v>2858</v>
      </c>
      <c r="D2923" s="13">
        <v>65</v>
      </c>
      <c r="E2923" s="14">
        <v>221282.76513972637</v>
      </c>
      <c r="F2923" s="14">
        <v>65377.778404493285</v>
      </c>
      <c r="G2923" s="14">
        <v>2551.6097</v>
      </c>
      <c r="H2923" s="14">
        <v>153353.37703523308</v>
      </c>
      <c r="I2923" s="14">
        <v>9201.202622113984</v>
      </c>
      <c r="J2923" s="14">
        <v>3680.4810488455937</v>
      </c>
      <c r="K2923" s="15">
        <v>-2.0073279185070653E-2</v>
      </c>
      <c r="L2923" s="14">
        <v>-4148.1736900273345</v>
      </c>
      <c r="M2923" s="14">
        <v>204343.58858040435</v>
      </c>
      <c r="N2923" s="14">
        <v>2760.3607866341949</v>
      </c>
      <c r="O2923" s="15">
        <v>0.14409187008963675</v>
      </c>
      <c r="P2923" s="14">
        <v>15279.258096226788</v>
      </c>
      <c r="Q2923" s="14">
        <v>122697.74645738315</v>
      </c>
      <c r="R2923" s="14">
        <v>2760.3607866341949</v>
      </c>
      <c r="S2923" s="15">
        <v>-0.21087102274593655</v>
      </c>
      <c r="T2923" s="38">
        <v>-69387.048625327356</v>
      </c>
      <c r="U2923" s="38">
        <v>261042.84055100667</v>
      </c>
      <c r="V2923" s="38">
        <v>-58255.964219127898</v>
      </c>
      <c r="W2923" s="38">
        <v>588084.17558879417</v>
      </c>
      <c r="AA2923" s="13">
        <v>2858</v>
      </c>
      <c r="AB2923" s="39">
        <v>2823841.9467361341</v>
      </c>
    </row>
    <row r="2924" spans="3:28">
      <c r="C2924" s="13">
        <v>2859</v>
      </c>
      <c r="D2924" s="13">
        <v>65</v>
      </c>
      <c r="E2924" s="14">
        <v>234448.97308757828</v>
      </c>
      <c r="F2924" s="14">
        <v>70512.599504155529</v>
      </c>
      <c r="G2924" s="14">
        <v>2551.6097</v>
      </c>
      <c r="H2924" s="14">
        <v>161384.76388342274</v>
      </c>
      <c r="I2924" s="14">
        <v>9683.0858330053634</v>
      </c>
      <c r="J2924" s="14">
        <v>3873.2343332021455</v>
      </c>
      <c r="K2924" s="15">
        <v>0.11926499118434</v>
      </c>
      <c r="L2924" s="14">
        <v>14852.565578801061</v>
      </c>
      <c r="M2924" s="14">
        <v>141323.34345182797</v>
      </c>
      <c r="N2924" s="14">
        <v>2904.9257499016089</v>
      </c>
      <c r="O2924" s="15">
        <v>5.310803538988583E-2</v>
      </c>
      <c r="P2924" s="14">
        <v>6207.5327919914826</v>
      </c>
      <c r="Q2924" s="14">
        <v>124544.99708753104</v>
      </c>
      <c r="R2924" s="14">
        <v>2904.9257499016089</v>
      </c>
      <c r="S2924" s="15">
        <v>-0.19094220416620189</v>
      </c>
      <c r="T2924" s="38">
        <v>-125561.75903715909</v>
      </c>
      <c r="U2924" s="38">
        <v>533481.09662422002</v>
      </c>
      <c r="V2924" s="38">
        <v>-104501.66066636654</v>
      </c>
      <c r="W2924" s="38">
        <v>799349.43716357904</v>
      </c>
      <c r="AA2924" s="13">
        <v>2859</v>
      </c>
      <c r="AB2924" s="39">
        <v>2532791.0062121316</v>
      </c>
    </row>
    <row r="2925" spans="3:28">
      <c r="C2925" s="13">
        <v>2860</v>
      </c>
      <c r="D2925" s="13">
        <v>65</v>
      </c>
      <c r="E2925" s="14">
        <v>257588.4003699703</v>
      </c>
      <c r="F2925" s="14">
        <v>79536.976144288419</v>
      </c>
      <c r="G2925" s="14">
        <v>2551.6097</v>
      </c>
      <c r="H2925" s="14">
        <v>175499.81452568187</v>
      </c>
      <c r="I2925" s="14">
        <v>10529.988871540912</v>
      </c>
      <c r="J2925" s="14">
        <v>4211.9955486163653</v>
      </c>
      <c r="K2925" s="15">
        <v>1.9140144328708503E-2</v>
      </c>
      <c r="L2925" s="14">
        <v>3831.0897260966467</v>
      </c>
      <c r="M2925" s="14">
        <v>206097.00585328555</v>
      </c>
      <c r="N2925" s="14">
        <v>3158.9966614622736</v>
      </c>
      <c r="O2925" s="15">
        <v>6.4920323503170618E-3</v>
      </c>
      <c r="P2925" s="14">
        <v>1354.769069255774</v>
      </c>
      <c r="Q2925" s="14">
        <v>211616.07860347064</v>
      </c>
      <c r="R2925" s="14">
        <v>3158.9966614622736</v>
      </c>
      <c r="S2925" s="15">
        <v>0.20608823816673966</v>
      </c>
      <c r="T2925" s="38">
        <v>18613.211032902516</v>
      </c>
      <c r="U2925" s="38">
        <v>110509.41641337387</v>
      </c>
      <c r="V2925" s="38">
        <v>23799.069828254935</v>
      </c>
      <c r="W2925" s="38">
        <v>528222.50087013002</v>
      </c>
      <c r="AA2925" s="13">
        <v>2860</v>
      </c>
      <c r="AB2925" s="39">
        <v>2331567.7842953359</v>
      </c>
    </row>
    <row r="2926" spans="3:28">
      <c r="C2926" s="13">
        <v>2861</v>
      </c>
      <c r="D2926" s="13">
        <v>65</v>
      </c>
      <c r="E2926" s="14">
        <v>233413.26972563201</v>
      </c>
      <c r="F2926" s="14">
        <v>70108.675192996481</v>
      </c>
      <c r="G2926" s="14">
        <v>2551.6097</v>
      </c>
      <c r="H2926" s="14">
        <v>160752.98483263553</v>
      </c>
      <c r="I2926" s="14">
        <v>9645.179089958132</v>
      </c>
      <c r="J2926" s="14">
        <v>3858.0716359832531</v>
      </c>
      <c r="K2926" s="15">
        <v>4.0070739405881413E-2</v>
      </c>
      <c r="L2926" s="14">
        <v>7057.1542854543004</v>
      </c>
      <c r="M2926" s="14">
        <v>185103.58624060033</v>
      </c>
      <c r="N2926" s="14">
        <v>2893.5537269874394</v>
      </c>
      <c r="O2926" s="15">
        <v>-1.9920029036342726E-2</v>
      </c>
      <c r="P2926" s="14">
        <v>-3898.4820913034137</v>
      </c>
      <c r="Q2926" s="14">
        <v>193254.94179518917</v>
      </c>
      <c r="R2926" s="14">
        <v>2893.5537269874394</v>
      </c>
      <c r="S2926" s="15">
        <v>0.46205277025422908</v>
      </c>
      <c r="T2926" s="38">
        <v>41897.704458770531</v>
      </c>
      <c r="U2926" s="38">
        <v>134021.79602750391</v>
      </c>
      <c r="V2926" s="38">
        <v>45056.376652921419</v>
      </c>
      <c r="W2926" s="38">
        <v>512380.3240632934</v>
      </c>
      <c r="AA2926" s="13">
        <v>2861</v>
      </c>
      <c r="AB2926" s="39">
        <v>3453145.3899891307</v>
      </c>
    </row>
    <row r="2927" spans="3:28">
      <c r="C2927" s="13">
        <v>2862</v>
      </c>
      <c r="D2927" s="13">
        <v>65</v>
      </c>
      <c r="E2927" s="14">
        <v>223216.41155412796</v>
      </c>
      <c r="F2927" s="14">
        <v>66131.900506109901</v>
      </c>
      <c r="G2927" s="14">
        <v>2551.6097</v>
      </c>
      <c r="H2927" s="14">
        <v>154532.90134801806</v>
      </c>
      <c r="I2927" s="14">
        <v>9271.9740808810839</v>
      </c>
      <c r="J2927" s="14">
        <v>3708.7896323524337</v>
      </c>
      <c r="K2927" s="15">
        <v>6.8121123359170685E-2</v>
      </c>
      <c r="L2927" s="14">
        <v>10433.928175670144</v>
      </c>
      <c r="M2927" s="14">
        <v>165455.61767453889</v>
      </c>
      <c r="N2927" s="14">
        <v>2781.5922242643251</v>
      </c>
      <c r="O2927" s="15">
        <v>-0.11272413497426406</v>
      </c>
      <c r="P2927" s="14">
        <v>-20152.817023653079</v>
      </c>
      <c r="Q2927" s="14">
        <v>160017.9451379338</v>
      </c>
      <c r="R2927" s="14">
        <v>2781.5922242643251</v>
      </c>
      <c r="S2927" s="15">
        <v>0.18109393047691327</v>
      </c>
      <c r="T2927" s="38">
        <v>66578.215260156125</v>
      </c>
      <c r="U2927" s="38">
        <v>435613.66453554726</v>
      </c>
      <c r="V2927" s="38">
        <v>56859.326412173192</v>
      </c>
      <c r="W2927" s="38">
        <v>761087.22734801995</v>
      </c>
      <c r="AA2927" s="13">
        <v>2862</v>
      </c>
      <c r="AB2927" s="39">
        <v>2622794.3997416752</v>
      </c>
    </row>
    <row r="2928" spans="3:28">
      <c r="C2928" s="13">
        <v>2863</v>
      </c>
      <c r="D2928" s="13">
        <v>65</v>
      </c>
      <c r="E2928" s="14">
        <v>237211.29788530123</v>
      </c>
      <c r="F2928" s="14">
        <v>71589.906175267475</v>
      </c>
      <c r="G2928" s="14">
        <v>2551.6097</v>
      </c>
      <c r="H2928" s="14">
        <v>163069.78201003376</v>
      </c>
      <c r="I2928" s="14">
        <v>9784.1869206020256</v>
      </c>
      <c r="J2928" s="14">
        <v>3913.6747682408104</v>
      </c>
      <c r="K2928" s="15">
        <v>2.5285860911974795E-2</v>
      </c>
      <c r="L2928" s="14">
        <v>3068.3418432375943</v>
      </c>
      <c r="M2928" s="14">
        <v>126371.32812531777</v>
      </c>
      <c r="N2928" s="14">
        <v>2935.2560761806076</v>
      </c>
      <c r="O2928" s="15">
        <v>0.2007061546494758</v>
      </c>
      <c r="P2928" s="14">
        <v>34758.337611628092</v>
      </c>
      <c r="Q2928" s="14">
        <v>209406.19359206501</v>
      </c>
      <c r="R2928" s="14">
        <v>2935.2560761806076</v>
      </c>
      <c r="S2928" s="15">
        <v>9.1014463074168855E-2</v>
      </c>
      <c r="T2928" s="38">
        <v>36289.162439592699</v>
      </c>
      <c r="U2928" s="38">
        <v>436475.42500964954</v>
      </c>
      <c r="V2928" s="38">
        <v>74115.841894458383</v>
      </c>
      <c r="W2928" s="38">
        <v>772252.94672703231</v>
      </c>
      <c r="AA2928" s="13">
        <v>2863</v>
      </c>
      <c r="AB2928" s="39">
        <v>3453888.7406362388</v>
      </c>
    </row>
    <row r="2929" spans="3:28">
      <c r="C2929" s="13">
        <v>2864</v>
      </c>
      <c r="D2929" s="13">
        <v>65</v>
      </c>
      <c r="E2929" s="14">
        <v>236428.67550018529</v>
      </c>
      <c r="F2929" s="14">
        <v>71284.683445072267</v>
      </c>
      <c r="G2929" s="14">
        <v>2551.6097</v>
      </c>
      <c r="H2929" s="14">
        <v>162592.38235511302</v>
      </c>
      <c r="I2929" s="14">
        <v>9755.5429413067814</v>
      </c>
      <c r="J2929" s="14">
        <v>3902.2171765227126</v>
      </c>
      <c r="K2929" s="15">
        <v>-2.689796608629582E-2</v>
      </c>
      <c r="L2929" s="14">
        <v>-3788.7828643410494</v>
      </c>
      <c r="M2929" s="14">
        <v>139019.92262123319</v>
      </c>
      <c r="N2929" s="14">
        <v>2926.6628823920341</v>
      </c>
      <c r="O2929" s="15">
        <v>5.7593308027978692E-2</v>
      </c>
      <c r="P2929" s="14">
        <v>26510.147634643236</v>
      </c>
      <c r="Q2929" s="14">
        <v>488272.57531397633</v>
      </c>
      <c r="R2929" s="14">
        <v>2926.6628823920341</v>
      </c>
      <c r="S2929" s="15">
        <v>-6.2970660444403512E-2</v>
      </c>
      <c r="T2929" s="38">
        <v>-4964.3493690834866</v>
      </c>
      <c r="U2929" s="38">
        <v>75334.89286054211</v>
      </c>
      <c r="V2929" s="38">
        <v>17757.015401218698</v>
      </c>
      <c r="W2929" s="38">
        <v>702627.39079575171</v>
      </c>
      <c r="AA2929" s="13">
        <v>2864</v>
      </c>
      <c r="AB2929" s="39">
        <v>2604580.0807190528</v>
      </c>
    </row>
    <row r="2930" spans="3:28">
      <c r="C2930" s="13">
        <v>2865</v>
      </c>
      <c r="D2930" s="13">
        <v>65</v>
      </c>
      <c r="E2930" s="14">
        <v>217936.41824406659</v>
      </c>
      <c r="F2930" s="14">
        <v>64072.70311518597</v>
      </c>
      <c r="G2930" s="14">
        <v>2551.6097</v>
      </c>
      <c r="H2930" s="14">
        <v>151312.10542888063</v>
      </c>
      <c r="I2930" s="14">
        <v>9078.7263257328377</v>
      </c>
      <c r="J2930" s="14">
        <v>3631.4905302931352</v>
      </c>
      <c r="K2930" s="15">
        <v>0.13136876231700143</v>
      </c>
      <c r="L2930" s="14">
        <v>18034.438043816412</v>
      </c>
      <c r="M2930" s="14">
        <v>157131.20602498838</v>
      </c>
      <c r="N2930" s="14">
        <v>2723.617897719851</v>
      </c>
      <c r="O2930" s="15">
        <v>-8.1174226620626955E-2</v>
      </c>
      <c r="P2930" s="14">
        <v>-11754.359833381159</v>
      </c>
      <c r="Q2930" s="14">
        <v>134411.53685032012</v>
      </c>
      <c r="R2930" s="14">
        <v>2723.617897719851</v>
      </c>
      <c r="S2930" s="15">
        <v>2.384370932228741E-2</v>
      </c>
      <c r="T2930" s="38">
        <v>5893.7186037211395</v>
      </c>
      <c r="U2930" s="38">
        <v>254436.80811835732</v>
      </c>
      <c r="V2930" s="38">
        <v>12173.796814156392</v>
      </c>
      <c r="W2930" s="38">
        <v>545979.55099366582</v>
      </c>
      <c r="AA2930" s="13">
        <v>2865</v>
      </c>
      <c r="AB2930" s="39">
        <v>2576539.9242700827</v>
      </c>
    </row>
    <row r="2931" spans="3:28">
      <c r="C2931" s="13">
        <v>2866</v>
      </c>
      <c r="D2931" s="13">
        <v>65</v>
      </c>
      <c r="E2931" s="14">
        <v>228997.53395125055</v>
      </c>
      <c r="F2931" s="14">
        <v>68386.53824098772</v>
      </c>
      <c r="G2931" s="14">
        <v>2551.6097</v>
      </c>
      <c r="H2931" s="14">
        <v>158059.38601026282</v>
      </c>
      <c r="I2931" s="14">
        <v>9483.5631606157694</v>
      </c>
      <c r="J2931" s="14">
        <v>3793.425264246308</v>
      </c>
      <c r="K2931" s="15">
        <v>0.13253138887777158</v>
      </c>
      <c r="L2931" s="14">
        <v>18348.757747125626</v>
      </c>
      <c r="M2931" s="14">
        <v>158693.86288834678</v>
      </c>
      <c r="N2931" s="14">
        <v>2845.0689481847307</v>
      </c>
      <c r="O2931" s="15">
        <v>8.4060911852172848E-2</v>
      </c>
      <c r="P2931" s="14">
        <v>20001.671395147045</v>
      </c>
      <c r="Q2931" s="14">
        <v>259366.79957226061</v>
      </c>
      <c r="R2931" s="14">
        <v>2845.0689481847307</v>
      </c>
      <c r="S2931" s="15">
        <v>-0.19730249775530362</v>
      </c>
      <c r="T2931" s="38">
        <v>-50347.150466596722</v>
      </c>
      <c r="U2931" s="38">
        <v>206252.84521246084</v>
      </c>
      <c r="V2931" s="38">
        <v>-11996.721324324055</v>
      </c>
      <c r="W2931" s="38">
        <v>624313.5076730682</v>
      </c>
      <c r="AA2931" s="13">
        <v>2866</v>
      </c>
      <c r="AB2931" s="39">
        <v>2717345.2767725876</v>
      </c>
    </row>
    <row r="2932" spans="3:28">
      <c r="C2932" s="13">
        <v>2867</v>
      </c>
      <c r="D2932" s="13">
        <v>65</v>
      </c>
      <c r="E2932" s="14">
        <v>221516.02431171271</v>
      </c>
      <c r="F2932" s="14">
        <v>65468.74948156796</v>
      </c>
      <c r="G2932" s="14">
        <v>2551.6097</v>
      </c>
      <c r="H2932" s="14">
        <v>153495.66513014474</v>
      </c>
      <c r="I2932" s="14">
        <v>9209.7399078086837</v>
      </c>
      <c r="J2932" s="14">
        <v>3683.8959631234738</v>
      </c>
      <c r="K2932" s="15">
        <v>2.9886679732914201E-3</v>
      </c>
      <c r="L2932" s="14">
        <v>414.68308387713176</v>
      </c>
      <c r="M2932" s="14">
        <v>141008.43875468223</v>
      </c>
      <c r="N2932" s="14">
        <v>2762.9219723426049</v>
      </c>
      <c r="O2932" s="15">
        <v>-9.4485312325369442E-2</v>
      </c>
      <c r="P2932" s="14">
        <v>-11868.467575225075</v>
      </c>
      <c r="Q2932" s="14">
        <v>115124.76611012346</v>
      </c>
      <c r="R2932" s="14">
        <v>2762.9219723426049</v>
      </c>
      <c r="S2932" s="15">
        <v>0.31527321972107286</v>
      </c>
      <c r="T2932" s="38">
        <v>64876.13206795515</v>
      </c>
      <c r="U2932" s="38">
        <v>272035.08384561224</v>
      </c>
      <c r="V2932" s="38">
        <v>53422.347576607208</v>
      </c>
      <c r="W2932" s="38">
        <v>528168.28871041792</v>
      </c>
      <c r="AA2932" s="13">
        <v>2867</v>
      </c>
      <c r="AB2932" s="39">
        <v>2638984.4315675562</v>
      </c>
    </row>
    <row r="2933" spans="3:28">
      <c r="C2933" s="13">
        <v>2868</v>
      </c>
      <c r="D2933" s="13">
        <v>65</v>
      </c>
      <c r="E2933" s="14">
        <v>222770.76024221408</v>
      </c>
      <c r="F2933" s="14">
        <v>65958.096494463491</v>
      </c>
      <c r="G2933" s="14">
        <v>2551.6097</v>
      </c>
      <c r="H2933" s="14">
        <v>154261.05404775057</v>
      </c>
      <c r="I2933" s="14">
        <v>9255.6632428650337</v>
      </c>
      <c r="J2933" s="14">
        <v>3702.2652971460138</v>
      </c>
      <c r="K2933" s="15">
        <v>7.2558198326647325E-3</v>
      </c>
      <c r="L2933" s="14">
        <v>1254.2305615364508</v>
      </c>
      <c r="M2933" s="14">
        <v>175963.92233392785</v>
      </c>
      <c r="N2933" s="14">
        <v>2776.6989728595099</v>
      </c>
      <c r="O2933" s="15">
        <v>4.5379916612483584E-2</v>
      </c>
      <c r="P2933" s="14">
        <v>5306.223214003996</v>
      </c>
      <c r="Q2933" s="14">
        <v>123623.46129482804</v>
      </c>
      <c r="R2933" s="14">
        <v>2776.6989728595099</v>
      </c>
      <c r="S2933" s="15">
        <v>-2.9834022667593565E-2</v>
      </c>
      <c r="T2933" s="38">
        <v>-14488.637743786128</v>
      </c>
      <c r="U2933" s="38">
        <v>472541.15222877811</v>
      </c>
      <c r="V2933" s="38">
        <v>-7928.1839682456812</v>
      </c>
      <c r="W2933" s="38">
        <v>772128.53585753404</v>
      </c>
      <c r="AA2933" s="13">
        <v>2868</v>
      </c>
      <c r="AB2933" s="39">
        <v>2712983.3229500619</v>
      </c>
    </row>
    <row r="2934" spans="3:28">
      <c r="C2934" s="13">
        <v>2869</v>
      </c>
      <c r="D2934" s="13">
        <v>65</v>
      </c>
      <c r="E2934" s="14">
        <v>229977.1400810194</v>
      </c>
      <c r="F2934" s="14">
        <v>68768.584631597565</v>
      </c>
      <c r="G2934" s="14">
        <v>2551.6097</v>
      </c>
      <c r="H2934" s="14">
        <v>158656.94574942184</v>
      </c>
      <c r="I2934" s="14">
        <v>9519.4167449653105</v>
      </c>
      <c r="J2934" s="14">
        <v>3807.7666979861242</v>
      </c>
      <c r="K2934" s="15">
        <v>1.0999171786060195E-2</v>
      </c>
      <c r="L2934" s="14">
        <v>1369.7082597145281</v>
      </c>
      <c r="M2934" s="14">
        <v>127801.90031740768</v>
      </c>
      <c r="N2934" s="14">
        <v>2855.8250234895931</v>
      </c>
      <c r="O2934" s="15">
        <v>3.1512259540536353E-3</v>
      </c>
      <c r="P2934" s="14">
        <v>457.58747109049398</v>
      </c>
      <c r="Q2934" s="14">
        <v>147094.84953832123</v>
      </c>
      <c r="R2934" s="14">
        <v>2855.8250234895931</v>
      </c>
      <c r="S2934" s="15">
        <v>-0.12294772045997342</v>
      </c>
      <c r="T2934" s="38">
        <v>-74224.691380826771</v>
      </c>
      <c r="U2934" s="38">
        <v>530912.59535222535</v>
      </c>
      <c r="V2934" s="38">
        <v>-72397.395650021746</v>
      </c>
      <c r="W2934" s="38">
        <v>805809.34520795429</v>
      </c>
      <c r="AA2934" s="13">
        <v>2869</v>
      </c>
      <c r="AB2934" s="39">
        <v>2924950.4620607761</v>
      </c>
    </row>
    <row r="2935" spans="3:28">
      <c r="C2935" s="13">
        <v>2870</v>
      </c>
      <c r="D2935" s="13">
        <v>65</v>
      </c>
      <c r="E2935" s="14">
        <v>235722.50558377232</v>
      </c>
      <c r="F2935" s="14">
        <v>71009.277177671203</v>
      </c>
      <c r="G2935" s="14">
        <v>2551.6097</v>
      </c>
      <c r="H2935" s="14">
        <v>162161.61870610112</v>
      </c>
      <c r="I2935" s="14">
        <v>9729.6971223660657</v>
      </c>
      <c r="J2935" s="14">
        <v>3891.8788489464264</v>
      </c>
      <c r="K2935" s="15">
        <v>-2.0049372409673596E-2</v>
      </c>
      <c r="L2935" s="14">
        <v>-2645.2743384108694</v>
      </c>
      <c r="M2935" s="14">
        <v>131238.67712750431</v>
      </c>
      <c r="N2935" s="14">
        <v>2918.9091367098194</v>
      </c>
      <c r="O2935" s="15">
        <v>-0.15210921308359485</v>
      </c>
      <c r="P2935" s="14">
        <v>-26101.863278262561</v>
      </c>
      <c r="Q2935" s="14">
        <v>146957.08055914621</v>
      </c>
      <c r="R2935" s="14">
        <v>2918.9091367098194</v>
      </c>
      <c r="S2935" s="15">
        <v>0.37329294998274254</v>
      </c>
      <c r="T2935" s="38">
        <v>56294.202241368272</v>
      </c>
      <c r="U2935" s="38">
        <v>208558.01098777764</v>
      </c>
      <c r="V2935" s="38">
        <v>27547.064624694842</v>
      </c>
      <c r="W2935" s="38">
        <v>486753.76867442811</v>
      </c>
      <c r="AA2935" s="13">
        <v>2870</v>
      </c>
      <c r="AB2935" s="39">
        <v>2656923.7773123621</v>
      </c>
    </row>
    <row r="2936" spans="3:28">
      <c r="C2936" s="13">
        <v>2871</v>
      </c>
      <c r="D2936" s="13">
        <v>65</v>
      </c>
      <c r="E2936" s="14">
        <v>251641.92045047469</v>
      </c>
      <c r="F2936" s="14">
        <v>77217.848975685134</v>
      </c>
      <c r="G2936" s="14">
        <v>2551.6097</v>
      </c>
      <c r="H2936" s="14">
        <v>171872.46177478955</v>
      </c>
      <c r="I2936" s="14">
        <v>10312.347706487373</v>
      </c>
      <c r="J2936" s="14">
        <v>4124.9390825949495</v>
      </c>
      <c r="K2936" s="15">
        <v>5.5973864769215662E-2</v>
      </c>
      <c r="L2936" s="14">
        <v>7695.4240469473225</v>
      </c>
      <c r="M2936" s="14">
        <v>147240.34327572159</v>
      </c>
      <c r="N2936" s="14">
        <v>3093.7043119462119</v>
      </c>
      <c r="O2936" s="15">
        <v>-7.4929385232792078E-2</v>
      </c>
      <c r="P2936" s="14">
        <v>-15876.49238331115</v>
      </c>
      <c r="Q2936" s="14">
        <v>197556.42201627642</v>
      </c>
      <c r="R2936" s="14">
        <v>3093.7043119462119</v>
      </c>
      <c r="S2936" s="15">
        <v>4.536385046928685E-2</v>
      </c>
      <c r="T2936" s="38">
        <v>17455.657755973163</v>
      </c>
      <c r="U2936" s="38">
        <v>403794.75253234169</v>
      </c>
      <c r="V2936" s="38">
        <v>9274.5894196093359</v>
      </c>
      <c r="W2936" s="38">
        <v>748591.51782433968</v>
      </c>
      <c r="AA2936" s="13">
        <v>2871</v>
      </c>
      <c r="AB2936" s="39">
        <v>2591446.6781578269</v>
      </c>
    </row>
    <row r="2937" spans="3:28">
      <c r="C2937" s="13">
        <v>2872</v>
      </c>
      <c r="D2937" s="13">
        <v>65</v>
      </c>
      <c r="E2937" s="14">
        <v>232491.09323464305</v>
      </c>
      <c r="F2937" s="14">
        <v>69749.026361510798</v>
      </c>
      <c r="G2937" s="14">
        <v>2551.6097</v>
      </c>
      <c r="H2937" s="14">
        <v>160190.45717313225</v>
      </c>
      <c r="I2937" s="14">
        <v>9611.4274303879338</v>
      </c>
      <c r="J2937" s="14">
        <v>3844.5709721551739</v>
      </c>
      <c r="K2937" s="15">
        <v>-6.5740857910059902E-3</v>
      </c>
      <c r="L2937" s="14">
        <v>-913.23805747564768</v>
      </c>
      <c r="M2937" s="14">
        <v>139923.88464065187</v>
      </c>
      <c r="N2937" s="14">
        <v>2883.42822911638</v>
      </c>
      <c r="O2937" s="15">
        <v>-1.6538254004722377E-2</v>
      </c>
      <c r="P2937" s="14">
        <v>-3021.0714719823227</v>
      </c>
      <c r="Q2937" s="14">
        <v>181092.37274901138</v>
      </c>
      <c r="R2937" s="14">
        <v>2883.42822911638</v>
      </c>
      <c r="S2937" s="15">
        <v>0.24497630547230509</v>
      </c>
      <c r="T2937" s="38">
        <v>124706.00362450586</v>
      </c>
      <c r="U2937" s="38">
        <v>635201.04591330269</v>
      </c>
      <c r="V2937" s="38">
        <v>120771.69409504789</v>
      </c>
      <c r="W2937" s="38">
        <v>956217.30330296594</v>
      </c>
      <c r="AA2937" s="13">
        <v>2872</v>
      </c>
      <c r="AB2937" s="39">
        <v>3301592.130212253</v>
      </c>
    </row>
    <row r="2938" spans="3:28">
      <c r="C2938" s="13">
        <v>2873</v>
      </c>
      <c r="D2938" s="13">
        <v>65</v>
      </c>
      <c r="E2938" s="14">
        <v>227832.489012809</v>
      </c>
      <c r="F2938" s="14">
        <v>67932.170714995504</v>
      </c>
      <c r="G2938" s="14">
        <v>2551.6097</v>
      </c>
      <c r="H2938" s="14">
        <v>157348.7085978135</v>
      </c>
      <c r="I2938" s="14">
        <v>9440.9225158688096</v>
      </c>
      <c r="J2938" s="14">
        <v>3776.3690063475242</v>
      </c>
      <c r="K2938" s="15">
        <v>3.3952053111881195E-2</v>
      </c>
      <c r="L2938" s="14">
        <v>6508.8492115424997</v>
      </c>
      <c r="M2938" s="14">
        <v>200104.12106210232</v>
      </c>
      <c r="N2938" s="14">
        <v>2832.2767547606427</v>
      </c>
      <c r="O2938" s="15">
        <v>9.9440975976119964E-2</v>
      </c>
      <c r="P2938" s="14">
        <v>16490.300028644899</v>
      </c>
      <c r="Q2938" s="14">
        <v>183736.46839894206</v>
      </c>
      <c r="R2938" s="14">
        <v>2832.2767547606427</v>
      </c>
      <c r="S2938" s="15">
        <v>-0.18116837214627241</v>
      </c>
      <c r="T2938" s="38">
        <v>-103838.09978750267</v>
      </c>
      <c r="U2938" s="38">
        <v>470736.02724622807</v>
      </c>
      <c r="V2938" s="38">
        <v>-80838.950547315268</v>
      </c>
      <c r="W2938" s="38">
        <v>854576.61670727248</v>
      </c>
      <c r="AA2938" s="13">
        <v>2873</v>
      </c>
      <c r="AB2938" s="39">
        <v>3273582.4590042131</v>
      </c>
    </row>
    <row r="2939" spans="3:28">
      <c r="C2939" s="13">
        <v>2874</v>
      </c>
      <c r="D2939" s="13">
        <v>65</v>
      </c>
      <c r="E2939" s="14">
        <v>229962.09515850924</v>
      </c>
      <c r="F2939" s="14">
        <v>68762.717111818609</v>
      </c>
      <c r="G2939" s="14">
        <v>2551.6097</v>
      </c>
      <c r="H2939" s="14">
        <v>158647.76834669063</v>
      </c>
      <c r="I2939" s="14">
        <v>9518.8661008014369</v>
      </c>
      <c r="J2939" s="14">
        <v>3807.5464403205751</v>
      </c>
      <c r="K2939" s="15">
        <v>-7.8318751156190164E-3</v>
      </c>
      <c r="L2939" s="14">
        <v>-1160.1668198363409</v>
      </c>
      <c r="M2939" s="14">
        <v>148877.58488047539</v>
      </c>
      <c r="N2939" s="14">
        <v>2855.6598302404309</v>
      </c>
      <c r="O2939" s="15">
        <v>0.10138622532475905</v>
      </c>
      <c r="P2939" s="14">
        <v>27656.036444593494</v>
      </c>
      <c r="Q2939" s="14">
        <v>301862.89877763868</v>
      </c>
      <c r="R2939" s="14">
        <v>2855.6598302404309</v>
      </c>
      <c r="S2939" s="15">
        <v>0.13690385746643949</v>
      </c>
      <c r="T2939" s="38">
        <v>27715.044673347216</v>
      </c>
      <c r="U2939" s="38">
        <v>231584.53829499418</v>
      </c>
      <c r="V2939" s="38">
        <v>54210.91429810437</v>
      </c>
      <c r="W2939" s="38">
        <v>682325.02195310825</v>
      </c>
      <c r="AA2939" s="13">
        <v>2874</v>
      </c>
      <c r="AB2939" s="39">
        <v>2798404.5317889643</v>
      </c>
    </row>
    <row r="2940" spans="3:28">
      <c r="C2940" s="13">
        <v>2875</v>
      </c>
      <c r="D2940" s="13">
        <v>65</v>
      </c>
      <c r="E2940" s="14">
        <v>226910.61387868618</v>
      </c>
      <c r="F2940" s="14">
        <v>67572.639412687611</v>
      </c>
      <c r="G2940" s="14">
        <v>2551.6097</v>
      </c>
      <c r="H2940" s="14">
        <v>156786.36476599859</v>
      </c>
      <c r="I2940" s="14">
        <v>9407.1818859599152</v>
      </c>
      <c r="J2940" s="14">
        <v>3762.8727543839664</v>
      </c>
      <c r="K2940" s="15">
        <v>-1.4847335351650122E-2</v>
      </c>
      <c r="L2940" s="14">
        <v>-2279.9333429243738</v>
      </c>
      <c r="M2940" s="14">
        <v>153159.92203171982</v>
      </c>
      <c r="N2940" s="14">
        <v>2822.1545657879747</v>
      </c>
      <c r="O2940" s="15">
        <v>0.12683976962730073</v>
      </c>
      <c r="P2940" s="14">
        <v>19154.751418093147</v>
      </c>
      <c r="Q2940" s="14">
        <v>171581.17250345901</v>
      </c>
      <c r="R2940" s="14">
        <v>2822.1545657879747</v>
      </c>
      <c r="S2940" s="15">
        <v>-7.3854301529368713E-2</v>
      </c>
      <c r="T2940" s="38">
        <v>-95388.209361299218</v>
      </c>
      <c r="U2940" s="38">
        <v>1197595.6996457886</v>
      </c>
      <c r="V2940" s="38">
        <v>-78513.391286130442</v>
      </c>
      <c r="W2940" s="38">
        <v>1522336.7941809674</v>
      </c>
      <c r="AA2940" s="13">
        <v>2875</v>
      </c>
      <c r="AB2940" s="39">
        <v>2874558.791136662</v>
      </c>
    </row>
    <row r="2941" spans="3:28">
      <c r="C2941" s="13">
        <v>2876</v>
      </c>
      <c r="D2941" s="13">
        <v>65</v>
      </c>
      <c r="E2941" s="14">
        <v>238578.72607727855</v>
      </c>
      <c r="F2941" s="14">
        <v>72123.203170138644</v>
      </c>
      <c r="G2941" s="14">
        <v>2551.6097</v>
      </c>
      <c r="H2941" s="14">
        <v>163903.91320713991</v>
      </c>
      <c r="I2941" s="14">
        <v>9834.2347924283949</v>
      </c>
      <c r="J2941" s="14">
        <v>3933.6939169713582</v>
      </c>
      <c r="K2941" s="15">
        <v>4.3279408632121499E-2</v>
      </c>
      <c r="L2941" s="14">
        <v>7104.2728269112913</v>
      </c>
      <c r="M2941" s="14">
        <v>173220.14703524203</v>
      </c>
      <c r="N2941" s="14">
        <v>2950.2704377285186</v>
      </c>
      <c r="O2941" s="15">
        <v>-6.3265454401528809E-2</v>
      </c>
      <c r="P2941" s="14">
        <v>-17312.038836229352</v>
      </c>
      <c r="Q2941" s="14">
        <v>257804.35921708008</v>
      </c>
      <c r="R2941" s="14">
        <v>2950.2704377285186</v>
      </c>
      <c r="S2941" s="15">
        <v>-0.15860080665788839</v>
      </c>
      <c r="T2941" s="38">
        <v>-51405.725392547291</v>
      </c>
      <c r="U2941" s="38">
        <v>274189.61120355572</v>
      </c>
      <c r="V2941" s="38">
        <v>-61613.491401865351</v>
      </c>
      <c r="W2941" s="38">
        <v>705214.11745587783</v>
      </c>
      <c r="AA2941" s="13">
        <v>2876</v>
      </c>
      <c r="AB2941" s="39">
        <v>2704441.6769726714</v>
      </c>
    </row>
    <row r="2942" spans="3:28">
      <c r="C2942" s="13">
        <v>2877</v>
      </c>
      <c r="D2942" s="13">
        <v>65</v>
      </c>
      <c r="E2942" s="14">
        <v>226316.57810722009</v>
      </c>
      <c r="F2942" s="14">
        <v>67340.965461815838</v>
      </c>
      <c r="G2942" s="14">
        <v>2551.6097</v>
      </c>
      <c r="H2942" s="14">
        <v>156424.00294540424</v>
      </c>
      <c r="I2942" s="14">
        <v>9385.4401767242543</v>
      </c>
      <c r="J2942" s="14">
        <v>3754.1760706897021</v>
      </c>
      <c r="K2942" s="15">
        <v>8.3095829788289499E-2</v>
      </c>
      <c r="L2942" s="14">
        <v>12436.476053352386</v>
      </c>
      <c r="M2942" s="14">
        <v>163977.82624286166</v>
      </c>
      <c r="N2942" s="14">
        <v>2815.6320530172761</v>
      </c>
      <c r="O2942" s="15">
        <v>-2.6459291960373318E-2</v>
      </c>
      <c r="P2942" s="14">
        <v>-7278.1492669742165</v>
      </c>
      <c r="Q2942" s="14">
        <v>269199.35788635357</v>
      </c>
      <c r="R2942" s="14">
        <v>2815.6320530172761</v>
      </c>
      <c r="S2942" s="15">
        <v>-0.18901511041297864</v>
      </c>
      <c r="T2942" s="38">
        <v>-34753.076996716612</v>
      </c>
      <c r="U2942" s="38">
        <v>150518.75350347458</v>
      </c>
      <c r="V2942" s="38">
        <v>-29594.750210338443</v>
      </c>
      <c r="W2942" s="38">
        <v>583695.93763268972</v>
      </c>
      <c r="AA2942" s="13">
        <v>2877</v>
      </c>
      <c r="AB2942" s="39">
        <v>2794992.5143791758</v>
      </c>
    </row>
    <row r="2943" spans="3:28">
      <c r="C2943" s="13">
        <v>2878</v>
      </c>
      <c r="D2943" s="13">
        <v>65</v>
      </c>
      <c r="E2943" s="14">
        <v>230731.13850902539</v>
      </c>
      <c r="F2943" s="14">
        <v>69062.644018519903</v>
      </c>
      <c r="G2943" s="14">
        <v>2551.6097</v>
      </c>
      <c r="H2943" s="14">
        <v>159116.88479050549</v>
      </c>
      <c r="I2943" s="14">
        <v>9547.0130874303286</v>
      </c>
      <c r="J2943" s="14">
        <v>3818.8052349721315</v>
      </c>
      <c r="K2943" s="15">
        <v>5.3512857158740462E-2</v>
      </c>
      <c r="L2943" s="14">
        <v>9151.0870982312772</v>
      </c>
      <c r="M2943" s="14">
        <v>182067.75010335661</v>
      </c>
      <c r="N2943" s="14">
        <v>2864.1039262290983</v>
      </c>
      <c r="O2943" s="15">
        <v>0.12389002577585473</v>
      </c>
      <c r="P2943" s="14">
        <v>22182.18214784317</v>
      </c>
      <c r="Q2943" s="14">
        <v>202661.59493704868</v>
      </c>
      <c r="R2943" s="14">
        <v>2864.1039262290983</v>
      </c>
      <c r="S2943" s="15">
        <v>-0.13216194537280956</v>
      </c>
      <c r="T2943" s="38">
        <v>-237250.13787858951</v>
      </c>
      <c r="U2943" s="38">
        <v>1559329.0512528035</v>
      </c>
      <c r="V2943" s="38">
        <v>-205916.86863251505</v>
      </c>
      <c r="W2943" s="38">
        <v>1944058.3962932089</v>
      </c>
      <c r="AA2943" s="13">
        <v>2878</v>
      </c>
      <c r="AB2943" s="39">
        <v>3161471.4731911137</v>
      </c>
    </row>
    <row r="2944" spans="3:28">
      <c r="C2944" s="13">
        <v>2879</v>
      </c>
      <c r="D2944" s="13">
        <v>65</v>
      </c>
      <c r="E2944" s="14">
        <v>216825.43409721789</v>
      </c>
      <c r="F2944" s="14">
        <v>63639.419297914981</v>
      </c>
      <c r="G2944" s="14">
        <v>2551.6097</v>
      </c>
      <c r="H2944" s="14">
        <v>150634.40509930291</v>
      </c>
      <c r="I2944" s="14">
        <v>9038.0643059581744</v>
      </c>
      <c r="J2944" s="14">
        <v>3615.2257223832698</v>
      </c>
      <c r="K2944" s="15">
        <v>8.563400601636463E-2</v>
      </c>
      <c r="L2944" s="14">
        <v>15198.204487822237</v>
      </c>
      <c r="M2944" s="14">
        <v>194484.42888235574</v>
      </c>
      <c r="N2944" s="14">
        <v>2711.419291787452</v>
      </c>
      <c r="O2944" s="15">
        <v>-2.6014388702644886E-2</v>
      </c>
      <c r="P2944" s="14">
        <v>-2945.834380853099</v>
      </c>
      <c r="Q2944" s="14">
        <v>111648.53001588609</v>
      </c>
      <c r="R2944" s="14">
        <v>2711.419291787452</v>
      </c>
      <c r="S2944" s="15">
        <v>1.7283343027976461E-3</v>
      </c>
      <c r="T2944" s="38">
        <v>252.93537697449247</v>
      </c>
      <c r="U2944" s="38">
        <v>147954.97198349572</v>
      </c>
      <c r="V2944" s="38">
        <v>12505.30548394363</v>
      </c>
      <c r="W2944" s="38">
        <v>454087.93088173761</v>
      </c>
      <c r="AA2944" s="13">
        <v>2879</v>
      </c>
      <c r="AB2944" s="39">
        <v>2725501.8950887509</v>
      </c>
    </row>
    <row r="2945" spans="3:28">
      <c r="C2945" s="13">
        <v>2880</v>
      </c>
      <c r="D2945" s="13">
        <v>65</v>
      </c>
      <c r="E2945" s="14">
        <v>223051.77823566794</v>
      </c>
      <c r="F2945" s="14">
        <v>66067.693511910504</v>
      </c>
      <c r="G2945" s="14">
        <v>2551.6097</v>
      </c>
      <c r="H2945" s="14">
        <v>154432.47502375743</v>
      </c>
      <c r="I2945" s="14">
        <v>9265.948501425446</v>
      </c>
      <c r="J2945" s="14">
        <v>3706.3794005701784</v>
      </c>
      <c r="K2945" s="15">
        <v>1.6132460680657931E-2</v>
      </c>
      <c r="L2945" s="14">
        <v>2622.3730552520587</v>
      </c>
      <c r="M2945" s="14">
        <v>167028.13964767626</v>
      </c>
      <c r="N2945" s="14">
        <v>2779.7845504276338</v>
      </c>
      <c r="O2945" s="15">
        <v>-5.4698304486950899E-3</v>
      </c>
      <c r="P2945" s="14">
        <v>-868.17442895719989</v>
      </c>
      <c r="Q2945" s="14">
        <v>159242.25536571775</v>
      </c>
      <c r="R2945" s="14">
        <v>2779.7845504276338</v>
      </c>
      <c r="S2945" s="15">
        <v>0.46095091366019991</v>
      </c>
      <c r="T2945" s="38">
        <v>134398.82997660461</v>
      </c>
      <c r="U2945" s="38">
        <v>427357.3600258606</v>
      </c>
      <c r="V2945" s="38">
        <v>136153.02860289946</v>
      </c>
      <c r="W2945" s="38">
        <v>753627.75503925467</v>
      </c>
      <c r="AA2945" s="13">
        <v>2880</v>
      </c>
      <c r="AB2945" s="39">
        <v>2620255.4371316056</v>
      </c>
    </row>
    <row r="2946" spans="3:28">
      <c r="C2946" s="13">
        <v>2881</v>
      </c>
      <c r="D2946" s="13">
        <v>65</v>
      </c>
      <c r="E2946" s="14">
        <v>246546.22772058361</v>
      </c>
      <c r="F2946" s="14">
        <v>75230.528811027616</v>
      </c>
      <c r="G2946" s="14">
        <v>2551.6097</v>
      </c>
      <c r="H2946" s="14">
        <v>168764.089209556</v>
      </c>
      <c r="I2946" s="14">
        <v>10125.84535257336</v>
      </c>
      <c r="J2946" s="14">
        <v>4050.3381410293441</v>
      </c>
      <c r="K2946" s="15">
        <v>-2.609340019981151E-2</v>
      </c>
      <c r="L2946" s="14">
        <v>-3864.739699193668</v>
      </c>
      <c r="M2946" s="14">
        <v>146272.19976533757</v>
      </c>
      <c r="N2946" s="14">
        <v>3037.7536057720081</v>
      </c>
      <c r="O2946" s="15">
        <v>0.12417934047049403</v>
      </c>
      <c r="P2946" s="14">
        <v>35131.638758744033</v>
      </c>
      <c r="Q2946" s="14">
        <v>319561.01118542976</v>
      </c>
      <c r="R2946" s="14">
        <v>3037.7536057720081</v>
      </c>
      <c r="S2946" s="15">
        <v>4.5314683856022907E-2</v>
      </c>
      <c r="T2946" s="38">
        <v>11295.980020991297</v>
      </c>
      <c r="U2946" s="38">
        <v>262093.43629894775</v>
      </c>
      <c r="V2946" s="38">
        <v>42562.879080541665</v>
      </c>
      <c r="W2946" s="38">
        <v>727926.64724971505</v>
      </c>
      <c r="AA2946" s="13">
        <v>2881</v>
      </c>
      <c r="AB2946" s="39">
        <v>2907708.3554891283</v>
      </c>
    </row>
    <row r="2947" spans="3:28">
      <c r="C2947" s="13">
        <v>2882</v>
      </c>
      <c r="D2947" s="13">
        <v>65</v>
      </c>
      <c r="E2947" s="14">
        <v>246518.10964781762</v>
      </c>
      <c r="F2947" s="14">
        <v>75219.562762648871</v>
      </c>
      <c r="G2947" s="14">
        <v>2551.6097</v>
      </c>
      <c r="H2947" s="14">
        <v>168746.93718516876</v>
      </c>
      <c r="I2947" s="14">
        <v>10124.816231110126</v>
      </c>
      <c r="J2947" s="14">
        <v>4049.9264924440504</v>
      </c>
      <c r="K2947" s="15">
        <v>3.9890968571063869E-2</v>
      </c>
      <c r="L2947" s="14">
        <v>4386.1345643553177</v>
      </c>
      <c r="M2947" s="14">
        <v>116364.17043506444</v>
      </c>
      <c r="N2947" s="14">
        <v>3037.4448693330378</v>
      </c>
      <c r="O2947" s="15">
        <v>0.11022250620759361</v>
      </c>
      <c r="P2947" s="14">
        <v>12245.792407213205</v>
      </c>
      <c r="Q2947" s="14">
        <v>124865.16777159463</v>
      </c>
      <c r="R2947" s="14">
        <v>3037.4448693330378</v>
      </c>
      <c r="S2947" s="15">
        <v>0.27599358735520335</v>
      </c>
      <c r="T2947" s="38">
        <v>64237.324759704134</v>
      </c>
      <c r="U2947" s="38">
        <v>298505.38523254322</v>
      </c>
      <c r="V2947" s="38">
        <v>80869.251731272656</v>
      </c>
      <c r="W2947" s="38">
        <v>539734.72343920229</v>
      </c>
      <c r="AA2947" s="13">
        <v>2882</v>
      </c>
      <c r="AB2947" s="39">
        <v>2812710.0202759942</v>
      </c>
    </row>
    <row r="2948" spans="3:28">
      <c r="C2948" s="13">
        <v>2883</v>
      </c>
      <c r="D2948" s="13">
        <v>65</v>
      </c>
      <c r="E2948" s="14">
        <v>234741.91555338143</v>
      </c>
      <c r="F2948" s="14">
        <v>70626.847065818758</v>
      </c>
      <c r="G2948" s="14">
        <v>2551.6097</v>
      </c>
      <c r="H2948" s="14">
        <v>161563.45878756267</v>
      </c>
      <c r="I2948" s="14">
        <v>9693.8075272537608</v>
      </c>
      <c r="J2948" s="14">
        <v>3877.5230109015047</v>
      </c>
      <c r="K2948" s="15">
        <v>6.4087641562719386E-2</v>
      </c>
      <c r="L2948" s="14">
        <v>9471.6863155593546</v>
      </c>
      <c r="M2948" s="14">
        <v>159203.15924868663</v>
      </c>
      <c r="N2948" s="14">
        <v>2908.1422581761281</v>
      </c>
      <c r="O2948" s="15">
        <v>0.17697292813898469</v>
      </c>
      <c r="P2948" s="14">
        <v>26500.643196194324</v>
      </c>
      <c r="Q2948" s="14">
        <v>177698.76543451301</v>
      </c>
      <c r="R2948" s="14">
        <v>2908.1422581761281</v>
      </c>
      <c r="S2948" s="15">
        <v>0.52796292281638824</v>
      </c>
      <c r="T2948" s="38">
        <v>428904.23547344236</v>
      </c>
      <c r="U2948" s="38">
        <v>1242733.9809879153</v>
      </c>
      <c r="V2948" s="38">
        <v>464876.56498519605</v>
      </c>
      <c r="W2948" s="38">
        <v>1579635.905671115</v>
      </c>
      <c r="AA2948" s="13">
        <v>2883</v>
      </c>
      <c r="AB2948" s="39">
        <v>2428509.4408085598</v>
      </c>
    </row>
    <row r="2949" spans="3:28">
      <c r="C2949" s="13">
        <v>2884</v>
      </c>
      <c r="D2949" s="13">
        <v>65</v>
      </c>
      <c r="E2949" s="14">
        <v>230791.10562840747</v>
      </c>
      <c r="F2949" s="14">
        <v>69086.031195078918</v>
      </c>
      <c r="G2949" s="14">
        <v>2551.6097</v>
      </c>
      <c r="H2949" s="14">
        <v>159153.46473332855</v>
      </c>
      <c r="I2949" s="14">
        <v>9549.2078839997121</v>
      </c>
      <c r="J2949" s="14">
        <v>3819.6831535998849</v>
      </c>
      <c r="K2949" s="15">
        <v>9.9145539360215335E-2</v>
      </c>
      <c r="L2949" s="14">
        <v>12924.024934636873</v>
      </c>
      <c r="M2949" s="14">
        <v>145187.9401090531</v>
      </c>
      <c r="N2949" s="14">
        <v>2864.7623651999133</v>
      </c>
      <c r="O2949" s="15">
        <v>7.1881133318604407E-2</v>
      </c>
      <c r="P2949" s="14">
        <v>25363.397463090216</v>
      </c>
      <c r="Q2949" s="14">
        <v>379647.72034602525</v>
      </c>
      <c r="R2949" s="14">
        <v>2864.7623651999133</v>
      </c>
      <c r="S2949" s="15">
        <v>-0.1187486696153958</v>
      </c>
      <c r="T2949" s="38">
        <v>-40816.982758971499</v>
      </c>
      <c r="U2949" s="38">
        <v>304341.20934150979</v>
      </c>
      <c r="V2949" s="38">
        <v>-2529.5603612444102</v>
      </c>
      <c r="W2949" s="38">
        <v>829176.86979658809</v>
      </c>
      <c r="AA2949" s="13">
        <v>2884</v>
      </c>
      <c r="AB2949" s="39">
        <v>2588660.4888304407</v>
      </c>
    </row>
    <row r="2950" spans="3:28">
      <c r="C2950" s="13">
        <v>2885</v>
      </c>
      <c r="D2950" s="13">
        <v>65</v>
      </c>
      <c r="E2950" s="14">
        <v>227547.181704591</v>
      </c>
      <c r="F2950" s="14">
        <v>67820.900864790485</v>
      </c>
      <c r="G2950" s="14">
        <v>2551.6097</v>
      </c>
      <c r="H2950" s="14">
        <v>157174.67113980051</v>
      </c>
      <c r="I2950" s="14">
        <v>9430.4802683880298</v>
      </c>
      <c r="J2950" s="14">
        <v>3772.1921073552121</v>
      </c>
      <c r="K2950" s="15">
        <v>-2.9613139086343276E-3</v>
      </c>
      <c r="L2950" s="14">
        <v>-603.38268849818894</v>
      </c>
      <c r="M2950" s="14">
        <v>205037.7718001873</v>
      </c>
      <c r="N2950" s="14">
        <v>2829.1440805164088</v>
      </c>
      <c r="O2950" s="15">
        <v>0.17606528063287369</v>
      </c>
      <c r="P2950" s="14">
        <v>27132.953127023433</v>
      </c>
      <c r="Q2950" s="14">
        <v>182654.87120105358</v>
      </c>
      <c r="R2950" s="14">
        <v>2829.1440805164088</v>
      </c>
      <c r="S2950" s="15">
        <v>1.4053263855789283E-2</v>
      </c>
      <c r="T2950" s="38">
        <v>2500.2850538397352</v>
      </c>
      <c r="U2950" s="38">
        <v>181829.75853599576</v>
      </c>
      <c r="V2950" s="38">
        <v>29029.855492364979</v>
      </c>
      <c r="W2950" s="38">
        <v>569522.40153723664</v>
      </c>
      <c r="AA2950" s="13">
        <v>2885</v>
      </c>
      <c r="AB2950" s="39">
        <v>2750880.5277355635</v>
      </c>
    </row>
    <row r="2951" spans="3:28">
      <c r="C2951" s="13">
        <v>2886</v>
      </c>
      <c r="D2951" s="13">
        <v>65</v>
      </c>
      <c r="E2951" s="14">
        <v>240295.58204937453</v>
      </c>
      <c r="F2951" s="14">
        <v>72792.776999256064</v>
      </c>
      <c r="G2951" s="14">
        <v>2551.6097</v>
      </c>
      <c r="H2951" s="14">
        <v>164951.19535011848</v>
      </c>
      <c r="I2951" s="14">
        <v>9897.0717210071089</v>
      </c>
      <c r="J2951" s="14">
        <v>3958.8286884028439</v>
      </c>
      <c r="K2951" s="15">
        <v>1.1660411728587373E-2</v>
      </c>
      <c r="L2951" s="14">
        <v>1975.6638629596389</v>
      </c>
      <c r="M2951" s="14">
        <v>173388.53467045052</v>
      </c>
      <c r="N2951" s="14">
        <v>2969.1215163021325</v>
      </c>
      <c r="O2951" s="15">
        <v>-5.6120086077498271E-2</v>
      </c>
      <c r="P2951" s="14">
        <v>-19481.953385471988</v>
      </c>
      <c r="Q2951" s="14">
        <v>329150.21079168754</v>
      </c>
      <c r="R2951" s="14">
        <v>2969.1215163021325</v>
      </c>
      <c r="S2951" s="15">
        <v>0.12495692306757544</v>
      </c>
      <c r="T2951" s="38">
        <v>28086.793737183907</v>
      </c>
      <c r="U2951" s="38">
        <v>254343.16423327845</v>
      </c>
      <c r="V2951" s="38">
        <v>10580.504214671557</v>
      </c>
      <c r="W2951" s="38">
        <v>756881.90969541657</v>
      </c>
      <c r="AA2951" s="13">
        <v>2886</v>
      </c>
      <c r="AB2951" s="39">
        <v>2429292.5787915019</v>
      </c>
    </row>
    <row r="2952" spans="3:28">
      <c r="C2952" s="13">
        <v>2887</v>
      </c>
      <c r="D2952" s="13">
        <v>65</v>
      </c>
      <c r="E2952" s="14">
        <v>217736.3985026335</v>
      </c>
      <c r="F2952" s="14">
        <v>63994.695416027069</v>
      </c>
      <c r="G2952" s="14">
        <v>2551.6097</v>
      </c>
      <c r="H2952" s="14">
        <v>151190.09338660643</v>
      </c>
      <c r="I2952" s="14">
        <v>9071.4056031963846</v>
      </c>
      <c r="J2952" s="14">
        <v>3628.5622412785542</v>
      </c>
      <c r="K2952" s="15">
        <v>5.94154778705306E-2</v>
      </c>
      <c r="L2952" s="14">
        <v>6796.8999710596881</v>
      </c>
      <c r="M2952" s="14">
        <v>123007.29831001849</v>
      </c>
      <c r="N2952" s="14">
        <v>2721.4216809589152</v>
      </c>
      <c r="O2952" s="15">
        <v>0.11367898604278948</v>
      </c>
      <c r="P2952" s="14">
        <v>35979.609014113717</v>
      </c>
      <c r="Q2952" s="14">
        <v>353842.16655975964</v>
      </c>
      <c r="R2952" s="14">
        <v>2721.4216809589152</v>
      </c>
      <c r="S2952" s="15">
        <v>0.35542914627123046</v>
      </c>
      <c r="T2952" s="38">
        <v>37707.328209466214</v>
      </c>
      <c r="U2952" s="38">
        <v>145157.61725434958</v>
      </c>
      <c r="V2952" s="38">
        <v>80483.837194639622</v>
      </c>
      <c r="W2952" s="38">
        <v>622007.08212412777</v>
      </c>
      <c r="AA2952" s="13">
        <v>2887</v>
      </c>
      <c r="AB2952" s="39">
        <v>2903680.0515098441</v>
      </c>
    </row>
    <row r="2953" spans="3:28">
      <c r="C2953" s="13">
        <v>2888</v>
      </c>
      <c r="D2953" s="13">
        <v>65</v>
      </c>
      <c r="E2953" s="14">
        <v>239713.66391737881</v>
      </c>
      <c r="F2953" s="14">
        <v>72565.828927777737</v>
      </c>
      <c r="G2953" s="14">
        <v>2551.6097</v>
      </c>
      <c r="H2953" s="14">
        <v>164596.22528960108</v>
      </c>
      <c r="I2953" s="14">
        <v>9875.7735173760648</v>
      </c>
      <c r="J2953" s="14">
        <v>3950.3094069504259</v>
      </c>
      <c r="K2953" s="15">
        <v>4.517499504501106E-2</v>
      </c>
      <c r="L2953" s="14">
        <v>5975.2251890010893</v>
      </c>
      <c r="M2953" s="14">
        <v>140218.79924808547</v>
      </c>
      <c r="N2953" s="14">
        <v>2962.7320552128194</v>
      </c>
      <c r="O2953" s="15">
        <v>1.0121565270398966E-2</v>
      </c>
      <c r="P2953" s="14">
        <v>1406.2352321640067</v>
      </c>
      <c r="Q2953" s="14">
        <v>141822.16272296754</v>
      </c>
      <c r="R2953" s="14">
        <v>2962.7320552128194</v>
      </c>
      <c r="S2953" s="15">
        <v>0.37962390951002833</v>
      </c>
      <c r="T2953" s="38">
        <v>78296.093710214889</v>
      </c>
      <c r="U2953" s="38">
        <v>286023.93618149374</v>
      </c>
      <c r="V2953" s="38">
        <v>85677.554131379991</v>
      </c>
      <c r="W2953" s="38">
        <v>568064.89815254672</v>
      </c>
      <c r="AA2953" s="13">
        <v>2888</v>
      </c>
      <c r="AB2953" s="39">
        <v>2775270.2892412753</v>
      </c>
    </row>
    <row r="2954" spans="3:28">
      <c r="C2954" s="13">
        <v>2889</v>
      </c>
      <c r="D2954" s="13">
        <v>65</v>
      </c>
      <c r="E2954" s="14">
        <v>241314.09254618664</v>
      </c>
      <c r="F2954" s="14">
        <v>73189.9960930128</v>
      </c>
      <c r="G2954" s="14">
        <v>2551.6097</v>
      </c>
      <c r="H2954" s="14">
        <v>165572.48675317384</v>
      </c>
      <c r="I2954" s="14">
        <v>9934.3492051904304</v>
      </c>
      <c r="J2954" s="14">
        <v>3973.7396820761724</v>
      </c>
      <c r="K2954" s="15">
        <v>1.1465390534869183E-2</v>
      </c>
      <c r="L2954" s="14">
        <v>2485.296228265453</v>
      </c>
      <c r="M2954" s="14">
        <v>221237.24011602107</v>
      </c>
      <c r="N2954" s="14">
        <v>2980.304761557129</v>
      </c>
      <c r="O2954" s="15">
        <v>0.11840554596930636</v>
      </c>
      <c r="P2954" s="14">
        <v>47725.845869520017</v>
      </c>
      <c r="Q2954" s="14">
        <v>452287.03245583933</v>
      </c>
      <c r="R2954" s="14">
        <v>2980.304761557129</v>
      </c>
      <c r="S2954" s="15">
        <v>0.3590686358451034</v>
      </c>
      <c r="T2954" s="38">
        <v>18878.121564713456</v>
      </c>
      <c r="U2954" s="38">
        <v>72943.519121896621</v>
      </c>
      <c r="V2954" s="38">
        <v>69089.263662498925</v>
      </c>
      <c r="W2954" s="38">
        <v>746467.79169375694</v>
      </c>
      <c r="AA2954" s="13">
        <v>2889</v>
      </c>
      <c r="AB2954" s="39">
        <v>2578557.0842097388</v>
      </c>
    </row>
    <row r="2955" spans="3:28">
      <c r="C2955" s="13">
        <v>2890</v>
      </c>
      <c r="D2955" s="13">
        <v>65</v>
      </c>
      <c r="E2955" s="14">
        <v>235779.52060823212</v>
      </c>
      <c r="F2955" s="14">
        <v>71031.513037210534</v>
      </c>
      <c r="G2955" s="14">
        <v>2551.6097</v>
      </c>
      <c r="H2955" s="14">
        <v>162196.39787102159</v>
      </c>
      <c r="I2955" s="14">
        <v>9731.7838722612942</v>
      </c>
      <c r="J2955" s="14">
        <v>3892.7135489045177</v>
      </c>
      <c r="K2955" s="15">
        <v>6.9220799549336215E-2</v>
      </c>
      <c r="L2955" s="14">
        <v>10674.567006275909</v>
      </c>
      <c r="M2955" s="14">
        <v>166831.32117245073</v>
      </c>
      <c r="N2955" s="14">
        <v>2919.5351616783882</v>
      </c>
      <c r="O2955" s="15">
        <v>0.16890291346823411</v>
      </c>
      <c r="P2955" s="14">
        <v>36334.116294017374</v>
      </c>
      <c r="Q2955" s="14">
        <v>252912.23528713582</v>
      </c>
      <c r="R2955" s="14">
        <v>2919.5351616783882</v>
      </c>
      <c r="S2955" s="15">
        <v>0.14063370160702732</v>
      </c>
      <c r="T2955" s="38">
        <v>55740.184589488716</v>
      </c>
      <c r="U2955" s="38">
        <v>453550.07274984225</v>
      </c>
      <c r="V2955" s="38">
        <v>102748.86788978201</v>
      </c>
      <c r="W2955" s="38">
        <v>873293.62920942879</v>
      </c>
      <c r="AA2955" s="13">
        <v>2890</v>
      </c>
      <c r="AB2955" s="39">
        <v>2761200.2973961444</v>
      </c>
    </row>
    <row r="2956" spans="3:28">
      <c r="C2956" s="13">
        <v>2891</v>
      </c>
      <c r="D2956" s="13">
        <v>65</v>
      </c>
      <c r="E2956" s="14">
        <v>220464.74736850505</v>
      </c>
      <c r="F2956" s="14">
        <v>65058.751473716969</v>
      </c>
      <c r="G2956" s="14">
        <v>2551.6097</v>
      </c>
      <c r="H2956" s="14">
        <v>152854.38619478807</v>
      </c>
      <c r="I2956" s="14">
        <v>9171.2631716872838</v>
      </c>
      <c r="J2956" s="14">
        <v>3668.5052686749136</v>
      </c>
      <c r="K2956" s="15">
        <v>0.12804892762737061</v>
      </c>
      <c r="L2956" s="14">
        <v>18679.292228974002</v>
      </c>
      <c r="M2956" s="14">
        <v>166389.75464565158</v>
      </c>
      <c r="N2956" s="14">
        <v>2751.3789515061849</v>
      </c>
      <c r="O2956" s="15">
        <v>0.1278510621429319</v>
      </c>
      <c r="P2956" s="14">
        <v>22761.528433015956</v>
      </c>
      <c r="Q2956" s="14">
        <v>202168.81226165412</v>
      </c>
      <c r="R2956" s="14">
        <v>2751.3789515061849</v>
      </c>
      <c r="S2956" s="15">
        <v>0.19371779982282078</v>
      </c>
      <c r="T2956" s="38">
        <v>129524.59429501703</v>
      </c>
      <c r="U2956" s="38">
        <v>799525.44064062671</v>
      </c>
      <c r="V2956" s="38">
        <v>170965.41495700699</v>
      </c>
      <c r="W2956" s="38">
        <v>1168084.0075479324</v>
      </c>
      <c r="AA2956" s="13">
        <v>2891</v>
      </c>
      <c r="AB2956" s="39">
        <v>2803448.128536066</v>
      </c>
    </row>
    <row r="2957" spans="3:28">
      <c r="C2957" s="13">
        <v>2892</v>
      </c>
      <c r="D2957" s="13">
        <v>65</v>
      </c>
      <c r="E2957" s="14">
        <v>231420.01461396934</v>
      </c>
      <c r="F2957" s="14">
        <v>69331.305699448043</v>
      </c>
      <c r="G2957" s="14">
        <v>2551.6097</v>
      </c>
      <c r="H2957" s="14">
        <v>159537.09921452129</v>
      </c>
      <c r="I2957" s="14">
        <v>9572.2259528712766</v>
      </c>
      <c r="J2957" s="14">
        <v>3828.8903811485106</v>
      </c>
      <c r="K2957" s="15">
        <v>4.0428392522022662E-2</v>
      </c>
      <c r="L2957" s="14">
        <v>4902.0663935310831</v>
      </c>
      <c r="M2957" s="14">
        <v>128069.57379430249</v>
      </c>
      <c r="N2957" s="14">
        <v>2871.667785861383</v>
      </c>
      <c r="O2957" s="15">
        <v>7.2082674881358624E-3</v>
      </c>
      <c r="P2957" s="14">
        <v>1765.8099039172471</v>
      </c>
      <c r="Q2957" s="14">
        <v>248171.72944136735</v>
      </c>
      <c r="R2957" s="14">
        <v>2871.667785861383</v>
      </c>
      <c r="S2957" s="15">
        <v>7.4317069448293804E-2</v>
      </c>
      <c r="T2957" s="38">
        <v>26921.448695220744</v>
      </c>
      <c r="U2957" s="38">
        <v>390608.4974850383</v>
      </c>
      <c r="V2957" s="38">
        <v>33589.324992669077</v>
      </c>
      <c r="W2957" s="38">
        <v>766849.80072070821</v>
      </c>
      <c r="AA2957" s="13">
        <v>2892</v>
      </c>
      <c r="AB2957" s="39">
        <v>2650836.345377102</v>
      </c>
    </row>
    <row r="2958" spans="3:28">
      <c r="C2958" s="13">
        <v>2893</v>
      </c>
      <c r="D2958" s="13">
        <v>65</v>
      </c>
      <c r="E2958" s="14">
        <v>222510.96190402654</v>
      </c>
      <c r="F2958" s="14">
        <v>65856.775142570346</v>
      </c>
      <c r="G2958" s="14">
        <v>2551.6097</v>
      </c>
      <c r="H2958" s="14">
        <v>154102.57706145619</v>
      </c>
      <c r="I2958" s="14">
        <v>9246.154623687371</v>
      </c>
      <c r="J2958" s="14">
        <v>3698.4618494749484</v>
      </c>
      <c r="K2958" s="15">
        <v>-2.0409074074222551E-2</v>
      </c>
      <c r="L2958" s="14">
        <v>-3330.202479671882</v>
      </c>
      <c r="M2958" s="14">
        <v>161691.66761334889</v>
      </c>
      <c r="N2958" s="14">
        <v>2773.8463871062113</v>
      </c>
      <c r="O2958" s="15">
        <v>1.7508547785422983E-2</v>
      </c>
      <c r="P2958" s="14">
        <v>2666.3886876560955</v>
      </c>
      <c r="Q2958" s="14">
        <v>156343.99414304932</v>
      </c>
      <c r="R2958" s="14">
        <v>2773.8463871062113</v>
      </c>
      <c r="S2958" s="15">
        <v>8.7934482781418952E-2</v>
      </c>
      <c r="T2958" s="38">
        <v>35227.315209292843</v>
      </c>
      <c r="U2958" s="38">
        <v>437222.89720235585</v>
      </c>
      <c r="V2958" s="38">
        <v>34563.501417277053</v>
      </c>
      <c r="W2958" s="38">
        <v>755258.55895875406</v>
      </c>
      <c r="AA2958" s="13">
        <v>2893</v>
      </c>
      <c r="AB2958" s="39">
        <v>2695963.736943522</v>
      </c>
    </row>
    <row r="2959" spans="3:28">
      <c r="C2959" s="13">
        <v>2894</v>
      </c>
      <c r="D2959" s="13">
        <v>65</v>
      </c>
      <c r="E2959" s="14">
        <v>240582.18998284545</v>
      </c>
      <c r="F2959" s="14">
        <v>72904.554093309722</v>
      </c>
      <c r="G2959" s="14">
        <v>2551.6097</v>
      </c>
      <c r="H2959" s="14">
        <v>165126.02618953571</v>
      </c>
      <c r="I2959" s="14">
        <v>9907.5615713721418</v>
      </c>
      <c r="J2959" s="14">
        <v>3963.024628548857</v>
      </c>
      <c r="K2959" s="15">
        <v>9.5019040873568356E-3</v>
      </c>
      <c r="L2959" s="14">
        <v>1511.7077857536428</v>
      </c>
      <c r="M2959" s="14">
        <v>162588.46794252211</v>
      </c>
      <c r="N2959" s="14">
        <v>2972.2684714116426</v>
      </c>
      <c r="O2959" s="15">
        <v>3.3130683914976686E-2</v>
      </c>
      <c r="P2959" s="14">
        <v>7074.7609789641283</v>
      </c>
      <c r="Q2959" s="14">
        <v>222101.94366148426</v>
      </c>
      <c r="R2959" s="14">
        <v>2972.2684714116426</v>
      </c>
      <c r="S2959" s="15">
        <v>0.13019709342569241</v>
      </c>
      <c r="T2959" s="38">
        <v>32525.199996860956</v>
      </c>
      <c r="U2959" s="38">
        <v>283826.43487015599</v>
      </c>
      <c r="V2959" s="38">
        <v>41111.668761578723</v>
      </c>
      <c r="W2959" s="38">
        <v>668516.8464741623</v>
      </c>
      <c r="AA2959" s="13">
        <v>2894</v>
      </c>
      <c r="AB2959" s="39">
        <v>2568666.7392800599</v>
      </c>
    </row>
    <row r="2960" spans="3:28">
      <c r="C2960" s="13">
        <v>2895</v>
      </c>
      <c r="D2960" s="13">
        <v>65</v>
      </c>
      <c r="E2960" s="14">
        <v>216869.51775621416</v>
      </c>
      <c r="F2960" s="14">
        <v>63656.61192492352</v>
      </c>
      <c r="G2960" s="14">
        <v>2551.6097</v>
      </c>
      <c r="H2960" s="14">
        <v>150661.29613129064</v>
      </c>
      <c r="I2960" s="14">
        <v>9039.6777678774379</v>
      </c>
      <c r="J2960" s="14">
        <v>3615.8711071509751</v>
      </c>
      <c r="K2960" s="15">
        <v>9.4470055338084849E-2</v>
      </c>
      <c r="L2960" s="14">
        <v>15191.001042314756</v>
      </c>
      <c r="M2960" s="14">
        <v>177801.22455846143</v>
      </c>
      <c r="N2960" s="14">
        <v>2711.9033303632314</v>
      </c>
      <c r="O2960" s="15">
        <v>-3.4784012909523987E-2</v>
      </c>
      <c r="P2960" s="14">
        <v>-4154.9455573747728</v>
      </c>
      <c r="Q2960" s="14">
        <v>116650.86855415886</v>
      </c>
      <c r="R2960" s="14">
        <v>2711.9033303632314</v>
      </c>
      <c r="S2960" s="15">
        <v>-3.8718605426288841E-2</v>
      </c>
      <c r="T2960" s="38">
        <v>-35808.087902362451</v>
      </c>
      <c r="U2960" s="38">
        <v>890376.83185498521</v>
      </c>
      <c r="V2960" s="38">
        <v>-24772.032417422466</v>
      </c>
      <c r="W2960" s="38">
        <v>1184828.9249676056</v>
      </c>
      <c r="AA2960" s="13">
        <v>2895</v>
      </c>
      <c r="AB2960" s="39">
        <v>3093454.2570072683</v>
      </c>
    </row>
    <row r="2961" spans="3:28">
      <c r="C2961" s="13">
        <v>2896</v>
      </c>
      <c r="D2961" s="13">
        <v>65</v>
      </c>
      <c r="E2961" s="14">
        <v>250583.46381618446</v>
      </c>
      <c r="F2961" s="14">
        <v>76805.050888311933</v>
      </c>
      <c r="G2961" s="14">
        <v>2551.6097</v>
      </c>
      <c r="H2961" s="14">
        <v>171226.80322787253</v>
      </c>
      <c r="I2961" s="14">
        <v>10273.608193672351</v>
      </c>
      <c r="J2961" s="14">
        <v>4109.4432774689403</v>
      </c>
      <c r="K2961" s="15">
        <v>0.11092006098698098</v>
      </c>
      <c r="L2961" s="14">
        <v>15879.773146424506</v>
      </c>
      <c r="M2961" s="14">
        <v>161098.61681253833</v>
      </c>
      <c r="N2961" s="14">
        <v>3082.0824581017055</v>
      </c>
      <c r="O2961" s="15">
        <v>-0.10053905281299358</v>
      </c>
      <c r="P2961" s="14">
        <v>-20477.584147414458</v>
      </c>
      <c r="Q2961" s="14">
        <v>184741.36705263579</v>
      </c>
      <c r="R2961" s="14">
        <v>3082.0824581017055</v>
      </c>
      <c r="S2961" s="15">
        <v>-0.3303326835265456</v>
      </c>
      <c r="T2961" s="38">
        <v>-95380.338884605022</v>
      </c>
      <c r="U2961" s="38">
        <v>194900.94404971518</v>
      </c>
      <c r="V2961" s="38">
        <v>-99978.149885594976</v>
      </c>
      <c r="W2961" s="38">
        <v>540740.9279148893</v>
      </c>
      <c r="AA2961" s="13">
        <v>2896</v>
      </c>
      <c r="AB2961" s="39">
        <v>2383177.7092241053</v>
      </c>
    </row>
    <row r="2962" spans="3:28">
      <c r="C2962" s="13">
        <v>2897</v>
      </c>
      <c r="D2962" s="13">
        <v>65</v>
      </c>
      <c r="E2962" s="14">
        <v>211686.26719100805</v>
      </c>
      <c r="F2962" s="14">
        <v>61635.144204493139</v>
      </c>
      <c r="G2962" s="14">
        <v>2551.6097</v>
      </c>
      <c r="H2962" s="14">
        <v>147499.51328651491</v>
      </c>
      <c r="I2962" s="14">
        <v>8849.9707971908938</v>
      </c>
      <c r="J2962" s="14">
        <v>3539.9883188763579</v>
      </c>
      <c r="K2962" s="15">
        <v>-5.2363897627697477E-2</v>
      </c>
      <c r="L2962" s="14">
        <v>-8030.6557139152992</v>
      </c>
      <c r="M2962" s="14">
        <v>147101.79001497111</v>
      </c>
      <c r="N2962" s="14">
        <v>2654.991239157268</v>
      </c>
      <c r="O2962" s="15">
        <v>4.0565245891346857E-2</v>
      </c>
      <c r="P2962" s="14">
        <v>4740.0270819670241</v>
      </c>
      <c r="Q2962" s="14">
        <v>122916.98281977308</v>
      </c>
      <c r="R2962" s="14">
        <v>2654.991239157268</v>
      </c>
      <c r="S2962" s="15">
        <v>3.4888776897214577E-2</v>
      </c>
      <c r="T2962" s="38">
        <v>6384.9409240411314</v>
      </c>
      <c r="U2962" s="38">
        <v>190720.88487219639</v>
      </c>
      <c r="V2962" s="38">
        <v>3094.3122920928563</v>
      </c>
      <c r="W2962" s="38">
        <v>460739.65770694055</v>
      </c>
      <c r="AA2962" s="13">
        <v>2897</v>
      </c>
      <c r="AB2962" s="39">
        <v>2876363.7056836979</v>
      </c>
    </row>
    <row r="2963" spans="3:28">
      <c r="C2963" s="13">
        <v>2898</v>
      </c>
      <c r="D2963" s="13">
        <v>65</v>
      </c>
      <c r="E2963" s="14">
        <v>239295.39307220114</v>
      </c>
      <c r="F2963" s="14">
        <v>72402.703298158449</v>
      </c>
      <c r="G2963" s="14">
        <v>2551.6097</v>
      </c>
      <c r="H2963" s="14">
        <v>164341.08007404269</v>
      </c>
      <c r="I2963" s="14">
        <v>9860.4648044425612</v>
      </c>
      <c r="J2963" s="14">
        <v>3944.1859217770248</v>
      </c>
      <c r="K2963" s="15">
        <v>0.12233721673119019</v>
      </c>
      <c r="L2963" s="14">
        <v>18210.413589571344</v>
      </c>
      <c r="M2963" s="14">
        <v>169036.74793462362</v>
      </c>
      <c r="N2963" s="14">
        <v>2958.1394413327685</v>
      </c>
      <c r="O2963" s="15">
        <v>0.13349948554171204</v>
      </c>
      <c r="P2963" s="14">
        <v>26266.186822282121</v>
      </c>
      <c r="Q2963" s="14">
        <v>224496.47783567198</v>
      </c>
      <c r="R2963" s="14">
        <v>2958.1394413327685</v>
      </c>
      <c r="S2963" s="15">
        <v>0.14346030106462551</v>
      </c>
      <c r="T2963" s="38">
        <v>106037.1226805748</v>
      </c>
      <c r="U2963" s="38">
        <v>846655.32631960337</v>
      </c>
      <c r="V2963" s="38">
        <v>150513.72309242826</v>
      </c>
      <c r="W2963" s="38">
        <v>1240188.5520898988</v>
      </c>
      <c r="AA2963" s="13">
        <v>2898</v>
      </c>
      <c r="AB2963" s="39">
        <v>2449971.9889762267</v>
      </c>
    </row>
    <row r="2964" spans="3:28">
      <c r="C2964" s="13">
        <v>2899</v>
      </c>
      <c r="D2964" s="13">
        <v>65</v>
      </c>
      <c r="E2964" s="14">
        <v>241993.89938395788</v>
      </c>
      <c r="F2964" s="14">
        <v>73455.120759743571</v>
      </c>
      <c r="G2964" s="14">
        <v>2551.6097</v>
      </c>
      <c r="H2964" s="14">
        <v>165987.16892421429</v>
      </c>
      <c r="I2964" s="14">
        <v>9959.2301354528572</v>
      </c>
      <c r="J2964" s="14">
        <v>3983.6920541811432</v>
      </c>
      <c r="K2964" s="15">
        <v>5.9949597079329307E-2</v>
      </c>
      <c r="L2964" s="14">
        <v>8743.862302136311</v>
      </c>
      <c r="M2964" s="14">
        <v>156589.27079046995</v>
      </c>
      <c r="N2964" s="14">
        <v>2987.769040635857</v>
      </c>
      <c r="O2964" s="15">
        <v>0.26611131307232272</v>
      </c>
      <c r="P2964" s="14">
        <v>63370.922288313981</v>
      </c>
      <c r="Q2964" s="14">
        <v>303001.70357066952</v>
      </c>
      <c r="R2964" s="14">
        <v>2987.769040635857</v>
      </c>
      <c r="S2964" s="15">
        <v>7.8865761148029928E-2</v>
      </c>
      <c r="T2964" s="38">
        <v>28156.080132440333</v>
      </c>
      <c r="U2964" s="38">
        <v>386662.6875705244</v>
      </c>
      <c r="V2964" s="38">
        <v>100270.86472289062</v>
      </c>
      <c r="W2964" s="38">
        <v>846253.66193166387</v>
      </c>
      <c r="AA2964" s="13">
        <v>2899</v>
      </c>
      <c r="AB2964" s="39">
        <v>2570683.5958564733</v>
      </c>
    </row>
    <row r="2965" spans="3:28">
      <c r="C2965" s="13">
        <v>2900</v>
      </c>
      <c r="D2965" s="13">
        <v>65</v>
      </c>
      <c r="E2965" s="14">
        <v>239179.73410274682</v>
      </c>
      <c r="F2965" s="14">
        <v>72357.596300071265</v>
      </c>
      <c r="G2965" s="14">
        <v>2551.6097</v>
      </c>
      <c r="H2965" s="14">
        <v>164270.52810267554</v>
      </c>
      <c r="I2965" s="14">
        <v>9856.2316861605323</v>
      </c>
      <c r="J2965" s="14">
        <v>3942.492674464213</v>
      </c>
      <c r="K2965" s="15">
        <v>2.9330204404039804E-2</v>
      </c>
      <c r="L2965" s="14">
        <v>4465.9210837220653</v>
      </c>
      <c r="M2965" s="14">
        <v>158700.71874850479</v>
      </c>
      <c r="N2965" s="14">
        <v>2956.8695058481594</v>
      </c>
      <c r="O2965" s="15">
        <v>0.10591691645310575</v>
      </c>
      <c r="P2965" s="14">
        <v>17551.927650185171</v>
      </c>
      <c r="Q2965" s="14">
        <v>184744.47340591787</v>
      </c>
      <c r="R2965" s="14">
        <v>2956.8695058481594</v>
      </c>
      <c r="S2965" s="15">
        <v>0.38259733501974985</v>
      </c>
      <c r="T2965" s="38">
        <v>120622.81059151381</v>
      </c>
      <c r="U2965" s="38">
        <v>437374.77066914306</v>
      </c>
      <c r="V2965" s="38">
        <v>142640.65932542106</v>
      </c>
      <c r="W2965" s="38">
        <v>780819.9628235657</v>
      </c>
      <c r="AA2965" s="13">
        <v>2900</v>
      </c>
      <c r="AB2965" s="39">
        <v>2850114.2994116056</v>
      </c>
    </row>
    <row r="2966" spans="3:28">
      <c r="C2966" s="13">
        <v>2901</v>
      </c>
      <c r="D2966" s="13">
        <v>65</v>
      </c>
      <c r="E2966" s="14">
        <v>242292.68746164188</v>
      </c>
      <c r="F2966" s="14">
        <v>73571.648110040333</v>
      </c>
      <c r="G2966" s="14">
        <v>2551.6097</v>
      </c>
      <c r="H2966" s="14">
        <v>166169.42965160156</v>
      </c>
      <c r="I2966" s="14">
        <v>9970.1657790960926</v>
      </c>
      <c r="J2966" s="14">
        <v>3988.0663116384371</v>
      </c>
      <c r="K2966" s="15">
        <v>0.11540477690029266</v>
      </c>
      <c r="L2966" s="14">
        <v>11013.371674795659</v>
      </c>
      <c r="M2966" s="14">
        <v>108439.95078415878</v>
      </c>
      <c r="N2966" s="14">
        <v>2991.0497337288275</v>
      </c>
      <c r="O2966" s="15">
        <v>3.5871406515309581E-2</v>
      </c>
      <c r="P2966" s="14">
        <v>3747.5909820107927</v>
      </c>
      <c r="Q2966" s="14">
        <v>109716.04696774158</v>
      </c>
      <c r="R2966" s="14">
        <v>2991.0497337288275</v>
      </c>
      <c r="S2966" s="15">
        <v>0.4212493264892696</v>
      </c>
      <c r="T2966" s="38">
        <v>108726.3648269414</v>
      </c>
      <c r="U2966" s="38">
        <v>368326.43251427001</v>
      </c>
      <c r="V2966" s="38">
        <v>123487.32748374785</v>
      </c>
      <c r="W2966" s="38">
        <v>586482.4302661703</v>
      </c>
      <c r="AA2966" s="13">
        <v>2901</v>
      </c>
      <c r="AB2966" s="39">
        <v>2604776.0139250918</v>
      </c>
    </row>
    <row r="2967" spans="3:28">
      <c r="C2967" s="13">
        <v>2902</v>
      </c>
      <c r="D2967" s="13">
        <v>65</v>
      </c>
      <c r="E2967" s="14">
        <v>230176.18484721656</v>
      </c>
      <c r="F2967" s="14">
        <v>68846.212090414454</v>
      </c>
      <c r="G2967" s="14">
        <v>2551.6097</v>
      </c>
      <c r="H2967" s="14">
        <v>158778.3630568021</v>
      </c>
      <c r="I2967" s="14">
        <v>9526.7017834081253</v>
      </c>
      <c r="J2967" s="14">
        <v>3810.6807133632501</v>
      </c>
      <c r="K2967" s="15">
        <v>0.11121221784597346</v>
      </c>
      <c r="L2967" s="14">
        <v>22473.636645297353</v>
      </c>
      <c r="M2967" s="14">
        <v>226457.82301890542</v>
      </c>
      <c r="N2967" s="14">
        <v>2858.0105350224376</v>
      </c>
      <c r="O2967" s="15">
        <v>9.2404334393530949E-2</v>
      </c>
      <c r="P2967" s="14">
        <v>21403.614502625373</v>
      </c>
      <c r="Q2967" s="14">
        <v>254462.6038298865</v>
      </c>
      <c r="R2967" s="14">
        <v>2858.0105350224376</v>
      </c>
      <c r="S2967" s="15">
        <v>0.22291134370046628</v>
      </c>
      <c r="T2967" s="38">
        <v>62609.746630132962</v>
      </c>
      <c r="U2967" s="38">
        <v>344911.6118910946</v>
      </c>
      <c r="V2967" s="38">
        <v>106486.99777805569</v>
      </c>
      <c r="W2967" s="38">
        <v>825832.03873988648</v>
      </c>
      <c r="AA2967" s="13">
        <v>2902</v>
      </c>
      <c r="AB2967" s="39">
        <v>2515989.8127794727</v>
      </c>
    </row>
    <row r="2968" spans="3:28">
      <c r="C2968" s="13">
        <v>2903</v>
      </c>
      <c r="D2968" s="13">
        <v>65</v>
      </c>
      <c r="E2968" s="14">
        <v>230873.32305835336</v>
      </c>
      <c r="F2968" s="14">
        <v>69118.095992757808</v>
      </c>
      <c r="G2968" s="14">
        <v>2551.6097</v>
      </c>
      <c r="H2968" s="14">
        <v>159203.61736559556</v>
      </c>
      <c r="I2968" s="14">
        <v>9552.2170419357335</v>
      </c>
      <c r="J2968" s="14">
        <v>3820.8868167742935</v>
      </c>
      <c r="K2968" s="15">
        <v>-4.3000133081539417E-2</v>
      </c>
      <c r="L2968" s="14">
        <v>-8008.7780837721994</v>
      </c>
      <c r="M2968" s="14">
        <v>180151.74200659816</v>
      </c>
      <c r="N2968" s="14">
        <v>2865.6651125807198</v>
      </c>
      <c r="O2968" s="15">
        <v>-4.4486435573640917E-2</v>
      </c>
      <c r="P2968" s="14">
        <v>-6323.9701968441159</v>
      </c>
      <c r="Q2968" s="14">
        <v>137263.88366646218</v>
      </c>
      <c r="R2968" s="14">
        <v>2865.6651125807198</v>
      </c>
      <c r="S2968" s="15">
        <v>-0.10179015771022999</v>
      </c>
      <c r="T2968" s="38">
        <v>-11536.26704726531</v>
      </c>
      <c r="U2968" s="38">
        <v>103230.38192874269</v>
      </c>
      <c r="V2968" s="38">
        <v>-25869.015327881625</v>
      </c>
      <c r="W2968" s="38">
        <v>420646.00760180299</v>
      </c>
      <c r="AA2968" s="13">
        <v>2903</v>
      </c>
      <c r="AB2968" s="39">
        <v>2427924.700460521</v>
      </c>
    </row>
    <row r="2969" spans="3:28">
      <c r="C2969" s="13">
        <v>2904</v>
      </c>
      <c r="D2969" s="13">
        <v>65</v>
      </c>
      <c r="E2969" s="14">
        <v>222762.44465841789</v>
      </c>
      <c r="F2969" s="14">
        <v>65954.853416782978</v>
      </c>
      <c r="G2969" s="14">
        <v>2551.6097</v>
      </c>
      <c r="H2969" s="14">
        <v>154255.98154163492</v>
      </c>
      <c r="I2969" s="14">
        <v>9255.3588924980941</v>
      </c>
      <c r="J2969" s="14">
        <v>3702.1435569992377</v>
      </c>
      <c r="K2969" s="15">
        <v>8.3488554739816451E-2</v>
      </c>
      <c r="L2969" s="14">
        <v>11657.693311455059</v>
      </c>
      <c r="M2969" s="14">
        <v>153140.99788863072</v>
      </c>
      <c r="N2969" s="14">
        <v>2776.6076677494279</v>
      </c>
      <c r="O2969" s="15">
        <v>-7.3859671709565755E-2</v>
      </c>
      <c r="P2969" s="14">
        <v>-11405.887443977126</v>
      </c>
      <c r="Q2969" s="14">
        <v>144408.87375120106</v>
      </c>
      <c r="R2969" s="14">
        <v>2776.6076677494279</v>
      </c>
      <c r="S2969" s="15">
        <v>0.22483273170106616</v>
      </c>
      <c r="T2969" s="38">
        <v>71264.026445042095</v>
      </c>
      <c r="U2969" s="38">
        <v>389616.97286393662</v>
      </c>
      <c r="V2969" s="38">
        <v>71515.832312520026</v>
      </c>
      <c r="W2969" s="38">
        <v>687166.84450376849</v>
      </c>
      <c r="AA2969" s="13">
        <v>2904</v>
      </c>
      <c r="AB2969" s="39">
        <v>2870532.6768249348</v>
      </c>
    </row>
    <row r="2970" spans="3:28">
      <c r="C2970" s="13">
        <v>2905</v>
      </c>
      <c r="D2970" s="13">
        <v>65</v>
      </c>
      <c r="E2970" s="14">
        <v>227640.75536845523</v>
      </c>
      <c r="F2970" s="14">
        <v>67857.394593697536</v>
      </c>
      <c r="G2970" s="14">
        <v>2551.6097</v>
      </c>
      <c r="H2970" s="14">
        <v>157231.75107475769</v>
      </c>
      <c r="I2970" s="14">
        <v>9433.9050644854615</v>
      </c>
      <c r="J2970" s="14">
        <v>3773.5620257941846</v>
      </c>
      <c r="K2970" s="15">
        <v>0.10288616997443215</v>
      </c>
      <c r="L2970" s="14">
        <v>15570.038588383195</v>
      </c>
      <c r="M2970" s="14">
        <v>168789.48746375827</v>
      </c>
      <c r="N2970" s="14">
        <v>2830.1715193456384</v>
      </c>
      <c r="O2970" s="15">
        <v>6.8109654462512534E-2</v>
      </c>
      <c r="P2970" s="14">
        <v>8743.6579483354853</v>
      </c>
      <c r="Q2970" s="14">
        <v>138534.93379935552</v>
      </c>
      <c r="R2970" s="14">
        <v>2830.1715193456384</v>
      </c>
      <c r="S2970" s="15">
        <v>7.1103330476981433E-2</v>
      </c>
      <c r="T2970" s="38">
        <v>5188.8698935282791</v>
      </c>
      <c r="U2970" s="38">
        <v>79580.423263365898</v>
      </c>
      <c r="V2970" s="38">
        <v>29502.566430246959</v>
      </c>
      <c r="W2970" s="38">
        <v>386904.84452647972</v>
      </c>
      <c r="AA2970" s="13">
        <v>2905</v>
      </c>
      <c r="AB2970" s="39">
        <v>2730582.8285955787</v>
      </c>
    </row>
    <row r="2971" spans="3:28">
      <c r="C2971" s="13">
        <v>2906</v>
      </c>
      <c r="D2971" s="13">
        <v>65</v>
      </c>
      <c r="E2971" s="14">
        <v>227053.19232531605</v>
      </c>
      <c r="F2971" s="14">
        <v>67628.245006873258</v>
      </c>
      <c r="G2971" s="14">
        <v>2551.6097</v>
      </c>
      <c r="H2971" s="14">
        <v>156873.33761844281</v>
      </c>
      <c r="I2971" s="14">
        <v>9412.4002571065685</v>
      </c>
      <c r="J2971" s="14">
        <v>3764.9601028426277</v>
      </c>
      <c r="K2971" s="15">
        <v>4.8462432050043643E-2</v>
      </c>
      <c r="L2971" s="14">
        <v>7005.594761931844</v>
      </c>
      <c r="M2971" s="14">
        <v>153445.30121704814</v>
      </c>
      <c r="N2971" s="14">
        <v>2823.7200771319704</v>
      </c>
      <c r="O2971" s="15">
        <v>-6.0551072253559685E-2</v>
      </c>
      <c r="P2971" s="14">
        <v>-6326.2812689171251</v>
      </c>
      <c r="Q2971" s="14">
        <v>99564.013807522453</v>
      </c>
      <c r="R2971" s="14">
        <v>2823.7200771319704</v>
      </c>
      <c r="S2971" s="15">
        <v>-0.20147341097363342</v>
      </c>
      <c r="T2971" s="38">
        <v>-67693.185531429568</v>
      </c>
      <c r="U2971" s="38">
        <v>269709.34049277601</v>
      </c>
      <c r="V2971" s="38">
        <v>-67013.872038414847</v>
      </c>
      <c r="W2971" s="38">
        <v>522718.65551734657</v>
      </c>
      <c r="AA2971" s="13">
        <v>2906</v>
      </c>
      <c r="AB2971" s="39">
        <v>2615052.9528479632</v>
      </c>
    </row>
    <row r="2972" spans="3:28">
      <c r="C2972" s="13">
        <v>2907</v>
      </c>
      <c r="D2972" s="13">
        <v>65</v>
      </c>
      <c r="E2972" s="14">
        <v>228284.37908219156</v>
      </c>
      <c r="F2972" s="14">
        <v>68108.407842054701</v>
      </c>
      <c r="G2972" s="14">
        <v>2551.6097</v>
      </c>
      <c r="H2972" s="14">
        <v>157624.36154013686</v>
      </c>
      <c r="I2972" s="14">
        <v>9457.4616924082111</v>
      </c>
      <c r="J2972" s="14">
        <v>3782.9846769632845</v>
      </c>
      <c r="K2972" s="15">
        <v>-2.839412587862241E-2</v>
      </c>
      <c r="L2972" s="14">
        <v>-5203.4623833150099</v>
      </c>
      <c r="M2972" s="14">
        <v>179946.44071091499</v>
      </c>
      <c r="N2972" s="14">
        <v>2837.2385077224631</v>
      </c>
      <c r="O2972" s="15">
        <v>0.13454910538859849</v>
      </c>
      <c r="P2972" s="14">
        <v>54484.016460463907</v>
      </c>
      <c r="Q2972" s="14">
        <v>460840.41886127135</v>
      </c>
      <c r="R2972" s="14">
        <v>2837.2385077224631</v>
      </c>
      <c r="S2972" s="15">
        <v>0.24073775601448061</v>
      </c>
      <c r="T2972" s="38">
        <v>72200.274179121741</v>
      </c>
      <c r="U2972" s="38">
        <v>373531.44298245554</v>
      </c>
      <c r="V2972" s="38">
        <v>121480.82825627064</v>
      </c>
      <c r="W2972" s="38">
        <v>1014318.3025546419</v>
      </c>
      <c r="AA2972" s="13">
        <v>2907</v>
      </c>
      <c r="AB2972" s="39">
        <v>2451648.9643811644</v>
      </c>
    </row>
    <row r="2973" spans="3:28">
      <c r="C2973" s="13">
        <v>2908</v>
      </c>
      <c r="D2973" s="13">
        <v>65</v>
      </c>
      <c r="E2973" s="14">
        <v>243276.26536549529</v>
      </c>
      <c r="F2973" s="14">
        <v>73955.243492543159</v>
      </c>
      <c r="G2973" s="14">
        <v>2551.6097</v>
      </c>
      <c r="H2973" s="14">
        <v>166769.41217295211</v>
      </c>
      <c r="I2973" s="14">
        <v>10006.164730377126</v>
      </c>
      <c r="J2973" s="14">
        <v>4002.4658921508508</v>
      </c>
      <c r="K2973" s="15">
        <v>0.12023988981908154</v>
      </c>
      <c r="L2973" s="14">
        <v>19142.559355249152</v>
      </c>
      <c r="M2973" s="14">
        <v>180346.86030190179</v>
      </c>
      <c r="N2973" s="14">
        <v>3001.8494191131376</v>
      </c>
      <c r="O2973" s="15">
        <v>0.18980312375975256</v>
      </c>
      <c r="P2973" s="14">
        <v>49685.936286867502</v>
      </c>
      <c r="Q2973" s="14">
        <v>312963.0388730251</v>
      </c>
      <c r="R2973" s="14">
        <v>3001.8494191131376</v>
      </c>
      <c r="S2973" s="15">
        <v>-0.15726974989331205</v>
      </c>
      <c r="T2973" s="38">
        <v>-89371.185232451404</v>
      </c>
      <c r="U2973" s="38">
        <v>480396.58858876606</v>
      </c>
      <c r="V2973" s="38">
        <v>-20542.689590334747</v>
      </c>
      <c r="W2973" s="38">
        <v>973706.48776369297</v>
      </c>
      <c r="AA2973" s="13">
        <v>2908</v>
      </c>
      <c r="AB2973" s="39">
        <v>2733942.3564618821</v>
      </c>
    </row>
    <row r="2974" spans="3:28">
      <c r="C2974" s="13">
        <v>2909</v>
      </c>
      <c r="D2974" s="13">
        <v>65</v>
      </c>
      <c r="E2974" s="14">
        <v>224263.85568818706</v>
      </c>
      <c r="F2974" s="14">
        <v>66540.403718392947</v>
      </c>
      <c r="G2974" s="14">
        <v>2551.6097</v>
      </c>
      <c r="H2974" s="14">
        <v>155171.84226979411</v>
      </c>
      <c r="I2974" s="14">
        <v>9310.310536187646</v>
      </c>
      <c r="J2974" s="14">
        <v>3724.1242144750586</v>
      </c>
      <c r="K2974" s="15">
        <v>2.7118664013919581E-2</v>
      </c>
      <c r="L2974" s="14">
        <v>3208.8904243527509</v>
      </c>
      <c r="M2974" s="14">
        <v>123398.69989796785</v>
      </c>
      <c r="N2974" s="14">
        <v>2793.0931608562937</v>
      </c>
      <c r="O2974" s="15">
        <v>-0.10475297249541965</v>
      </c>
      <c r="P2974" s="14">
        <v>-23496.44416234356</v>
      </c>
      <c r="Q2974" s="14">
        <v>202203.46682496046</v>
      </c>
      <c r="R2974" s="14">
        <v>2793.0931608562937</v>
      </c>
      <c r="S2974" s="15">
        <v>-0.23142468607787797</v>
      </c>
      <c r="T2974" s="38">
        <v>-251533.39995748739</v>
      </c>
      <c r="U2974" s="38">
        <v>836754.10981449299</v>
      </c>
      <c r="V2974" s="38">
        <v>-271820.95369547821</v>
      </c>
      <c r="W2974" s="38">
        <v>1162356.2765374212</v>
      </c>
      <c r="AA2974" s="13">
        <v>2909</v>
      </c>
      <c r="AB2974" s="39">
        <v>2728589.7206786559</v>
      </c>
    </row>
    <row r="2975" spans="3:28">
      <c r="C2975" s="13">
        <v>2910</v>
      </c>
      <c r="D2975" s="13">
        <v>65</v>
      </c>
      <c r="E2975" s="14">
        <v>229310.95511386349</v>
      </c>
      <c r="F2975" s="14">
        <v>68508.77249440676</v>
      </c>
      <c r="G2975" s="14">
        <v>2551.6097</v>
      </c>
      <c r="H2975" s="14">
        <v>158250.57291945672</v>
      </c>
      <c r="I2975" s="14">
        <v>9495.0343751674027</v>
      </c>
      <c r="J2975" s="14">
        <v>3798.0137500669612</v>
      </c>
      <c r="K2975" s="15">
        <v>3.4153428039328707E-2</v>
      </c>
      <c r="L2975" s="14">
        <v>4685.3639963792202</v>
      </c>
      <c r="M2975" s="14">
        <v>143770.13128714261</v>
      </c>
      <c r="N2975" s="14">
        <v>2848.5103125502205</v>
      </c>
      <c r="O2975" s="15">
        <v>-0.14124402865507127</v>
      </c>
      <c r="P2975" s="14">
        <v>-19805.439720432722</v>
      </c>
      <c r="Q2975" s="14">
        <v>121840.24574352018</v>
      </c>
      <c r="R2975" s="14">
        <v>2848.5103125502205</v>
      </c>
      <c r="S2975" s="15">
        <v>0.27797817918107975</v>
      </c>
      <c r="T2975" s="38">
        <v>352256.88358465367</v>
      </c>
      <c r="U2975" s="38">
        <v>1620891.6968588287</v>
      </c>
      <c r="V2975" s="38">
        <v>337136.80786060018</v>
      </c>
      <c r="W2975" s="38">
        <v>1886502.0738894914</v>
      </c>
      <c r="AA2975" s="13">
        <v>2910</v>
      </c>
      <c r="AB2975" s="39">
        <v>2525601.5568642765</v>
      </c>
    </row>
    <row r="2976" spans="3:28">
      <c r="C2976" s="13">
        <v>2911</v>
      </c>
      <c r="D2976" s="13">
        <v>65</v>
      </c>
      <c r="E2976" s="14">
        <v>224125.59532714344</v>
      </c>
      <c r="F2976" s="14">
        <v>66486.482177585945</v>
      </c>
      <c r="G2976" s="14">
        <v>2551.6097</v>
      </c>
      <c r="H2976" s="14">
        <v>155087.50344955749</v>
      </c>
      <c r="I2976" s="14">
        <v>9305.2502069734492</v>
      </c>
      <c r="J2976" s="14">
        <v>3722.1000827893799</v>
      </c>
      <c r="K2976" s="15">
        <v>2.8209425816363484E-2</v>
      </c>
      <c r="L2976" s="14">
        <v>5064.9428705369237</v>
      </c>
      <c r="M2976" s="14">
        <v>186473.88245454308</v>
      </c>
      <c r="N2976" s="14">
        <v>2791.5750620920348</v>
      </c>
      <c r="O2976" s="15">
        <v>0.10282314319608657</v>
      </c>
      <c r="P2976" s="14">
        <v>30036.355226485895</v>
      </c>
      <c r="Q2976" s="14">
        <v>323548.82284389861</v>
      </c>
      <c r="R2976" s="14">
        <v>2791.5750620920348</v>
      </c>
      <c r="S2976" s="15">
        <v>0.2241387107901657</v>
      </c>
      <c r="T2976" s="38">
        <v>38036.094188106938</v>
      </c>
      <c r="U2976" s="38">
        <v>209130.78849887289</v>
      </c>
      <c r="V2976" s="38">
        <v>73137.392285129754</v>
      </c>
      <c r="W2976" s="38">
        <v>719153.49379731459</v>
      </c>
      <c r="AA2976" s="13">
        <v>2911</v>
      </c>
      <c r="AB2976" s="39">
        <v>2117259.7109418847</v>
      </c>
    </row>
    <row r="2977" spans="3:28">
      <c r="C2977" s="13">
        <v>2912</v>
      </c>
      <c r="D2977" s="13">
        <v>65</v>
      </c>
      <c r="E2977" s="14">
        <v>218464.44025867968</v>
      </c>
      <c r="F2977" s="14">
        <v>64278.631700885075</v>
      </c>
      <c r="G2977" s="14">
        <v>2551.6097</v>
      </c>
      <c r="H2977" s="14">
        <v>151634.1988577946</v>
      </c>
      <c r="I2977" s="14">
        <v>9098.0519314676767</v>
      </c>
      <c r="J2977" s="14">
        <v>3639.2207725870708</v>
      </c>
      <c r="K2977" s="15">
        <v>9.1620644710398727E-2</v>
      </c>
      <c r="L2977" s="14">
        <v>12361.370484678891</v>
      </c>
      <c r="M2977" s="14">
        <v>149100.03239862344</v>
      </c>
      <c r="N2977" s="14">
        <v>2729.4155794403027</v>
      </c>
      <c r="O2977" s="15">
        <v>-7.1258698659843744E-2</v>
      </c>
      <c r="P2977" s="14">
        <v>-9872.6685123043189</v>
      </c>
      <c r="Q2977" s="14">
        <v>130038.89317706251</v>
      </c>
      <c r="R2977" s="14">
        <v>2729.4155794403027</v>
      </c>
      <c r="S2977" s="15">
        <v>-0.17985576995290642</v>
      </c>
      <c r="T2977" s="38">
        <v>-37036.781225093495</v>
      </c>
      <c r="U2977" s="38">
        <v>170252.82535876174</v>
      </c>
      <c r="V2977" s="38">
        <v>-34548.079252718919</v>
      </c>
      <c r="W2977" s="38">
        <v>449391.75093444763</v>
      </c>
      <c r="AA2977" s="13">
        <v>2912</v>
      </c>
      <c r="AB2977" s="39">
        <v>2735089.0561298812</v>
      </c>
    </row>
    <row r="2978" spans="3:28">
      <c r="C2978" s="13">
        <v>2913</v>
      </c>
      <c r="D2978" s="13">
        <v>65</v>
      </c>
      <c r="E2978" s="14">
        <v>244065.94142525311</v>
      </c>
      <c r="F2978" s="14">
        <v>74263.217155848717</v>
      </c>
      <c r="G2978" s="14">
        <v>2551.6097</v>
      </c>
      <c r="H2978" s="14">
        <v>167251.1145694044</v>
      </c>
      <c r="I2978" s="14">
        <v>10035.066874164264</v>
      </c>
      <c r="J2978" s="14">
        <v>4014.0267496657057</v>
      </c>
      <c r="K2978" s="15">
        <v>-2.873393847205382E-2</v>
      </c>
      <c r="L2978" s="14">
        <v>-4173.6884163561544</v>
      </c>
      <c r="M2978" s="14">
        <v>143086.24322498648</v>
      </c>
      <c r="N2978" s="14">
        <v>3010.5200622492789</v>
      </c>
      <c r="O2978" s="15">
        <v>-5.4977897476620061E-2</v>
      </c>
      <c r="P2978" s="14">
        <v>-11039.267558542089</v>
      </c>
      <c r="Q2978" s="14">
        <v>191260.64023510669</v>
      </c>
      <c r="R2978" s="14">
        <v>3010.5200622492789</v>
      </c>
      <c r="S2978" s="15">
        <v>-0.21338060387583857</v>
      </c>
      <c r="T2978" s="38">
        <v>-77447.54354583798</v>
      </c>
      <c r="U2978" s="38">
        <v>287012.65305910469</v>
      </c>
      <c r="V2978" s="38">
        <v>-92660.499520736223</v>
      </c>
      <c r="W2978" s="38">
        <v>621359.53651919786</v>
      </c>
      <c r="AA2978" s="13">
        <v>2913</v>
      </c>
      <c r="AB2978" s="39">
        <v>2315243.1691309409</v>
      </c>
    </row>
    <row r="2979" spans="3:28">
      <c r="C2979" s="13">
        <v>2914</v>
      </c>
      <c r="D2979" s="13">
        <v>65</v>
      </c>
      <c r="E2979" s="14">
        <v>239597.87320753842</v>
      </c>
      <c r="F2979" s="14">
        <v>72520.670550939976</v>
      </c>
      <c r="G2979" s="14">
        <v>2551.6097</v>
      </c>
      <c r="H2979" s="14">
        <v>164525.59295659844</v>
      </c>
      <c r="I2979" s="14">
        <v>9871.5355773959054</v>
      </c>
      <c r="J2979" s="14">
        <v>3948.6142309583624</v>
      </c>
      <c r="K2979" s="15">
        <v>7.0988738434026283E-2</v>
      </c>
      <c r="L2979" s="14">
        <v>9580.5887488240787</v>
      </c>
      <c r="M2979" s="14">
        <v>146514.17194339354</v>
      </c>
      <c r="N2979" s="14">
        <v>2961.4606732187717</v>
      </c>
      <c r="O2979" s="15">
        <v>0.1036523242071526</v>
      </c>
      <c r="P2979" s="14">
        <v>22070.899975641001</v>
      </c>
      <c r="Q2979" s="14">
        <v>236483.66193299415</v>
      </c>
      <c r="R2979" s="14">
        <v>2961.4606732187717</v>
      </c>
      <c r="S2979" s="15">
        <v>0.31915321612372838</v>
      </c>
      <c r="T2979" s="38">
        <v>32555.165292087113</v>
      </c>
      <c r="U2979" s="38">
        <v>136040.71227283217</v>
      </c>
      <c r="V2979" s="38">
        <v>64206.654016552195</v>
      </c>
      <c r="W2979" s="38">
        <v>519038.54614921985</v>
      </c>
      <c r="AA2979" s="13">
        <v>2914</v>
      </c>
      <c r="AB2979" s="39">
        <v>2798330.3257083888</v>
      </c>
    </row>
    <row r="2980" spans="3:28">
      <c r="C2980" s="13">
        <v>2915</v>
      </c>
      <c r="D2980" s="13">
        <v>65</v>
      </c>
      <c r="E2980" s="14">
        <v>227441.95043899529</v>
      </c>
      <c r="F2980" s="14">
        <v>67779.860671208167</v>
      </c>
      <c r="G2980" s="14">
        <v>2551.6097</v>
      </c>
      <c r="H2980" s="14">
        <v>157110.48006778714</v>
      </c>
      <c r="I2980" s="14">
        <v>9426.628804067228</v>
      </c>
      <c r="J2980" s="14">
        <v>3770.6515216268913</v>
      </c>
      <c r="K2980" s="15">
        <v>2.7645366371215341E-3</v>
      </c>
      <c r="L2980" s="14">
        <v>324.34200193392348</v>
      </c>
      <c r="M2980" s="14">
        <v>119532.04200034545</v>
      </c>
      <c r="N2980" s="14">
        <v>2827.9886412201681</v>
      </c>
      <c r="O2980" s="15">
        <v>-3.3521294980557031E-2</v>
      </c>
      <c r="P2980" s="14">
        <v>-7432.1064367457993</v>
      </c>
      <c r="Q2980" s="14">
        <v>215694.87483906865</v>
      </c>
      <c r="R2980" s="14">
        <v>2827.9886412201681</v>
      </c>
      <c r="S2980" s="15">
        <v>0.27218262628703643</v>
      </c>
      <c r="T2980" s="38">
        <v>26242.320007236824</v>
      </c>
      <c r="U2980" s="38">
        <v>124070.69743972998</v>
      </c>
      <c r="V2980" s="38">
        <v>19134.55557242495</v>
      </c>
      <c r="W2980" s="38">
        <v>459297.61427914409</v>
      </c>
      <c r="AA2980" s="13">
        <v>2915</v>
      </c>
      <c r="AB2980" s="39">
        <v>3166563.4320528815</v>
      </c>
    </row>
    <row r="2981" spans="3:28">
      <c r="C2981" s="13">
        <v>2916</v>
      </c>
      <c r="D2981" s="13">
        <v>65</v>
      </c>
      <c r="E2981" s="14">
        <v>221320.37037908757</v>
      </c>
      <c r="F2981" s="14">
        <v>65392.444447844158</v>
      </c>
      <c r="G2981" s="14">
        <v>2551.6097</v>
      </c>
      <c r="H2981" s="14">
        <v>153376.3162312434</v>
      </c>
      <c r="I2981" s="14">
        <v>9202.5789738746043</v>
      </c>
      <c r="J2981" s="14">
        <v>3681.031589549842</v>
      </c>
      <c r="K2981" s="15">
        <v>1.7587423748297568E-2</v>
      </c>
      <c r="L2981" s="14">
        <v>2605.9407163548699</v>
      </c>
      <c r="M2981" s="14">
        <v>152617.14675262242</v>
      </c>
      <c r="N2981" s="14">
        <v>2760.7736921623814</v>
      </c>
      <c r="O2981" s="15">
        <v>9.9540478390924031E-2</v>
      </c>
      <c r="P2981" s="14">
        <v>45247.269737766743</v>
      </c>
      <c r="Q2981" s="14">
        <v>501189.16230685369</v>
      </c>
      <c r="R2981" s="14">
        <v>2760.7736921623814</v>
      </c>
      <c r="S2981" s="15">
        <v>5.0554182641544404E-3</v>
      </c>
      <c r="T2981" s="38">
        <v>2707.7227980995449</v>
      </c>
      <c r="U2981" s="38">
        <v>539696.17540972098</v>
      </c>
      <c r="V2981" s="38">
        <v>50560.933252221155</v>
      </c>
      <c r="W2981" s="38">
        <v>1193502.4844691972</v>
      </c>
      <c r="AA2981" s="13">
        <v>2916</v>
      </c>
      <c r="AB2981" s="39">
        <v>2682364.3296658979</v>
      </c>
    </row>
    <row r="2982" spans="3:28">
      <c r="C2982" s="13">
        <v>2917</v>
      </c>
      <c r="D2982" s="13">
        <v>65</v>
      </c>
      <c r="E2982" s="14">
        <v>232722.47117808435</v>
      </c>
      <c r="F2982" s="14">
        <v>69839.263759452893</v>
      </c>
      <c r="G2982" s="14">
        <v>2551.6097</v>
      </c>
      <c r="H2982" s="14">
        <v>160331.59771863147</v>
      </c>
      <c r="I2982" s="14">
        <v>9619.8958631178884</v>
      </c>
      <c r="J2982" s="14">
        <v>3847.9583452471556</v>
      </c>
      <c r="K2982" s="15">
        <v>5.4725834700454334E-2</v>
      </c>
      <c r="L2982" s="14">
        <v>7286.4960391057493</v>
      </c>
      <c r="M2982" s="14">
        <v>142355.92797620321</v>
      </c>
      <c r="N2982" s="14">
        <v>2885.9687589353666</v>
      </c>
      <c r="O2982" s="15">
        <v>1.8247738369979769E-2</v>
      </c>
      <c r="P2982" s="14">
        <v>5485.2205914716269</v>
      </c>
      <c r="Q2982" s="14">
        <v>307525.48887849617</v>
      </c>
      <c r="R2982" s="14">
        <v>2885.9687589353666</v>
      </c>
      <c r="S2982" s="15">
        <v>6.7288004235620966E-2</v>
      </c>
      <c r="T2982" s="38">
        <v>140000.28718186537</v>
      </c>
      <c r="U2982" s="38">
        <v>2222056.1352097979</v>
      </c>
      <c r="V2982" s="38">
        <v>152772.00381244274</v>
      </c>
      <c r="W2982" s="38">
        <v>2671937.552064497</v>
      </c>
      <c r="AA2982" s="13">
        <v>2917</v>
      </c>
      <c r="AB2982" s="39">
        <v>2487061.8116733837</v>
      </c>
    </row>
    <row r="2983" spans="3:28">
      <c r="C2983" s="13">
        <v>2918</v>
      </c>
      <c r="D2983" s="13">
        <v>65</v>
      </c>
      <c r="E2983" s="14">
        <v>218892.31421993565</v>
      </c>
      <c r="F2983" s="14">
        <v>64445.502545774907</v>
      </c>
      <c r="G2983" s="14">
        <v>2551.6097</v>
      </c>
      <c r="H2983" s="14">
        <v>151895.20197416074</v>
      </c>
      <c r="I2983" s="14">
        <v>9113.7121184496445</v>
      </c>
      <c r="J2983" s="14">
        <v>3645.4848473798579</v>
      </c>
      <c r="K2983" s="15">
        <v>1.2459694464003017E-2</v>
      </c>
      <c r="L2983" s="14">
        <v>2241.9520243330771</v>
      </c>
      <c r="M2983" s="14">
        <v>184001.05089803413</v>
      </c>
      <c r="N2983" s="14">
        <v>2734.1136355348931</v>
      </c>
      <c r="O2983" s="15">
        <v>-6.8850488655030045E-2</v>
      </c>
      <c r="P2983" s="14">
        <v>-7994.8323017925986</v>
      </c>
      <c r="Q2983" s="14">
        <v>109490.96902990382</v>
      </c>
      <c r="R2983" s="14">
        <v>2734.1136355348931</v>
      </c>
      <c r="S2983" s="15">
        <v>-0.31618384513973924</v>
      </c>
      <c r="T2983" s="38">
        <v>-51760.383916607258</v>
      </c>
      <c r="U2983" s="38">
        <v>113310.11541490236</v>
      </c>
      <c r="V2983" s="38">
        <v>-57513.264194066782</v>
      </c>
      <c r="W2983" s="38">
        <v>406802.13534284034</v>
      </c>
      <c r="AA2983" s="13">
        <v>2918</v>
      </c>
      <c r="AB2983" s="39">
        <v>2524784.9482528539</v>
      </c>
    </row>
    <row r="2984" spans="3:28">
      <c r="C2984" s="13">
        <v>2919</v>
      </c>
      <c r="D2984" s="13">
        <v>65</v>
      </c>
      <c r="E2984" s="14">
        <v>243498.80573936741</v>
      </c>
      <c r="F2984" s="14">
        <v>74042.034238353284</v>
      </c>
      <c r="G2984" s="14">
        <v>2551.6097</v>
      </c>
      <c r="H2984" s="14">
        <v>166905.16180101412</v>
      </c>
      <c r="I2984" s="14">
        <v>10014.309708060848</v>
      </c>
      <c r="J2984" s="14">
        <v>4005.7238832243393</v>
      </c>
      <c r="K2984" s="15">
        <v>6.8797499665720893E-2</v>
      </c>
      <c r="L2984" s="14">
        <v>9916.1057653242115</v>
      </c>
      <c r="M2984" s="14">
        <v>156053.65012280067</v>
      </c>
      <c r="N2984" s="14">
        <v>3004.2929124182542</v>
      </c>
      <c r="O2984" s="15">
        <v>4.4125087327333334E-2</v>
      </c>
      <c r="P2984" s="14">
        <v>6005.8137686725186</v>
      </c>
      <c r="Q2984" s="14">
        <v>143616.78476090042</v>
      </c>
      <c r="R2984" s="14">
        <v>3004.2929124182542</v>
      </c>
      <c r="S2984" s="15">
        <v>0.19425660010857643</v>
      </c>
      <c r="T2984" s="38">
        <v>24247.929641810035</v>
      </c>
      <c r="U2984" s="38">
        <v>150574.30152076963</v>
      </c>
      <c r="V2984" s="38">
        <v>40169.849175806768</v>
      </c>
      <c r="W2984" s="38">
        <v>450244.73640447075</v>
      </c>
      <c r="AA2984" s="13">
        <v>2919</v>
      </c>
      <c r="AB2984" s="39">
        <v>2608251.3722831658</v>
      </c>
    </row>
    <row r="2985" spans="3:28">
      <c r="C2985" s="13">
        <v>2920</v>
      </c>
      <c r="D2985" s="13">
        <v>65</v>
      </c>
      <c r="E2985" s="14">
        <v>228959.44537217508</v>
      </c>
      <c r="F2985" s="14">
        <v>68371.683695148284</v>
      </c>
      <c r="G2985" s="14">
        <v>2551.6097</v>
      </c>
      <c r="H2985" s="14">
        <v>158036.15197702681</v>
      </c>
      <c r="I2985" s="14">
        <v>9482.1691186216085</v>
      </c>
      <c r="J2985" s="14">
        <v>3792.8676474486438</v>
      </c>
      <c r="K2985" s="15">
        <v>1.7305104929430548E-2</v>
      </c>
      <c r="L2985" s="14">
        <v>2734.8736952316881</v>
      </c>
      <c r="M2985" s="14">
        <v>162669.85778400104</v>
      </c>
      <c r="N2985" s="14">
        <v>2844.6507355864824</v>
      </c>
      <c r="O2985" s="15">
        <v>0.13742291577212828</v>
      </c>
      <c r="P2985" s="14">
        <v>19884.153542739077</v>
      </c>
      <c r="Q2985" s="14">
        <v>165999.62146988936</v>
      </c>
      <c r="R2985" s="14">
        <v>2844.6507355864824</v>
      </c>
      <c r="S2985" s="15">
        <v>-0.22645395496588694</v>
      </c>
      <c r="T2985" s="38">
        <v>-329172.19636157691</v>
      </c>
      <c r="U2985" s="38">
        <v>1125844.5094230364</v>
      </c>
      <c r="V2985" s="38">
        <v>-306553.16912360612</v>
      </c>
      <c r="W2985" s="38">
        <v>1454513.9886769268</v>
      </c>
      <c r="AA2985" s="13">
        <v>2920</v>
      </c>
      <c r="AB2985" s="39">
        <v>2326024.4087971672</v>
      </c>
    </row>
    <row r="2986" spans="3:28">
      <c r="C2986" s="13">
        <v>2921</v>
      </c>
      <c r="D2986" s="13">
        <v>65</v>
      </c>
      <c r="E2986" s="14">
        <v>234254.59487014465</v>
      </c>
      <c r="F2986" s="14">
        <v>70436.791999356414</v>
      </c>
      <c r="G2986" s="14">
        <v>2551.6097</v>
      </c>
      <c r="H2986" s="14">
        <v>161266.19317078823</v>
      </c>
      <c r="I2986" s="14">
        <v>9675.9715902472944</v>
      </c>
      <c r="J2986" s="14">
        <v>3870.3886360989181</v>
      </c>
      <c r="K2986" s="15">
        <v>4.5410719172574325E-2</v>
      </c>
      <c r="L2986" s="14">
        <v>9027.0041667879013</v>
      </c>
      <c r="M2986" s="14">
        <v>209747.95504778859</v>
      </c>
      <c r="N2986" s="14">
        <v>2902.7914770741882</v>
      </c>
      <c r="O2986" s="15">
        <v>0.15889375506547784</v>
      </c>
      <c r="P2986" s="14">
        <v>15898.241200367976</v>
      </c>
      <c r="Q2986" s="14">
        <v>117405.43330306385</v>
      </c>
      <c r="R2986" s="14">
        <v>2902.7914770741882</v>
      </c>
      <c r="S2986" s="15">
        <v>-0.2214301474623579</v>
      </c>
      <c r="T2986" s="38">
        <v>-92692.252721926954</v>
      </c>
      <c r="U2986" s="38">
        <v>327366.3371326878</v>
      </c>
      <c r="V2986" s="38">
        <v>-67767.007354771078</v>
      </c>
      <c r="W2986" s="38">
        <v>654519.72548354021</v>
      </c>
      <c r="AA2986" s="13">
        <v>2921</v>
      </c>
      <c r="AB2986" s="39">
        <v>3080489.5377300251</v>
      </c>
    </row>
    <row r="2987" spans="3:28">
      <c r="C2987" s="13">
        <v>2922</v>
      </c>
      <c r="D2987" s="13">
        <v>65</v>
      </c>
      <c r="E2987" s="14">
        <v>226956.97439653505</v>
      </c>
      <c r="F2987" s="14">
        <v>67590.720014648672</v>
      </c>
      <c r="G2987" s="14">
        <v>2551.6097</v>
      </c>
      <c r="H2987" s="14">
        <v>156814.64468188639</v>
      </c>
      <c r="I2987" s="14">
        <v>9408.8786809131834</v>
      </c>
      <c r="J2987" s="14">
        <v>3763.5514723652736</v>
      </c>
      <c r="K2987" s="15">
        <v>4.4472204785992502E-2</v>
      </c>
      <c r="L2987" s="14">
        <v>5505.001258984842</v>
      </c>
      <c r="M2987" s="14">
        <v>131171.98812818428</v>
      </c>
      <c r="N2987" s="14">
        <v>2822.6636042739551</v>
      </c>
      <c r="O2987" s="15">
        <v>0.11737729847423946</v>
      </c>
      <c r="P2987" s="14">
        <v>21609.970198226798</v>
      </c>
      <c r="Q2987" s="14">
        <v>207128.19898240236</v>
      </c>
      <c r="R2987" s="14">
        <v>2822.6636042739551</v>
      </c>
      <c r="S2987" s="15">
        <v>4.1441007110502533E-2</v>
      </c>
      <c r="T2987" s="38">
        <v>13951.716678595691</v>
      </c>
      <c r="U2987" s="38">
        <v>352027.56634327903</v>
      </c>
      <c r="V2987" s="38">
        <v>41066.68813580733</v>
      </c>
      <c r="W2987" s="38">
        <v>690327.75345386565</v>
      </c>
      <c r="AA2987" s="13">
        <v>2922</v>
      </c>
      <c r="AB2987" s="39">
        <v>2701745.2475031964</v>
      </c>
    </row>
    <row r="2988" spans="3:28">
      <c r="C2988" s="13">
        <v>2923</v>
      </c>
      <c r="D2988" s="13">
        <v>65</v>
      </c>
      <c r="E2988" s="14">
        <v>242720.26074037747</v>
      </c>
      <c r="F2988" s="14">
        <v>73738.401688747224</v>
      </c>
      <c r="G2988" s="14">
        <v>2551.6097</v>
      </c>
      <c r="H2988" s="14">
        <v>166430.24935163025</v>
      </c>
      <c r="I2988" s="14">
        <v>9985.8149610978144</v>
      </c>
      <c r="J2988" s="14">
        <v>3994.3259844391259</v>
      </c>
      <c r="K2988" s="15">
        <v>0.15895200531752327</v>
      </c>
      <c r="L2988" s="14">
        <v>29754.003464144771</v>
      </c>
      <c r="M2988" s="14">
        <v>218939.76722115514</v>
      </c>
      <c r="N2988" s="14">
        <v>2995.7444883293442</v>
      </c>
      <c r="O2988" s="15">
        <v>4.1559763650893131E-2</v>
      </c>
      <c r="P2988" s="14">
        <v>11554.993393157134</v>
      </c>
      <c r="Q2988" s="14">
        <v>291086.04913231055</v>
      </c>
      <c r="R2988" s="14">
        <v>2995.7444883293442</v>
      </c>
      <c r="S2988" s="15">
        <v>0.11989358368166347</v>
      </c>
      <c r="T2988" s="38">
        <v>63969.205750457062</v>
      </c>
      <c r="U2988" s="38">
        <v>599016.9460201324</v>
      </c>
      <c r="V2988" s="38">
        <v>105278.20260775897</v>
      </c>
      <c r="W2988" s="38">
        <v>1109042.7623735981</v>
      </c>
      <c r="AA2988" s="13">
        <v>2923</v>
      </c>
      <c r="AB2988" s="39">
        <v>2287998.3409327636</v>
      </c>
    </row>
    <row r="2989" spans="3:28">
      <c r="C2989" s="13">
        <v>2924</v>
      </c>
      <c r="D2989" s="13">
        <v>65</v>
      </c>
      <c r="E2989" s="14">
        <v>243550.02883523592</v>
      </c>
      <c r="F2989" s="14">
        <v>74062.011245742004</v>
      </c>
      <c r="G2989" s="14">
        <v>2551.6097</v>
      </c>
      <c r="H2989" s="14">
        <v>166936.40788949392</v>
      </c>
      <c r="I2989" s="14">
        <v>10016.184473369634</v>
      </c>
      <c r="J2989" s="14">
        <v>4006.4737893478541</v>
      </c>
      <c r="K2989" s="15">
        <v>6.9688488489097908E-2</v>
      </c>
      <c r="L2989" s="14">
        <v>10689.939875886887</v>
      </c>
      <c r="M2989" s="14">
        <v>166089.24128068754</v>
      </c>
      <c r="N2989" s="14">
        <v>3004.8553420108901</v>
      </c>
      <c r="O2989" s="15">
        <v>0.28928012370777378</v>
      </c>
      <c r="P2989" s="14">
        <v>49318.546222086261</v>
      </c>
      <c r="Q2989" s="14">
        <v>221308.13211868441</v>
      </c>
      <c r="R2989" s="14">
        <v>3004.8553420108901</v>
      </c>
      <c r="S2989" s="15">
        <v>-0.16528917582011671</v>
      </c>
      <c r="T2989" s="38">
        <v>-14240.829558466547</v>
      </c>
      <c r="U2989" s="38">
        <v>73418.658838431584</v>
      </c>
      <c r="V2989" s="38">
        <v>45767.656539506599</v>
      </c>
      <c r="W2989" s="38">
        <v>460816.03223780356</v>
      </c>
      <c r="AA2989" s="13">
        <v>2924</v>
      </c>
      <c r="AB2989" s="39">
        <v>2908427.8792269416</v>
      </c>
    </row>
    <row r="2990" spans="3:28">
      <c r="C2990" s="13">
        <v>2925</v>
      </c>
      <c r="D2990" s="13">
        <v>65</v>
      </c>
      <c r="E2990" s="14">
        <v>241385.27019486739</v>
      </c>
      <c r="F2990" s="14">
        <v>73217.755375998284</v>
      </c>
      <c r="G2990" s="14">
        <v>2551.6097</v>
      </c>
      <c r="H2990" s="14">
        <v>165615.90511886912</v>
      </c>
      <c r="I2990" s="14">
        <v>9936.9543071321477</v>
      </c>
      <c r="J2990" s="14">
        <v>3974.7817228528593</v>
      </c>
      <c r="K2990" s="15">
        <v>-7.8043600865856072E-2</v>
      </c>
      <c r="L2990" s="14">
        <v>-11079.324839929806</v>
      </c>
      <c r="M2990" s="14">
        <v>132871.33677028379</v>
      </c>
      <c r="N2990" s="14">
        <v>2981.0862921396442</v>
      </c>
      <c r="O2990" s="15">
        <v>0.23107913492530729</v>
      </c>
      <c r="P2990" s="14">
        <v>52098.933193810968</v>
      </c>
      <c r="Q2990" s="14">
        <v>279048.74686489441</v>
      </c>
      <c r="R2990" s="14">
        <v>2981.0862921396442</v>
      </c>
      <c r="S2990" s="15">
        <v>0.20475940537693826</v>
      </c>
      <c r="T2990" s="38">
        <v>69920.360856145489</v>
      </c>
      <c r="U2990" s="38">
        <v>412886.60191914486</v>
      </c>
      <c r="V2990" s="38">
        <v>110939.96921002665</v>
      </c>
      <c r="W2990" s="38">
        <v>824806.68555432302</v>
      </c>
      <c r="AA2990" s="13">
        <v>2925</v>
      </c>
      <c r="AB2990" s="39">
        <v>2898421.1320125791</v>
      </c>
    </row>
    <row r="2991" spans="3:28">
      <c r="C2991" s="13">
        <v>2926</v>
      </c>
      <c r="D2991" s="13">
        <v>65</v>
      </c>
      <c r="E2991" s="14">
        <v>233399.15751992306</v>
      </c>
      <c r="F2991" s="14">
        <v>70103.171432769988</v>
      </c>
      <c r="G2991" s="14">
        <v>2551.6097</v>
      </c>
      <c r="H2991" s="14">
        <v>160744.37638715308</v>
      </c>
      <c r="I2991" s="14">
        <v>9644.6625832291847</v>
      </c>
      <c r="J2991" s="14">
        <v>3857.8650332916741</v>
      </c>
      <c r="K2991" s="15">
        <v>2.3621160910280672E-2</v>
      </c>
      <c r="L2991" s="14">
        <v>3796.3262672987344</v>
      </c>
      <c r="M2991" s="14">
        <v>166442.43444343784</v>
      </c>
      <c r="N2991" s="14">
        <v>2893.3987749687553</v>
      </c>
      <c r="O2991" s="15">
        <v>-2.9540797436493071E-3</v>
      </c>
      <c r="P2991" s="14">
        <v>-475.81517965218057</v>
      </c>
      <c r="Q2991" s="14">
        <v>162041.41071446764</v>
      </c>
      <c r="R2991" s="14">
        <v>2893.3987749687553</v>
      </c>
      <c r="S2991" s="15">
        <v>0.25648907063836962</v>
      </c>
      <c r="T2991" s="38">
        <v>87233.442045415752</v>
      </c>
      <c r="U2991" s="38">
        <v>428786.02519746945</v>
      </c>
      <c r="V2991" s="38">
        <v>90553.953133062299</v>
      </c>
      <c r="W2991" s="38">
        <v>757269.87035537488</v>
      </c>
      <c r="AA2991" s="13">
        <v>2926</v>
      </c>
      <c r="AB2991" s="39">
        <v>2418594.7173428889</v>
      </c>
    </row>
    <row r="2992" spans="3:28">
      <c r="C2992" s="13">
        <v>2927</v>
      </c>
      <c r="D2992" s="13">
        <v>65</v>
      </c>
      <c r="E2992" s="14">
        <v>217672.24028086322</v>
      </c>
      <c r="F2992" s="14">
        <v>63969.673709536655</v>
      </c>
      <c r="G2992" s="14">
        <v>2551.6097</v>
      </c>
      <c r="H2992" s="14">
        <v>151150.95687132658</v>
      </c>
      <c r="I2992" s="14">
        <v>9069.0574122795933</v>
      </c>
      <c r="J2992" s="14">
        <v>3627.6229649118377</v>
      </c>
      <c r="K2992" s="15">
        <v>4.7712737278166828E-2</v>
      </c>
      <c r="L2992" s="14">
        <v>6081.194416708252</v>
      </c>
      <c r="M2992" s="14">
        <v>135349.32446518331</v>
      </c>
      <c r="N2992" s="14">
        <v>2720.7172236838778</v>
      </c>
      <c r="O2992" s="15">
        <v>9.5972982989561126E-2</v>
      </c>
      <c r="P2992" s="14">
        <v>9249.9379775483812</v>
      </c>
      <c r="Q2992" s="14">
        <v>106990.94132307009</v>
      </c>
      <c r="R2992" s="14">
        <v>2720.7172236838778</v>
      </c>
      <c r="S2992" s="15">
        <v>-0.27976260576303064</v>
      </c>
      <c r="T2992" s="38">
        <v>-20847.360664729276</v>
      </c>
      <c r="U2992" s="38">
        <v>55031.036581581808</v>
      </c>
      <c r="V2992" s="38">
        <v>-5516.2282704726422</v>
      </c>
      <c r="W2992" s="38">
        <v>297371.3023698352</v>
      </c>
      <c r="AA2992" s="13">
        <v>2927</v>
      </c>
      <c r="AB2992" s="39">
        <v>2974481.6228253087</v>
      </c>
    </row>
    <row r="2993" spans="3:28">
      <c r="C2993" s="13">
        <v>2928</v>
      </c>
      <c r="D2993" s="13">
        <v>65</v>
      </c>
      <c r="E2993" s="14">
        <v>223015.87253564416</v>
      </c>
      <c r="F2993" s="14">
        <v>66053.690288901227</v>
      </c>
      <c r="G2993" s="14">
        <v>2551.6097</v>
      </c>
      <c r="H2993" s="14">
        <v>154410.57254674294</v>
      </c>
      <c r="I2993" s="14">
        <v>9264.6343528045763</v>
      </c>
      <c r="J2993" s="14">
        <v>3705.8537411218308</v>
      </c>
      <c r="K2993" s="15">
        <v>5.8442046220205913E-2</v>
      </c>
      <c r="L2993" s="14">
        <v>8447.4262327153283</v>
      </c>
      <c r="M2993" s="14">
        <v>154843.99555011946</v>
      </c>
      <c r="N2993" s="14">
        <v>2779.390305841373</v>
      </c>
      <c r="O2993" s="15">
        <v>3.3340879738450839E-2</v>
      </c>
      <c r="P2993" s="14">
        <v>6710.9759257119276</v>
      </c>
      <c r="Q2993" s="14">
        <v>209384.37979770399</v>
      </c>
      <c r="R2993" s="14">
        <v>2779.390305841373</v>
      </c>
      <c r="S2993" s="15">
        <v>8.2687767151255906E-2</v>
      </c>
      <c r="T2993" s="38">
        <v>22667.885394402747</v>
      </c>
      <c r="U2993" s="38">
        <v>298195.89840681659</v>
      </c>
      <c r="V2993" s="38">
        <v>37826.287552830006</v>
      </c>
      <c r="W2993" s="38">
        <v>662424.27375464002</v>
      </c>
      <c r="AA2993" s="13">
        <v>2928</v>
      </c>
      <c r="AB2993" s="39">
        <v>2937509.9197908035</v>
      </c>
    </row>
    <row r="2994" spans="3:28">
      <c r="C2994" s="13">
        <v>2929</v>
      </c>
      <c r="D2994" s="13">
        <v>65</v>
      </c>
      <c r="E2994" s="14">
        <v>224228.4868359142</v>
      </c>
      <c r="F2994" s="14">
        <v>66526.609866006533</v>
      </c>
      <c r="G2994" s="14">
        <v>2551.6097</v>
      </c>
      <c r="H2994" s="14">
        <v>155150.26726990766</v>
      </c>
      <c r="I2994" s="14">
        <v>9309.01603619446</v>
      </c>
      <c r="J2994" s="14">
        <v>3723.6064144777843</v>
      </c>
      <c r="K2994" s="15">
        <v>9.5429691721319224E-2</v>
      </c>
      <c r="L2994" s="14">
        <v>17991.471708658009</v>
      </c>
      <c r="M2994" s="14">
        <v>208384.44780491787</v>
      </c>
      <c r="N2994" s="14">
        <v>2792.7048108583381</v>
      </c>
      <c r="O2994" s="15">
        <v>-9.5964745233237669E-3</v>
      </c>
      <c r="P2994" s="14">
        <v>-1737.9721751433183</v>
      </c>
      <c r="Q2994" s="14">
        <v>180763.65706077823</v>
      </c>
      <c r="R2994" s="14">
        <v>2792.7048108583381</v>
      </c>
      <c r="S2994" s="15">
        <v>-5.0142712706946604E-2</v>
      </c>
      <c r="T2994" s="38">
        <v>-6254.12262017987</v>
      </c>
      <c r="U2994" s="38">
        <v>119868.68119866565</v>
      </c>
      <c r="V2994" s="38">
        <v>9999.3769133348214</v>
      </c>
      <c r="W2994" s="38">
        <v>509016.78606436175</v>
      </c>
      <c r="AA2994" s="13">
        <v>2929</v>
      </c>
      <c r="AB2994" s="39">
        <v>2808451.0406468143</v>
      </c>
    </row>
    <row r="2995" spans="3:28">
      <c r="C2995" s="13">
        <v>2930</v>
      </c>
      <c r="D2995" s="13">
        <v>65</v>
      </c>
      <c r="E2995" s="14">
        <v>224582.80114505324</v>
      </c>
      <c r="F2995" s="14">
        <v>66664.792446570762</v>
      </c>
      <c r="G2995" s="14">
        <v>2551.6097</v>
      </c>
      <c r="H2995" s="14">
        <v>155366.39899848247</v>
      </c>
      <c r="I2995" s="14">
        <v>9321.9839399089487</v>
      </c>
      <c r="J2995" s="14">
        <v>3728.7935759635798</v>
      </c>
      <c r="K2995" s="15">
        <v>4.876770086160568E-2</v>
      </c>
      <c r="L2995" s="14">
        <v>6682.4003816698287</v>
      </c>
      <c r="M2995" s="14">
        <v>145571.92371054247</v>
      </c>
      <c r="N2995" s="14">
        <v>2796.5951819726847</v>
      </c>
      <c r="O2995" s="15">
        <v>2.3759013687151449E-2</v>
      </c>
      <c r="P2995" s="14">
        <v>3342.4475107652893</v>
      </c>
      <c r="Q2995" s="14">
        <v>145421.98527346968</v>
      </c>
      <c r="R2995" s="14">
        <v>2796.5951819726847</v>
      </c>
      <c r="S2995" s="15">
        <v>0.2639773676298881</v>
      </c>
      <c r="T2995" s="38">
        <v>58725.376271161018</v>
      </c>
      <c r="U2995" s="38">
        <v>282587.35246620659</v>
      </c>
      <c r="V2995" s="38">
        <v>68750.22416359614</v>
      </c>
      <c r="W2995" s="38">
        <v>573581.26145021874</v>
      </c>
      <c r="AA2995" s="13">
        <v>2930</v>
      </c>
      <c r="AB2995" s="39">
        <v>2339155.5645348704</v>
      </c>
    </row>
    <row r="2996" spans="3:28">
      <c r="C2996" s="13">
        <v>2931</v>
      </c>
      <c r="D2996" s="13">
        <v>65</v>
      </c>
      <c r="E2996" s="14">
        <v>238903.3721331546</v>
      </c>
      <c r="F2996" s="14">
        <v>72249.815131930285</v>
      </c>
      <c r="G2996" s="14">
        <v>2551.6097</v>
      </c>
      <c r="H2996" s="14">
        <v>164101.94730122431</v>
      </c>
      <c r="I2996" s="14">
        <v>9846.116838073458</v>
      </c>
      <c r="J2996" s="14">
        <v>3938.4467352293832</v>
      </c>
      <c r="K2996" s="15">
        <v>-9.3974296948630825E-3</v>
      </c>
      <c r="L2996" s="14">
        <v>-1078.424422478017</v>
      </c>
      <c r="M2996" s="14">
        <v>115648.18021796667</v>
      </c>
      <c r="N2996" s="14">
        <v>2953.8350514220374</v>
      </c>
      <c r="O2996" s="15">
        <v>1.201720557310982E-2</v>
      </c>
      <c r="P2996" s="14">
        <v>2057.147359705928</v>
      </c>
      <c r="Q2996" s="14">
        <v>174717.56900297015</v>
      </c>
      <c r="R2996" s="14">
        <v>2953.8350514220374</v>
      </c>
      <c r="S2996" s="15">
        <v>0.22519400381986462</v>
      </c>
      <c r="T2996" s="38">
        <v>164712.9255623733</v>
      </c>
      <c r="U2996" s="38">
        <v>897616.62518894847</v>
      </c>
      <c r="V2996" s="38">
        <v>165691.64849960123</v>
      </c>
      <c r="W2996" s="38">
        <v>1187982.3744098851</v>
      </c>
      <c r="AA2996" s="13">
        <v>2931</v>
      </c>
      <c r="AB2996" s="39">
        <v>2644793.8423051992</v>
      </c>
    </row>
    <row r="2997" spans="3:28">
      <c r="C2997" s="13">
        <v>2932</v>
      </c>
      <c r="D2997" s="13">
        <v>65</v>
      </c>
      <c r="E2997" s="14">
        <v>227377.05989027448</v>
      </c>
      <c r="F2997" s="14">
        <v>67754.553357207042</v>
      </c>
      <c r="G2997" s="14">
        <v>2551.6097</v>
      </c>
      <c r="H2997" s="14">
        <v>157070.89683306744</v>
      </c>
      <c r="I2997" s="14">
        <v>9424.2538099840458</v>
      </c>
      <c r="J2997" s="14">
        <v>3769.7015239936186</v>
      </c>
      <c r="K2997" s="15">
        <v>3.3852452533485733E-2</v>
      </c>
      <c r="L2997" s="14">
        <v>6111.5633730860009</v>
      </c>
      <c r="M2997" s="14">
        <v>188531.73478993477</v>
      </c>
      <c r="N2997" s="14">
        <v>2827.2761429952138</v>
      </c>
      <c r="O2997" s="15">
        <v>0.10463258748010679</v>
      </c>
      <c r="P2997" s="14">
        <v>13111.515900103679</v>
      </c>
      <c r="Q2997" s="14">
        <v>139835.214784123</v>
      </c>
      <c r="R2997" s="14">
        <v>2827.2761429952138</v>
      </c>
      <c r="S2997" s="15">
        <v>7.3788761227972385E-2</v>
      </c>
      <c r="T2997" s="38">
        <v>16796.146357616923</v>
      </c>
      <c r="U2997" s="38">
        <v>245834.50773521219</v>
      </c>
      <c r="V2997" s="38">
        <v>36019.225630806599</v>
      </c>
      <c r="W2997" s="38">
        <v>574201.45730926993</v>
      </c>
      <c r="AA2997" s="13">
        <v>2932</v>
      </c>
      <c r="AB2997" s="39">
        <v>2831842.5017416417</v>
      </c>
    </row>
    <row r="2998" spans="3:28">
      <c r="C2998" s="13">
        <v>2933</v>
      </c>
      <c r="D2998" s="13">
        <v>65</v>
      </c>
      <c r="E2998" s="14">
        <v>223027.8518760461</v>
      </c>
      <c r="F2998" s="14">
        <v>66058.362231657986</v>
      </c>
      <c r="G2998" s="14">
        <v>2551.6097</v>
      </c>
      <c r="H2998" s="14">
        <v>154417.87994438811</v>
      </c>
      <c r="I2998" s="14">
        <v>9265.0727966632858</v>
      </c>
      <c r="J2998" s="14">
        <v>3706.0291186653144</v>
      </c>
      <c r="K2998" s="15">
        <v>-1.7442472019619466E-2</v>
      </c>
      <c r="L2998" s="14">
        <v>-2558.4268022542337</v>
      </c>
      <c r="M2998" s="14">
        <v>145972.58152863156</v>
      </c>
      <c r="N2998" s="14">
        <v>2779.5218389989855</v>
      </c>
      <c r="O2998" s="15">
        <v>0.17233158713943048</v>
      </c>
      <c r="P2998" s="14">
        <v>22102.093610933964</v>
      </c>
      <c r="Q2998" s="14">
        <v>151745.14795046995</v>
      </c>
      <c r="R2998" s="14">
        <v>2779.5218389989855</v>
      </c>
      <c r="S2998" s="15">
        <v>9.3808843649387658E-3</v>
      </c>
      <c r="T2998" s="38">
        <v>1842.6394945302663</v>
      </c>
      <c r="U2998" s="38">
        <v>199657.32399769171</v>
      </c>
      <c r="V2998" s="38">
        <v>21386.306303209996</v>
      </c>
      <c r="W2998" s="38">
        <v>497375.05347679323</v>
      </c>
      <c r="AA2998" s="13">
        <v>2933</v>
      </c>
      <c r="AB2998" s="39">
        <v>2546179.1989022233</v>
      </c>
    </row>
    <row r="2999" spans="3:28">
      <c r="C2999" s="13">
        <v>2934</v>
      </c>
      <c r="D2999" s="13">
        <v>65</v>
      </c>
      <c r="E2999" s="14">
        <v>213538.84693867035</v>
      </c>
      <c r="F2999" s="14">
        <v>62357.650306081436</v>
      </c>
      <c r="G2999" s="14">
        <v>2551.6097</v>
      </c>
      <c r="H2999" s="14">
        <v>148629.58693258892</v>
      </c>
      <c r="I2999" s="14">
        <v>8917.7752159553347</v>
      </c>
      <c r="J2999" s="14">
        <v>3567.1100863821339</v>
      </c>
      <c r="K2999" s="15">
        <v>2.2310189352613308E-2</v>
      </c>
      <c r="L2999" s="14">
        <v>3755.9623701047003</v>
      </c>
      <c r="M2999" s="14">
        <v>173891.39962915625</v>
      </c>
      <c r="N2999" s="14">
        <v>2675.3325647866004</v>
      </c>
      <c r="O2999" s="15">
        <v>0.16209135673054353</v>
      </c>
      <c r="P2999" s="14">
        <v>26543.30779217598</v>
      </c>
      <c r="Q2999" s="14">
        <v>191636.2064791008</v>
      </c>
      <c r="R2999" s="14">
        <v>2675.3325647866004</v>
      </c>
      <c r="S2999" s="15">
        <v>-0.26002484336201204</v>
      </c>
      <c r="T2999" s="38">
        <v>-137174.67724995705</v>
      </c>
      <c r="U2999" s="38">
        <v>391707.49392030027</v>
      </c>
      <c r="V2999" s="38">
        <v>-106875.40708767637</v>
      </c>
      <c r="W2999" s="38">
        <v>757235.10002855735</v>
      </c>
      <c r="AA2999" s="13">
        <v>2934</v>
      </c>
      <c r="AB2999" s="39">
        <v>2522653.3859468042</v>
      </c>
    </row>
    <row r="3000" spans="3:28">
      <c r="C3000" s="13">
        <v>2935</v>
      </c>
      <c r="D3000" s="13">
        <v>65</v>
      </c>
      <c r="E3000" s="14">
        <v>247584.16896351948</v>
      </c>
      <c r="F3000" s="14">
        <v>75635.325895772592</v>
      </c>
      <c r="G3000" s="14">
        <v>2551.6097</v>
      </c>
      <c r="H3000" s="14">
        <v>169397.2333677469</v>
      </c>
      <c r="I3000" s="14">
        <v>10163.834002064814</v>
      </c>
      <c r="J3000" s="14">
        <v>4065.5336008259255</v>
      </c>
      <c r="K3000" s="15">
        <v>1.7061750484775338E-2</v>
      </c>
      <c r="L3000" s="14">
        <v>2549.9470119322482</v>
      </c>
      <c r="M3000" s="14">
        <v>154036.72289585834</v>
      </c>
      <c r="N3000" s="14">
        <v>3049.1502006194441</v>
      </c>
      <c r="O3000" s="15">
        <v>-4.019153806935373E-2</v>
      </c>
      <c r="P3000" s="14">
        <v>-6406.277718856848</v>
      </c>
      <c r="Q3000" s="14">
        <v>154511.99134266184</v>
      </c>
      <c r="R3000" s="14">
        <v>3049.1502006194441</v>
      </c>
      <c r="S3000" s="15">
        <v>-0.13075228257413191</v>
      </c>
      <c r="T3000" s="38">
        <v>-52469.081284798587</v>
      </c>
      <c r="U3000" s="38">
        <v>350341.65304604295</v>
      </c>
      <c r="V3000" s="38">
        <v>-56325.411991723187</v>
      </c>
      <c r="W3000" s="38">
        <v>658890.36728456314</v>
      </c>
      <c r="AA3000" s="13">
        <v>2935</v>
      </c>
      <c r="AB3000" s="39">
        <v>2695696.6422812822</v>
      </c>
    </row>
    <row r="3001" spans="3:28">
      <c r="C3001" s="13">
        <v>2936</v>
      </c>
      <c r="D3001" s="13">
        <v>65</v>
      </c>
      <c r="E3001" s="14">
        <v>213013.37541035219</v>
      </c>
      <c r="F3001" s="14">
        <v>62152.716410037356</v>
      </c>
      <c r="G3001" s="14">
        <v>2551.6097</v>
      </c>
      <c r="H3001" s="14">
        <v>148309.04930031483</v>
      </c>
      <c r="I3001" s="14">
        <v>8898.5429580188902</v>
      </c>
      <c r="J3001" s="14">
        <v>3559.4171832075563</v>
      </c>
      <c r="K3001" s="15">
        <v>-4.7204359216072196E-2</v>
      </c>
      <c r="L3001" s="14">
        <v>-5687.0474592796409</v>
      </c>
      <c r="M3001" s="14">
        <v>116569.82793905644</v>
      </c>
      <c r="N3001" s="14">
        <v>2669.562887405667</v>
      </c>
      <c r="O3001" s="15">
        <v>8.4119659247781087E-2</v>
      </c>
      <c r="P3001" s="14">
        <v>11313.619888872781</v>
      </c>
      <c r="Q3001" s="14">
        <v>147142.76317428995</v>
      </c>
      <c r="R3001" s="14">
        <v>2669.562887405667</v>
      </c>
      <c r="S3001" s="15">
        <v>-0.12532926598483829</v>
      </c>
      <c r="T3001" s="38">
        <v>-14401.886176949341</v>
      </c>
      <c r="U3001" s="38">
        <v>101845.29073782894</v>
      </c>
      <c r="V3001" s="38">
        <v>-8775.3137473562019</v>
      </c>
      <c r="W3001" s="38">
        <v>365557.88185117533</v>
      </c>
      <c r="AA3001" s="13">
        <v>2936</v>
      </c>
      <c r="AB3001" s="39">
        <v>2823747.1805581278</v>
      </c>
    </row>
    <row r="3002" spans="3:28">
      <c r="C3002" s="13">
        <v>2937</v>
      </c>
      <c r="D3002" s="13">
        <v>65</v>
      </c>
      <c r="E3002" s="14">
        <v>218215.79916114791</v>
      </c>
      <c r="F3002" s="14">
        <v>64181.661672847687</v>
      </c>
      <c r="G3002" s="14">
        <v>2551.6097</v>
      </c>
      <c r="H3002" s="14">
        <v>151482.52778830021</v>
      </c>
      <c r="I3002" s="14">
        <v>9088.9516672980117</v>
      </c>
      <c r="J3002" s="14">
        <v>3635.5806669192048</v>
      </c>
      <c r="K3002" s="15">
        <v>-3.7846416321222279E-3</v>
      </c>
      <c r="L3002" s="14">
        <v>-536.29023987376172</v>
      </c>
      <c r="M3002" s="14">
        <v>142983.22300494069</v>
      </c>
      <c r="N3002" s="14">
        <v>2726.6855001894032</v>
      </c>
      <c r="O3002" s="15">
        <v>8.8266542503374165E-2</v>
      </c>
      <c r="P3002" s="14">
        <v>22385.343523108328</v>
      </c>
      <c r="Q3002" s="14">
        <v>277359.43036972865</v>
      </c>
      <c r="R3002" s="14">
        <v>2726.6855001894032</v>
      </c>
      <c r="S3002" s="15">
        <v>0.55035965221487426</v>
      </c>
      <c r="T3002" s="38">
        <v>80108.209275270434</v>
      </c>
      <c r="U3002" s="38">
        <v>227027.66056799167</v>
      </c>
      <c r="V3002" s="38">
        <v>101957.262558505</v>
      </c>
      <c r="W3002" s="38">
        <v>647370.31394266104</v>
      </c>
      <c r="AA3002" s="13">
        <v>2937</v>
      </c>
      <c r="AB3002" s="39">
        <v>2467915.5421246504</v>
      </c>
    </row>
    <row r="3003" spans="3:28">
      <c r="C3003" s="13">
        <v>2938</v>
      </c>
      <c r="D3003" s="13">
        <v>65</v>
      </c>
      <c r="E3003" s="14">
        <v>221074.3350381245</v>
      </c>
      <c r="F3003" s="14">
        <v>65296.490664868557</v>
      </c>
      <c r="G3003" s="14">
        <v>2551.6097</v>
      </c>
      <c r="H3003" s="14">
        <v>153226.23467325594</v>
      </c>
      <c r="I3003" s="14">
        <v>9193.5740803953558</v>
      </c>
      <c r="J3003" s="14">
        <v>3677.4296321581423</v>
      </c>
      <c r="K3003" s="15">
        <v>4.8629637532382267E-2</v>
      </c>
      <c r="L3003" s="14">
        <v>9174.1605354909734</v>
      </c>
      <c r="M3003" s="14">
        <v>199666.56476848043</v>
      </c>
      <c r="N3003" s="14">
        <v>2758.0722241186068</v>
      </c>
      <c r="O3003" s="15">
        <v>2.160581352590063E-3</v>
      </c>
      <c r="P3003" s="14">
        <v>310.92141837870025</v>
      </c>
      <c r="Q3003" s="14">
        <v>145596.32699251527</v>
      </c>
      <c r="R3003" s="14">
        <v>2758.0722241186068</v>
      </c>
      <c r="S3003" s="15">
        <v>0.12553244873394198</v>
      </c>
      <c r="T3003" s="38">
        <v>28339.535618041606</v>
      </c>
      <c r="U3003" s="38">
        <v>255473.23439987359</v>
      </c>
      <c r="V3003" s="38">
        <v>37824.61757191128</v>
      </c>
      <c r="W3003" s="38">
        <v>600736.12616086937</v>
      </c>
      <c r="AA3003" s="13">
        <v>2938</v>
      </c>
      <c r="AB3003" s="39">
        <v>2678684.8895100621</v>
      </c>
    </row>
    <row r="3004" spans="3:28">
      <c r="C3004" s="13">
        <v>2939</v>
      </c>
      <c r="D3004" s="13">
        <v>65</v>
      </c>
      <c r="E3004" s="14">
        <v>232034.74977649536</v>
      </c>
      <c r="F3004" s="14">
        <v>69571.052412833189</v>
      </c>
      <c r="G3004" s="14">
        <v>2551.6097</v>
      </c>
      <c r="H3004" s="14">
        <v>159912.08766366218</v>
      </c>
      <c r="I3004" s="14">
        <v>9594.7252598197301</v>
      </c>
      <c r="J3004" s="14">
        <v>3837.8901039278921</v>
      </c>
      <c r="K3004" s="15">
        <v>-5.7457158306239021E-2</v>
      </c>
      <c r="L3004" s="14">
        <v>-7440.25857553479</v>
      </c>
      <c r="M3004" s="14">
        <v>123970.96898506279</v>
      </c>
      <c r="N3004" s="14">
        <v>2878.4175779459188</v>
      </c>
      <c r="O3004" s="15">
        <v>-1.3333934944891435E-2</v>
      </c>
      <c r="P3004" s="14">
        <v>-3439.2290943988828</v>
      </c>
      <c r="Q3004" s="14">
        <v>255930.5237247546</v>
      </c>
      <c r="R3004" s="14">
        <v>2878.4175779459188</v>
      </c>
      <c r="S3004" s="15">
        <v>0.27078841528125702</v>
      </c>
      <c r="T3004" s="38">
        <v>140501.75021384782</v>
      </c>
      <c r="U3004" s="38">
        <v>660802.70597938297</v>
      </c>
      <c r="V3004" s="38">
        <v>129622.26254391414</v>
      </c>
      <c r="W3004" s="38">
        <v>1040704.1986892003</v>
      </c>
      <c r="AA3004" s="13">
        <v>2939</v>
      </c>
      <c r="AB3004" s="39">
        <v>2730259.7467412576</v>
      </c>
    </row>
    <row r="3005" spans="3:28">
      <c r="C3005" s="13">
        <v>2940</v>
      </c>
      <c r="D3005" s="13">
        <v>65</v>
      </c>
      <c r="E3005" s="14">
        <v>238774.27600044047</v>
      </c>
      <c r="F3005" s="14">
        <v>72199.467640171788</v>
      </c>
      <c r="G3005" s="14">
        <v>2551.6097</v>
      </c>
      <c r="H3005" s="14">
        <v>164023.19866026868</v>
      </c>
      <c r="I3005" s="14">
        <v>9841.3919196161205</v>
      </c>
      <c r="J3005" s="14">
        <v>3936.5567678464486</v>
      </c>
      <c r="K3005" s="15">
        <v>1.8415365501769733E-2</v>
      </c>
      <c r="L3005" s="14">
        <v>2627.7695265442662</v>
      </c>
      <c r="M3005" s="14">
        <v>147290.44766548378</v>
      </c>
      <c r="N3005" s="14">
        <v>2952.417575884836</v>
      </c>
      <c r="O3005" s="15">
        <v>-0.16002623171929295</v>
      </c>
      <c r="P3005" s="14">
        <v>-23745.914452589728</v>
      </c>
      <c r="Q3005" s="14">
        <v>126117.93177121499</v>
      </c>
      <c r="R3005" s="14">
        <v>2952.417575884836</v>
      </c>
      <c r="S3005" s="15">
        <v>0.25168211767591192</v>
      </c>
      <c r="T3005" s="38">
        <v>48994.360951035938</v>
      </c>
      <c r="U3005" s="38">
        <v>245138.19810868794</v>
      </c>
      <c r="V3005" s="38">
        <v>27876.216024990477</v>
      </c>
      <c r="W3005" s="38">
        <v>518546.57754538668</v>
      </c>
      <c r="AA3005" s="13">
        <v>2940</v>
      </c>
      <c r="AB3005" s="39">
        <v>2421960.4277594751</v>
      </c>
    </row>
    <row r="3006" spans="3:28">
      <c r="C3006" s="13">
        <v>2941</v>
      </c>
      <c r="D3006" s="13">
        <v>65</v>
      </c>
      <c r="E3006" s="14">
        <v>232467.8796926334</v>
      </c>
      <c r="F3006" s="14">
        <v>69739.973080127034</v>
      </c>
      <c r="G3006" s="14">
        <v>2551.6097</v>
      </c>
      <c r="H3006" s="14">
        <v>160176.29691250637</v>
      </c>
      <c r="I3006" s="14">
        <v>9610.5778147503825</v>
      </c>
      <c r="J3006" s="14">
        <v>3844.2311259001531</v>
      </c>
      <c r="K3006" s="15">
        <v>6.627811539004419E-2</v>
      </c>
      <c r="L3006" s="14">
        <v>11525.550325901144</v>
      </c>
      <c r="M3006" s="14">
        <v>187344.43796925386</v>
      </c>
      <c r="N3006" s="14">
        <v>2883.1733444251145</v>
      </c>
      <c r="O3006" s="15">
        <v>7.2789330956690726E-2</v>
      </c>
      <c r="P3006" s="14">
        <v>8216.9865682332402</v>
      </c>
      <c r="Q3006" s="14">
        <v>122545.81179910633</v>
      </c>
      <c r="R3006" s="14">
        <v>2883.1733444251145</v>
      </c>
      <c r="S3006" s="15">
        <v>-0.1348200310218049</v>
      </c>
      <c r="T3006" s="38">
        <v>-10833.819486057509</v>
      </c>
      <c r="U3006" s="38">
        <v>70965.406951905577</v>
      </c>
      <c r="V3006" s="38">
        <v>8908.7174080768746</v>
      </c>
      <c r="W3006" s="38">
        <v>380855.65672026575</v>
      </c>
      <c r="AA3006" s="13">
        <v>2941</v>
      </c>
      <c r="AB3006" s="39">
        <v>2550238.304752707</v>
      </c>
    </row>
    <row r="3007" spans="3:28">
      <c r="C3007" s="13">
        <v>2942</v>
      </c>
      <c r="D3007" s="13">
        <v>65</v>
      </c>
      <c r="E3007" s="14">
        <v>242019.45494835504</v>
      </c>
      <c r="F3007" s="14">
        <v>73465.087429858468</v>
      </c>
      <c r="G3007" s="14">
        <v>2551.6097</v>
      </c>
      <c r="H3007" s="14">
        <v>166002.75781849658</v>
      </c>
      <c r="I3007" s="14">
        <v>9960.1654691097938</v>
      </c>
      <c r="J3007" s="14">
        <v>3984.0661876439176</v>
      </c>
      <c r="K3007" s="15">
        <v>2.4223170052622187E-2</v>
      </c>
      <c r="L3007" s="14">
        <v>3084.8187767410686</v>
      </c>
      <c r="M3007" s="14">
        <v>132426.77221705928</v>
      </c>
      <c r="N3007" s="14">
        <v>2988.0496407329379</v>
      </c>
      <c r="O3007" s="15">
        <v>0.12348855688084662</v>
      </c>
      <c r="P3007" s="14">
        <v>40522.472897437474</v>
      </c>
      <c r="Q3007" s="14">
        <v>370164.09228834679</v>
      </c>
      <c r="R3007" s="14">
        <v>2988.0496407329379</v>
      </c>
      <c r="S3007" s="15">
        <v>5.1815364457225711E-2</v>
      </c>
      <c r="T3007" s="38">
        <v>22160.322043019576</v>
      </c>
      <c r="U3007" s="38">
        <v>451332.93747357506</v>
      </c>
      <c r="V3007" s="38">
        <v>65767.613717198125</v>
      </c>
      <c r="W3007" s="38">
        <v>953923.80197898112</v>
      </c>
      <c r="AA3007" s="13">
        <v>2942</v>
      </c>
      <c r="AB3007" s="39">
        <v>2401032.0797893242</v>
      </c>
    </row>
    <row r="3008" spans="3:28">
      <c r="C3008" s="13">
        <v>2943</v>
      </c>
      <c r="D3008" s="13">
        <v>65</v>
      </c>
      <c r="E3008" s="14">
        <v>230285.39692146046</v>
      </c>
      <c r="F3008" s="14">
        <v>68888.80479936958</v>
      </c>
      <c r="G3008" s="14">
        <v>2551.6097</v>
      </c>
      <c r="H3008" s="14">
        <v>158844.98242209086</v>
      </c>
      <c r="I3008" s="14">
        <v>9530.6989453254519</v>
      </c>
      <c r="J3008" s="14">
        <v>3812.2795781301811</v>
      </c>
      <c r="K3008" s="15">
        <v>1.8020431666686421E-2</v>
      </c>
      <c r="L3008" s="14">
        <v>2836.1283885303797</v>
      </c>
      <c r="M3008" s="14">
        <v>162126.31096794689</v>
      </c>
      <c r="N3008" s="14">
        <v>2859.2096835976354</v>
      </c>
      <c r="O3008" s="15">
        <v>0.18375229436552531</v>
      </c>
      <c r="P3008" s="14">
        <v>25498.597006909626</v>
      </c>
      <c r="Q3008" s="14">
        <v>165694.3440345964</v>
      </c>
      <c r="R3008" s="14">
        <v>2859.2096835976354</v>
      </c>
      <c r="S3008" s="15">
        <v>-0.14761544726914422</v>
      </c>
      <c r="T3008" s="38">
        <v>-79874.431962435774</v>
      </c>
      <c r="U3008" s="38">
        <v>462653.2316536752</v>
      </c>
      <c r="V3008" s="38">
        <v>-51539.706566995766</v>
      </c>
      <c r="W3008" s="38">
        <v>790473.88665621844</v>
      </c>
      <c r="AA3008" s="13">
        <v>2943</v>
      </c>
      <c r="AB3008" s="39">
        <v>2912313.041683937</v>
      </c>
    </row>
    <row r="3009" spans="3:28">
      <c r="C3009" s="13">
        <v>2944</v>
      </c>
      <c r="D3009" s="13">
        <v>65</v>
      </c>
      <c r="E3009" s="14">
        <v>224771.39443947765</v>
      </c>
      <c r="F3009" s="14">
        <v>66738.343831396283</v>
      </c>
      <c r="G3009" s="14">
        <v>2551.6097</v>
      </c>
      <c r="H3009" s="14">
        <v>155481.44090808136</v>
      </c>
      <c r="I3009" s="14">
        <v>9328.8864544848821</v>
      </c>
      <c r="J3009" s="14">
        <v>3731.5545817939528</v>
      </c>
      <c r="K3009" s="15">
        <v>4.1839657215707884E-2</v>
      </c>
      <c r="L3009" s="14">
        <v>5110.3625828642598</v>
      </c>
      <c r="M3009" s="14">
        <v>129117.73765304881</v>
      </c>
      <c r="N3009" s="14">
        <v>2798.6659363454646</v>
      </c>
      <c r="O3009" s="15">
        <v>-4.1545149084535452E-2</v>
      </c>
      <c r="P3009" s="14">
        <v>-5927.5706859649144</v>
      </c>
      <c r="Q3009" s="14">
        <v>138149.56743109733</v>
      </c>
      <c r="R3009" s="14">
        <v>2798.6659363454646</v>
      </c>
      <c r="S3009" s="15">
        <v>-0.20128167646421158</v>
      </c>
      <c r="T3009" s="38">
        <v>-141257.53154356603</v>
      </c>
      <c r="U3009" s="38">
        <v>561932.11848151975</v>
      </c>
      <c r="V3009" s="38">
        <v>-142074.73964666668</v>
      </c>
      <c r="W3009" s="38">
        <v>829199.42356566596</v>
      </c>
      <c r="AA3009" s="13">
        <v>2944</v>
      </c>
      <c r="AB3009" s="39">
        <v>2734724.6627529175</v>
      </c>
    </row>
    <row r="3010" spans="3:28">
      <c r="C3010" s="13">
        <v>2945</v>
      </c>
      <c r="D3010" s="13">
        <v>65</v>
      </c>
      <c r="E3010" s="14">
        <v>230683.06411865129</v>
      </c>
      <c r="F3010" s="14">
        <v>69043.895006274004</v>
      </c>
      <c r="G3010" s="14">
        <v>2551.6097</v>
      </c>
      <c r="H3010" s="14">
        <v>159087.55941237728</v>
      </c>
      <c r="I3010" s="14">
        <v>9545.2535647426357</v>
      </c>
      <c r="J3010" s="14">
        <v>3818.1014258970545</v>
      </c>
      <c r="K3010" s="15">
        <v>1.7253264334584871E-2</v>
      </c>
      <c r="L3010" s="14">
        <v>2017.4230668687003</v>
      </c>
      <c r="M3010" s="14">
        <v>120856.40818212587</v>
      </c>
      <c r="N3010" s="14">
        <v>2863.5760694227906</v>
      </c>
      <c r="O3010" s="15">
        <v>-9.6725122329830382E-2</v>
      </c>
      <c r="P3010" s="14">
        <v>-20180.861590069901</v>
      </c>
      <c r="Q3010" s="14">
        <v>189892.29183111928</v>
      </c>
      <c r="R3010" s="14">
        <v>2863.5760694227906</v>
      </c>
      <c r="S3010" s="15">
        <v>0.32406771579731691</v>
      </c>
      <c r="T3010" s="38">
        <v>40640.903331493726</v>
      </c>
      <c r="U3010" s="38">
        <v>167481.36785686779</v>
      </c>
      <c r="V3010" s="38">
        <v>22477.464808292527</v>
      </c>
      <c r="W3010" s="38">
        <v>478230.06787011295</v>
      </c>
      <c r="AA3010" s="13">
        <v>2945</v>
      </c>
      <c r="AB3010" s="39">
        <v>2553929.4718206287</v>
      </c>
    </row>
    <row r="3011" spans="3:28">
      <c r="C3011" s="13">
        <v>2946</v>
      </c>
      <c r="D3011" s="13">
        <v>65</v>
      </c>
      <c r="E3011" s="14">
        <v>235912.02346717007</v>
      </c>
      <c r="F3011" s="14">
        <v>71083.189152196326</v>
      </c>
      <c r="G3011" s="14">
        <v>2551.6097</v>
      </c>
      <c r="H3011" s="14">
        <v>162277.22461497373</v>
      </c>
      <c r="I3011" s="14">
        <v>9736.6334768984234</v>
      </c>
      <c r="J3011" s="14">
        <v>3894.6533907593694</v>
      </c>
      <c r="K3011" s="15">
        <v>4.4609402958427635E-3</v>
      </c>
      <c r="L3011" s="14">
        <v>533.83534861777991</v>
      </c>
      <c r="M3011" s="14">
        <v>122149.95678560639</v>
      </c>
      <c r="N3011" s="14">
        <v>2920.990043069527</v>
      </c>
      <c r="O3011" s="15">
        <v>-1.8060589112146017E-2</v>
      </c>
      <c r="P3011" s="14">
        <v>-2572.8140879136863</v>
      </c>
      <c r="Q3011" s="14">
        <v>141342.2859267345</v>
      </c>
      <c r="R3011" s="14">
        <v>2920.990043069527</v>
      </c>
      <c r="S3011" s="15">
        <v>0.17190135834263373</v>
      </c>
      <c r="T3011" s="38">
        <v>18423.004944083241</v>
      </c>
      <c r="U3011" s="38">
        <v>127055.45673027901</v>
      </c>
      <c r="V3011" s="38">
        <v>16384.026204787333</v>
      </c>
      <c r="W3011" s="38">
        <v>390547.69944261992</v>
      </c>
      <c r="AA3011" s="13">
        <v>2946</v>
      </c>
      <c r="AB3011" s="39">
        <v>2719904.8845267124</v>
      </c>
    </row>
    <row r="3012" spans="3:28">
      <c r="C3012" s="13">
        <v>2947</v>
      </c>
      <c r="D3012" s="13">
        <v>65</v>
      </c>
      <c r="E3012" s="14">
        <v>221711.51801055681</v>
      </c>
      <c r="F3012" s="14">
        <v>65544.992024117164</v>
      </c>
      <c r="G3012" s="14">
        <v>2551.6097</v>
      </c>
      <c r="H3012" s="14">
        <v>153614.91628643966</v>
      </c>
      <c r="I3012" s="14">
        <v>9216.894977186379</v>
      </c>
      <c r="J3012" s="14">
        <v>3686.757990874552</v>
      </c>
      <c r="K3012" s="15">
        <v>-4.8731656431911304E-2</v>
      </c>
      <c r="L3012" s="14">
        <v>-5719.9532851752247</v>
      </c>
      <c r="M3012" s="14">
        <v>113499.96703853067</v>
      </c>
      <c r="N3012" s="14">
        <v>2765.0684931559135</v>
      </c>
      <c r="O3012" s="15">
        <v>0.21400731050684038</v>
      </c>
      <c r="P3012" s="14">
        <v>24414.564642087913</v>
      </c>
      <c r="Q3012" s="14">
        <v>139879.95234010226</v>
      </c>
      <c r="R3012" s="14">
        <v>2765.0684931559135</v>
      </c>
      <c r="S3012" s="15">
        <v>0.42651977078848352</v>
      </c>
      <c r="T3012" s="38">
        <v>325626.49467889254</v>
      </c>
      <c r="U3012" s="38">
        <v>1090458.9718833899</v>
      </c>
      <c r="V3012" s="38">
        <v>344321.10603580525</v>
      </c>
      <c r="W3012" s="38">
        <v>1343838.8912620228</v>
      </c>
      <c r="AA3012" s="13">
        <v>2947</v>
      </c>
      <c r="AB3012" s="39">
        <v>2621903.8518323894</v>
      </c>
    </row>
    <row r="3013" spans="3:28">
      <c r="C3013" s="13">
        <v>2948</v>
      </c>
      <c r="D3013" s="13">
        <v>65</v>
      </c>
      <c r="E3013" s="14">
        <v>223279.91054069641</v>
      </c>
      <c r="F3013" s="14">
        <v>66156.665110871603</v>
      </c>
      <c r="G3013" s="14">
        <v>2551.6097</v>
      </c>
      <c r="H3013" s="14">
        <v>154571.6357298248</v>
      </c>
      <c r="I3013" s="14">
        <v>9274.2981437894887</v>
      </c>
      <c r="J3013" s="14">
        <v>3709.7192575157956</v>
      </c>
      <c r="K3013" s="15">
        <v>-5.1705165355607832E-3</v>
      </c>
      <c r="L3013" s="14">
        <v>-742.29560448493567</v>
      </c>
      <c r="M3013" s="14">
        <v>144675.70696748141</v>
      </c>
      <c r="N3013" s="14">
        <v>2782.2894431368463</v>
      </c>
      <c r="O3013" s="15">
        <v>-1.7770044596852219E-2</v>
      </c>
      <c r="P3013" s="14">
        <v>-4109.4178623412263</v>
      </c>
      <c r="Q3013" s="14">
        <v>228537.07571013371</v>
      </c>
      <c r="R3013" s="14">
        <v>2782.2894431368463</v>
      </c>
      <c r="S3013" s="15">
        <v>-0.22394559896701433</v>
      </c>
      <c r="T3013" s="38">
        <v>-27589.474614023959</v>
      </c>
      <c r="U3013" s="38">
        <v>96998.887383904977</v>
      </c>
      <c r="V3013" s="38">
        <v>-32441.188080850123</v>
      </c>
      <c r="W3013" s="38">
        <v>470211.67006152007</v>
      </c>
      <c r="AA3013" s="13">
        <v>2948</v>
      </c>
      <c r="AB3013" s="39">
        <v>2806879.3153016092</v>
      </c>
    </row>
    <row r="3014" spans="3:28">
      <c r="C3014" s="13">
        <v>2949</v>
      </c>
      <c r="D3014" s="13">
        <v>65</v>
      </c>
      <c r="E3014" s="14">
        <v>230834.31989916245</v>
      </c>
      <c r="F3014" s="14">
        <v>69102.884760673362</v>
      </c>
      <c r="G3014" s="14">
        <v>2551.6097</v>
      </c>
      <c r="H3014" s="14">
        <v>159179.82543848909</v>
      </c>
      <c r="I3014" s="14">
        <v>9550.7895263093451</v>
      </c>
      <c r="J3014" s="14">
        <v>3820.315810523738</v>
      </c>
      <c r="K3014" s="15">
        <v>-2.6376420087320974E-2</v>
      </c>
      <c r="L3014" s="14">
        <v>-3858.7807604011973</v>
      </c>
      <c r="M3014" s="14">
        <v>144347.98402427931</v>
      </c>
      <c r="N3014" s="14">
        <v>2865.2368578928035</v>
      </c>
      <c r="O3014" s="15">
        <v>-0.11039998797666595</v>
      </c>
      <c r="P3014" s="14">
        <v>-33245.956180773319</v>
      </c>
      <c r="Q3014" s="14">
        <v>269327.6024790738</v>
      </c>
      <c r="R3014" s="14">
        <v>2865.2368578928035</v>
      </c>
      <c r="S3014" s="15">
        <v>-6.8740548087886974E-2</v>
      </c>
      <c r="T3014" s="38">
        <v>-84552.089526986849</v>
      </c>
      <c r="U3014" s="38">
        <v>1146898.2095710798</v>
      </c>
      <c r="V3014" s="38">
        <v>-121656.82646816137</v>
      </c>
      <c r="W3014" s="38">
        <v>1560573.7960744328</v>
      </c>
      <c r="AA3014" s="13">
        <v>2949</v>
      </c>
      <c r="AB3014" s="39">
        <v>2536716.298801749</v>
      </c>
    </row>
    <row r="3015" spans="3:28">
      <c r="C3015" s="13">
        <v>2950</v>
      </c>
      <c r="D3015" s="13">
        <v>65</v>
      </c>
      <c r="E3015" s="14">
        <v>230216.56361363968</v>
      </c>
      <c r="F3015" s="14">
        <v>68861.95980931948</v>
      </c>
      <c r="G3015" s="14">
        <v>2551.6097</v>
      </c>
      <c r="H3015" s="14">
        <v>158802.99410432021</v>
      </c>
      <c r="I3015" s="14">
        <v>9528.1796462592119</v>
      </c>
      <c r="J3015" s="14">
        <v>3811.2718585036851</v>
      </c>
      <c r="K3015" s="15">
        <v>-2.5989899975006427E-2</v>
      </c>
      <c r="L3015" s="14">
        <v>-3623.3525768654022</v>
      </c>
      <c r="M3015" s="14">
        <v>137696.15490825442</v>
      </c>
      <c r="N3015" s="14">
        <v>2858.4538938777637</v>
      </c>
      <c r="O3015" s="15">
        <v>-5.0062711304531632E-2</v>
      </c>
      <c r="P3015" s="14">
        <v>-7487.4432750696833</v>
      </c>
      <c r="Q3015" s="14">
        <v>143503.0655114312</v>
      </c>
      <c r="R3015" s="14">
        <v>2858.4538938777637</v>
      </c>
      <c r="S3015" s="15">
        <v>0.25952738917154694</v>
      </c>
      <c r="T3015" s="38">
        <v>42127.561365830246</v>
      </c>
      <c r="U3015" s="38">
        <v>205880.93259791832</v>
      </c>
      <c r="V3015" s="38">
        <v>31016.76551389516</v>
      </c>
      <c r="W3015" s="38">
        <v>487080.15301760391</v>
      </c>
      <c r="AA3015" s="13">
        <v>2950</v>
      </c>
      <c r="AB3015" s="39">
        <v>2556655.7131743589</v>
      </c>
    </row>
    <row r="3016" spans="3:28">
      <c r="C3016" s="13">
        <v>2951</v>
      </c>
      <c r="D3016" s="13">
        <v>65</v>
      </c>
      <c r="E3016" s="14">
        <v>227634.71442324063</v>
      </c>
      <c r="F3016" s="14">
        <v>67855.03862506384</v>
      </c>
      <c r="G3016" s="14">
        <v>2551.6097</v>
      </c>
      <c r="H3016" s="14">
        <v>157228.06609817679</v>
      </c>
      <c r="I3016" s="14">
        <v>9433.6839658906065</v>
      </c>
      <c r="J3016" s="14">
        <v>3773.4735863562428</v>
      </c>
      <c r="K3016" s="15">
        <v>-1.2281291345032704E-2</v>
      </c>
      <c r="L3016" s="14">
        <v>-1334.0996417030817</v>
      </c>
      <c r="M3016" s="14">
        <v>109181.24991072467</v>
      </c>
      <c r="N3016" s="14">
        <v>2830.1051897671819</v>
      </c>
      <c r="O3016" s="15">
        <v>0.21414560691078813</v>
      </c>
      <c r="P3016" s="14">
        <v>70632.751814779491</v>
      </c>
      <c r="Q3016" s="14">
        <v>401882.97046191228</v>
      </c>
      <c r="R3016" s="14">
        <v>2830.1051897671819</v>
      </c>
      <c r="S3016" s="15">
        <v>0.29152112489569637</v>
      </c>
      <c r="T3016" s="38">
        <v>16183.878674972308</v>
      </c>
      <c r="U3016" s="38">
        <v>73114.217445987233</v>
      </c>
      <c r="V3016" s="38">
        <v>85482.530848048715</v>
      </c>
      <c r="W3016" s="38">
        <v>584178.4378186242</v>
      </c>
      <c r="AA3016" s="13">
        <v>2951</v>
      </c>
      <c r="AB3016" s="39">
        <v>2535959.8046802022</v>
      </c>
    </row>
    <row r="3017" spans="3:28">
      <c r="C3017" s="13">
        <v>2952</v>
      </c>
      <c r="D3017" s="13">
        <v>65</v>
      </c>
      <c r="E3017" s="14">
        <v>227277.68782606343</v>
      </c>
      <c r="F3017" s="14">
        <v>67715.798252164735</v>
      </c>
      <c r="G3017" s="14">
        <v>2551.6097</v>
      </c>
      <c r="H3017" s="14">
        <v>157010.27987389869</v>
      </c>
      <c r="I3017" s="14">
        <v>9420.6167924339206</v>
      </c>
      <c r="J3017" s="14">
        <v>3768.2467169735683</v>
      </c>
      <c r="K3017" s="15">
        <v>3.4741306909837927E-2</v>
      </c>
      <c r="L3017" s="14">
        <v>6031.8933579852946</v>
      </c>
      <c r="M3017" s="14">
        <v>181539.11539953295</v>
      </c>
      <c r="N3017" s="14">
        <v>2826.1850377301762</v>
      </c>
      <c r="O3017" s="15">
        <v>0.11695700122274796</v>
      </c>
      <c r="P3017" s="14">
        <v>9972.7331094529509</v>
      </c>
      <c r="Q3017" s="14">
        <v>96654.197809471996</v>
      </c>
      <c r="R3017" s="14">
        <v>2826.1850377301762</v>
      </c>
      <c r="S3017" s="15">
        <v>-5.9526454260281844E-2</v>
      </c>
      <c r="T3017" s="38">
        <v>-28431.152829727278</v>
      </c>
      <c r="U3017" s="38">
        <v>450604.08572543459</v>
      </c>
      <c r="V3017" s="38">
        <v>-12426.526362289032</v>
      </c>
      <c r="W3017" s="38">
        <v>728797.39893443952</v>
      </c>
      <c r="AA3017" s="13">
        <v>2952</v>
      </c>
      <c r="AB3017" s="39">
        <v>2296718.8966191299</v>
      </c>
    </row>
    <row r="3018" spans="3:28">
      <c r="C3018" s="13">
        <v>2953</v>
      </c>
      <c r="D3018" s="13">
        <v>65</v>
      </c>
      <c r="E3018" s="14">
        <v>240114.78542327275</v>
      </c>
      <c r="F3018" s="14">
        <v>72722.266315076384</v>
      </c>
      <c r="G3018" s="14">
        <v>2551.6097</v>
      </c>
      <c r="H3018" s="14">
        <v>164840.90940819637</v>
      </c>
      <c r="I3018" s="14">
        <v>9890.4545644917816</v>
      </c>
      <c r="J3018" s="14">
        <v>3956.1818257967129</v>
      </c>
      <c r="K3018" s="15">
        <v>3.0062372047274324E-2</v>
      </c>
      <c r="L3018" s="14">
        <v>3416.63407814825</v>
      </c>
      <c r="M3018" s="14">
        <v>119046.23834386691</v>
      </c>
      <c r="N3018" s="14">
        <v>2967.1363693475346</v>
      </c>
      <c r="O3018" s="15">
        <v>0.14409765681773021</v>
      </c>
      <c r="P3018" s="14">
        <v>19837.171059396551</v>
      </c>
      <c r="Q3018" s="14">
        <v>158985.51115974886</v>
      </c>
      <c r="R3018" s="14">
        <v>2967.1363693475346</v>
      </c>
      <c r="S3018" s="15">
        <v>0.46965075895139341</v>
      </c>
      <c r="T3018" s="38">
        <v>75009.425906255594</v>
      </c>
      <c r="U3018" s="38">
        <v>236206.1947546138</v>
      </c>
      <c r="V3018" s="38">
        <v>98263.231043800391</v>
      </c>
      <c r="W3018" s="38">
        <v>514237.94425822957</v>
      </c>
      <c r="AA3018" s="13">
        <v>2953</v>
      </c>
      <c r="AB3018" s="39">
        <v>3016806.7010355936</v>
      </c>
    </row>
    <row r="3019" spans="3:28">
      <c r="C3019" s="13">
        <v>2954</v>
      </c>
      <c r="D3019" s="13">
        <v>65</v>
      </c>
      <c r="E3019" s="14">
        <v>237178.55243299765</v>
      </c>
      <c r="F3019" s="14">
        <v>71577.135448869085</v>
      </c>
      <c r="G3019" s="14">
        <v>2551.6097</v>
      </c>
      <c r="H3019" s="14">
        <v>163049.80728412856</v>
      </c>
      <c r="I3019" s="14">
        <v>9782.9884370477139</v>
      </c>
      <c r="J3019" s="14">
        <v>3913.1953748190858</v>
      </c>
      <c r="K3019" s="15">
        <v>-5.5514870465383295E-3</v>
      </c>
      <c r="L3019" s="14">
        <v>-829.85340911085893</v>
      </c>
      <c r="M3019" s="14">
        <v>150609.82910839299</v>
      </c>
      <c r="N3019" s="14">
        <v>2934.8965311143143</v>
      </c>
      <c r="O3019" s="15">
        <v>0.25802489667703538</v>
      </c>
      <c r="P3019" s="14">
        <v>56034.476080125198</v>
      </c>
      <c r="Q3019" s="14">
        <v>274668.85979169258</v>
      </c>
      <c r="R3019" s="14">
        <v>2934.8965311143143</v>
      </c>
      <c r="S3019" s="15">
        <v>-1.4983203266023468E-2</v>
      </c>
      <c r="T3019" s="38">
        <v>-6166.8217776546971</v>
      </c>
      <c r="U3019" s="38">
        <v>406882.96093028685</v>
      </c>
      <c r="V3019" s="38">
        <v>49037.800893359643</v>
      </c>
      <c r="W3019" s="38">
        <v>832161.64983037242</v>
      </c>
      <c r="AA3019" s="13">
        <v>2954</v>
      </c>
      <c r="AB3019" s="39">
        <v>2280407.1733170412</v>
      </c>
    </row>
    <row r="3020" spans="3:28">
      <c r="C3020" s="13">
        <v>2955</v>
      </c>
      <c r="D3020" s="13">
        <v>65</v>
      </c>
      <c r="E3020" s="14">
        <v>212343.75947958429</v>
      </c>
      <c r="F3020" s="14">
        <v>61891.566197037871</v>
      </c>
      <c r="G3020" s="14">
        <v>2551.6097</v>
      </c>
      <c r="H3020" s="14">
        <v>147900.58358254642</v>
      </c>
      <c r="I3020" s="14">
        <v>8874.035014952784</v>
      </c>
      <c r="J3020" s="14">
        <v>3549.6140059811137</v>
      </c>
      <c r="K3020" s="15">
        <v>9.1374119336072118E-2</v>
      </c>
      <c r="L3020" s="14">
        <v>15236.515523336127</v>
      </c>
      <c r="M3020" s="14">
        <v>183760.02154575623</v>
      </c>
      <c r="N3020" s="14">
        <v>2662.2105044858349</v>
      </c>
      <c r="O3020" s="15">
        <v>9.9521142676693375E-2</v>
      </c>
      <c r="P3020" s="14">
        <v>8149.4609751504349</v>
      </c>
      <c r="Q3020" s="14">
        <v>91367.296584026786</v>
      </c>
      <c r="R3020" s="14">
        <v>2662.2105044858349</v>
      </c>
      <c r="S3020" s="15">
        <v>0.15806968281786085</v>
      </c>
      <c r="T3020" s="38">
        <v>27233.263740608407</v>
      </c>
      <c r="U3020" s="38">
        <v>200850.81415506825</v>
      </c>
      <c r="V3020" s="38">
        <v>50619.240239094972</v>
      </c>
      <c r="W3020" s="38">
        <v>475978.13228485128</v>
      </c>
      <c r="AA3020" s="13">
        <v>2955</v>
      </c>
      <c r="AB3020" s="39">
        <v>2237534.3545425544</v>
      </c>
    </row>
    <row r="3021" spans="3:28">
      <c r="C3021" s="13">
        <v>2956</v>
      </c>
      <c r="D3021" s="13">
        <v>65</v>
      </c>
      <c r="E3021" s="14">
        <v>225450.23384133042</v>
      </c>
      <c r="F3021" s="14">
        <v>67003.091198118869</v>
      </c>
      <c r="G3021" s="14">
        <v>2551.6097</v>
      </c>
      <c r="H3021" s="14">
        <v>155895.53294321155</v>
      </c>
      <c r="I3021" s="14">
        <v>9353.7319765926932</v>
      </c>
      <c r="J3021" s="14">
        <v>3741.4927906370776</v>
      </c>
      <c r="K3021" s="15">
        <v>5.2080053175887951E-2</v>
      </c>
      <c r="L3021" s="14">
        <v>10187.99039443412</v>
      </c>
      <c r="M3021" s="14">
        <v>207680.47242866637</v>
      </c>
      <c r="N3021" s="14">
        <v>2806.1195929778078</v>
      </c>
      <c r="O3021" s="15">
        <v>5.1994844681234886E-2</v>
      </c>
      <c r="P3021" s="14">
        <v>8255.9806781523512</v>
      </c>
      <c r="Q3021" s="14">
        <v>168443.64169361483</v>
      </c>
      <c r="R3021" s="14">
        <v>2806.1195929778078</v>
      </c>
      <c r="S3021" s="15">
        <v>0.24145379253380267</v>
      </c>
      <c r="T3021" s="38">
        <v>19654.05838575917</v>
      </c>
      <c r="U3021" s="38">
        <v>102455.95718788379</v>
      </c>
      <c r="V3021" s="38">
        <v>38098.029458345642</v>
      </c>
      <c r="W3021" s="38">
        <v>478580.07131016499</v>
      </c>
      <c r="AA3021" s="13">
        <v>2956</v>
      </c>
      <c r="AB3021" s="39">
        <v>2569920.9938213327</v>
      </c>
    </row>
    <row r="3022" spans="3:28">
      <c r="C3022" s="13">
        <v>2957</v>
      </c>
      <c r="D3022" s="13">
        <v>65</v>
      </c>
      <c r="E3022" s="14">
        <v>254537.95471561185</v>
      </c>
      <c r="F3022" s="14">
        <v>78347.302339088623</v>
      </c>
      <c r="G3022" s="14">
        <v>2551.6097</v>
      </c>
      <c r="H3022" s="14">
        <v>173639.04267652324</v>
      </c>
      <c r="I3022" s="14">
        <v>10418.342560591394</v>
      </c>
      <c r="J3022" s="14">
        <v>4167.3370242365581</v>
      </c>
      <c r="K3022" s="15">
        <v>0.10362952712352905</v>
      </c>
      <c r="L3022" s="14">
        <v>16651.488471902849</v>
      </c>
      <c r="M3022" s="14">
        <v>179418.0138309297</v>
      </c>
      <c r="N3022" s="14">
        <v>3125.5027681774181</v>
      </c>
      <c r="O3022" s="15">
        <v>0.2198101894134685</v>
      </c>
      <c r="P3022" s="14">
        <v>26929.934239211227</v>
      </c>
      <c r="Q3022" s="14">
        <v>151007.18011088413</v>
      </c>
      <c r="R3022" s="14">
        <v>3125.5027681774181</v>
      </c>
      <c r="S3022" s="15">
        <v>-0.13293659668095492</v>
      </c>
      <c r="T3022" s="38">
        <v>-77671.391930121288</v>
      </c>
      <c r="U3022" s="38">
        <v>508165.32064563996</v>
      </c>
      <c r="V3022" s="38">
        <v>-34089.969219007209</v>
      </c>
      <c r="W3022" s="38">
        <v>838590.5145874538</v>
      </c>
      <c r="AA3022" s="13">
        <v>2957</v>
      </c>
      <c r="AB3022" s="39">
        <v>2447700.931506122</v>
      </c>
    </row>
    <row r="3023" spans="3:28">
      <c r="C3023" s="13">
        <v>2958</v>
      </c>
      <c r="D3023" s="13">
        <v>65</v>
      </c>
      <c r="E3023" s="14">
        <v>230894.75215273685</v>
      </c>
      <c r="F3023" s="14">
        <v>69126.453339567379</v>
      </c>
      <c r="G3023" s="14">
        <v>2551.6097</v>
      </c>
      <c r="H3023" s="14">
        <v>159216.68911316947</v>
      </c>
      <c r="I3023" s="14">
        <v>9553.0013467901681</v>
      </c>
      <c r="J3023" s="14">
        <v>3821.2005387160675</v>
      </c>
      <c r="K3023" s="15">
        <v>7.6162174312929862E-2</v>
      </c>
      <c r="L3023" s="14">
        <v>12490.458228096784</v>
      </c>
      <c r="M3023" s="14">
        <v>178399.24185783076</v>
      </c>
      <c r="N3023" s="14">
        <v>2865.9004040370505</v>
      </c>
      <c r="O3023" s="15">
        <v>0.20057539762813079</v>
      </c>
      <c r="P3023" s="14">
        <v>67487.036680185731</v>
      </c>
      <c r="Q3023" s="14">
        <v>405387.15822147048</v>
      </c>
      <c r="R3023" s="14">
        <v>2865.9004040370505</v>
      </c>
      <c r="S3023" s="15">
        <v>0.16797076424666307</v>
      </c>
      <c r="T3023" s="38">
        <v>20516.77903336109</v>
      </c>
      <c r="U3023" s="38">
        <v>144094.66990631947</v>
      </c>
      <c r="V3023" s="38">
        <v>100494.27394164361</v>
      </c>
      <c r="W3023" s="38">
        <v>727881.06998562068</v>
      </c>
      <c r="AA3023" s="13">
        <v>2958</v>
      </c>
      <c r="AB3023" s="39">
        <v>2787577.3178795599</v>
      </c>
    </row>
    <row r="3024" spans="3:28">
      <c r="C3024" s="13">
        <v>2959</v>
      </c>
      <c r="D3024" s="13">
        <v>65</v>
      </c>
      <c r="E3024" s="14">
        <v>242374.89359867037</v>
      </c>
      <c r="F3024" s="14">
        <v>73603.708503481437</v>
      </c>
      <c r="G3024" s="14">
        <v>2551.6097</v>
      </c>
      <c r="H3024" s="14">
        <v>166219.57539518893</v>
      </c>
      <c r="I3024" s="14">
        <v>9973.1745237113355</v>
      </c>
      <c r="J3024" s="14">
        <v>3989.2698094845346</v>
      </c>
      <c r="K3024" s="15">
        <v>-7.969084134849598E-3</v>
      </c>
      <c r="L3024" s="14">
        <v>-1873.916801699118</v>
      </c>
      <c r="M3024" s="14">
        <v>235269.04506125575</v>
      </c>
      <c r="N3024" s="14">
        <v>2991.9523571134005</v>
      </c>
      <c r="O3024" s="15">
        <v>3.6939410402086606E-2</v>
      </c>
      <c r="P3024" s="14">
        <v>5583.2274243912434</v>
      </c>
      <c r="Q3024" s="14">
        <v>158224.751504705</v>
      </c>
      <c r="R3024" s="14">
        <v>2991.9523571134005</v>
      </c>
      <c r="S3024" s="15">
        <v>0.32445455113696076</v>
      </c>
      <c r="T3024" s="38">
        <v>76514.734451755532</v>
      </c>
      <c r="U3024" s="38">
        <v>313836.45011718624</v>
      </c>
      <c r="V3024" s="38">
        <v>80224.045074447655</v>
      </c>
      <c r="W3024" s="38">
        <v>707330.24668314704</v>
      </c>
      <c r="AA3024" s="13">
        <v>2959</v>
      </c>
      <c r="AB3024" s="39">
        <v>3005457.0013572644</v>
      </c>
    </row>
    <row r="3025" spans="3:28">
      <c r="C3025" s="13">
        <v>2960</v>
      </c>
      <c r="D3025" s="13">
        <v>65</v>
      </c>
      <c r="E3025" s="14">
        <v>228991.53158688018</v>
      </c>
      <c r="F3025" s="14">
        <v>68384.197318883264</v>
      </c>
      <c r="G3025" s="14">
        <v>2551.6097</v>
      </c>
      <c r="H3025" s="14">
        <v>158055.72456799692</v>
      </c>
      <c r="I3025" s="14">
        <v>9483.3434740798148</v>
      </c>
      <c r="J3025" s="14">
        <v>3793.3373896319263</v>
      </c>
      <c r="K3025" s="15">
        <v>2.7011578919401084E-2</v>
      </c>
      <c r="L3025" s="14">
        <v>3809.8774267505805</v>
      </c>
      <c r="M3025" s="14">
        <v>146752.63002946181</v>
      </c>
      <c r="N3025" s="14">
        <v>2845.0030422239442</v>
      </c>
      <c r="O3025" s="15">
        <v>8.1206506194476336E-2</v>
      </c>
      <c r="P3025" s="14">
        <v>15364.269832912807</v>
      </c>
      <c r="Q3025" s="14">
        <v>205986.75732704383</v>
      </c>
      <c r="R3025" s="14">
        <v>2845.0030422239442</v>
      </c>
      <c r="S3025" s="15">
        <v>-0.18629868474222661</v>
      </c>
      <c r="T3025" s="38">
        <v>-44794.302398040483</v>
      </c>
      <c r="U3025" s="38">
        <v>197071.67010098213</v>
      </c>
      <c r="V3025" s="38">
        <v>-25620.155138377097</v>
      </c>
      <c r="W3025" s="38">
        <v>549811.0574574878</v>
      </c>
      <c r="AA3025" s="13">
        <v>2960</v>
      </c>
      <c r="AB3025" s="39">
        <v>2511438.8738319445</v>
      </c>
    </row>
    <row r="3026" spans="3:28">
      <c r="C3026" s="13">
        <v>2961</v>
      </c>
      <c r="D3026" s="13">
        <v>65</v>
      </c>
      <c r="E3026" s="14">
        <v>248223.11240845744</v>
      </c>
      <c r="F3026" s="14">
        <v>75884.513839298394</v>
      </c>
      <c r="G3026" s="14">
        <v>2551.6097</v>
      </c>
      <c r="H3026" s="14">
        <v>169786.98886915905</v>
      </c>
      <c r="I3026" s="14">
        <v>10187.219332149542</v>
      </c>
      <c r="J3026" s="14">
        <v>4074.8877328598169</v>
      </c>
      <c r="K3026" s="15">
        <v>0.11262968187955935</v>
      </c>
      <c r="L3026" s="14">
        <v>13366.582817538963</v>
      </c>
      <c r="M3026" s="14">
        <v>134081.29358624542</v>
      </c>
      <c r="N3026" s="14">
        <v>3056.1657996448625</v>
      </c>
      <c r="O3026" s="15">
        <v>8.5914481285061822E-2</v>
      </c>
      <c r="P3026" s="14">
        <v>21862.772309319807</v>
      </c>
      <c r="Q3026" s="14">
        <v>277862.18509798538</v>
      </c>
      <c r="R3026" s="14">
        <v>3056.1657996448625</v>
      </c>
      <c r="S3026" s="15">
        <v>-9.7283795259883038E-3</v>
      </c>
      <c r="T3026" s="38">
        <v>-644.6877812665366</v>
      </c>
      <c r="U3026" s="38">
        <v>67152.168817641505</v>
      </c>
      <c r="V3026" s="38">
        <v>34584.667345592236</v>
      </c>
      <c r="W3026" s="38">
        <v>479095.64750187233</v>
      </c>
      <c r="AA3026" s="13">
        <v>2961</v>
      </c>
      <c r="AB3026" s="39">
        <v>2466533.8542955546</v>
      </c>
    </row>
    <row r="3027" spans="3:28">
      <c r="C3027" s="13">
        <v>2962</v>
      </c>
      <c r="D3027" s="13">
        <v>65</v>
      </c>
      <c r="E3027" s="14">
        <v>237374.43657513929</v>
      </c>
      <c r="F3027" s="14">
        <v>71653.530264304325</v>
      </c>
      <c r="G3027" s="14">
        <v>2551.6097</v>
      </c>
      <c r="H3027" s="14">
        <v>163169.29661083498</v>
      </c>
      <c r="I3027" s="14">
        <v>9790.157796650099</v>
      </c>
      <c r="J3027" s="14">
        <v>3916.0631186600399</v>
      </c>
      <c r="K3027" s="15">
        <v>8.1886122509874926E-4</v>
      </c>
      <c r="L3027" s="14">
        <v>105.80721827705661</v>
      </c>
      <c r="M3027" s="14">
        <v>131276.47583255733</v>
      </c>
      <c r="N3027" s="14">
        <v>2937.0473389950298</v>
      </c>
      <c r="O3027" s="15">
        <v>0.13409209090915494</v>
      </c>
      <c r="P3027" s="14">
        <v>30835.868468636774</v>
      </c>
      <c r="Q3027" s="14">
        <v>262264.77428720181</v>
      </c>
      <c r="R3027" s="14">
        <v>2937.0473389950298</v>
      </c>
      <c r="S3027" s="15">
        <v>-0.27280204715783318</v>
      </c>
      <c r="T3027" s="38">
        <v>-56564.055792052539</v>
      </c>
      <c r="U3027" s="38">
        <v>152249.15748428897</v>
      </c>
      <c r="V3027" s="38">
        <v>-25622.380105138709</v>
      </c>
      <c r="W3027" s="38">
        <v>545790.40760404803</v>
      </c>
      <c r="AA3027" s="13">
        <v>2962</v>
      </c>
      <c r="AB3027" s="39">
        <v>2359378.6704679579</v>
      </c>
    </row>
    <row r="3028" spans="3:28">
      <c r="C3028" s="13">
        <v>2963</v>
      </c>
      <c r="D3028" s="13">
        <v>65</v>
      </c>
      <c r="E3028" s="14">
        <v>240608.09747659793</v>
      </c>
      <c r="F3028" s="14">
        <v>72914.658015873196</v>
      </c>
      <c r="G3028" s="14">
        <v>2551.6097</v>
      </c>
      <c r="H3028" s="14">
        <v>165141.82976072474</v>
      </c>
      <c r="I3028" s="14">
        <v>9908.5097856434841</v>
      </c>
      <c r="J3028" s="14">
        <v>3963.4039142573938</v>
      </c>
      <c r="K3028" s="15">
        <v>9.1548967736401823E-3</v>
      </c>
      <c r="L3028" s="14">
        <v>1547.5701691759534</v>
      </c>
      <c r="M3028" s="14">
        <v>172572.15785625551</v>
      </c>
      <c r="N3028" s="14">
        <v>2972.5529356930451</v>
      </c>
      <c r="O3028" s="15">
        <v>1.2315489874520601E-2</v>
      </c>
      <c r="P3028" s="14">
        <v>3052.3585366243856</v>
      </c>
      <c r="Q3028" s="14">
        <v>252385.74199932793</v>
      </c>
      <c r="R3028" s="14">
        <v>2972.5529356930451</v>
      </c>
      <c r="S3028" s="15">
        <v>0.28223414582409145</v>
      </c>
      <c r="T3028" s="38">
        <v>102684.80577879041</v>
      </c>
      <c r="U3028" s="38">
        <v>467999.5108691288</v>
      </c>
      <c r="V3028" s="38">
        <v>107284.73448459075</v>
      </c>
      <c r="W3028" s="38">
        <v>892957.4107247123</v>
      </c>
      <c r="AA3028" s="13">
        <v>2963</v>
      </c>
      <c r="AB3028" s="39">
        <v>2760164.698699547</v>
      </c>
    </row>
    <row r="3029" spans="3:28">
      <c r="C3029" s="13">
        <v>2964</v>
      </c>
      <c r="D3029" s="13">
        <v>65</v>
      </c>
      <c r="E3029" s="14">
        <v>224456.82760925894</v>
      </c>
      <c r="F3029" s="14">
        <v>66615.662767610978</v>
      </c>
      <c r="G3029" s="14">
        <v>2551.6097</v>
      </c>
      <c r="H3029" s="14">
        <v>155289.55514164796</v>
      </c>
      <c r="I3029" s="14">
        <v>9317.3733084988762</v>
      </c>
      <c r="J3029" s="14">
        <v>3726.9493233995508</v>
      </c>
      <c r="K3029" s="15">
        <v>9.0331728264452543E-2</v>
      </c>
      <c r="L3029" s="14">
        <v>11325.542639982023</v>
      </c>
      <c r="M3029" s="14">
        <v>138566.25581554807</v>
      </c>
      <c r="N3029" s="14">
        <v>2795.2119925496627</v>
      </c>
      <c r="O3029" s="15">
        <v>-1.3246348439685141E-2</v>
      </c>
      <c r="P3029" s="14">
        <v>-3410.7705784865907</v>
      </c>
      <c r="Q3029" s="14">
        <v>255474.44372108174</v>
      </c>
      <c r="R3029" s="14">
        <v>2795.2119925496627</v>
      </c>
      <c r="S3029" s="15">
        <v>0.22065750453799124</v>
      </c>
      <c r="T3029" s="38">
        <v>86402.145567770378</v>
      </c>
      <c r="U3029" s="38">
        <v>479366.5181178393</v>
      </c>
      <c r="V3029" s="38">
        <v>94316.917629265809</v>
      </c>
      <c r="W3029" s="38">
        <v>873407.21765446919</v>
      </c>
      <c r="AA3029" s="13">
        <v>2964</v>
      </c>
      <c r="AB3029" s="39">
        <v>3043103.3104748484</v>
      </c>
    </row>
    <row r="3030" spans="3:28">
      <c r="C3030" s="13">
        <v>2965</v>
      </c>
      <c r="D3030" s="13">
        <v>65</v>
      </c>
      <c r="E3030" s="14">
        <v>242661.96410409833</v>
      </c>
      <c r="F3030" s="14">
        <v>73715.666000598343</v>
      </c>
      <c r="G3030" s="14">
        <v>2551.6097</v>
      </c>
      <c r="H3030" s="14">
        <v>166394.68840349998</v>
      </c>
      <c r="I3030" s="14">
        <v>9983.6813042099984</v>
      </c>
      <c r="J3030" s="14">
        <v>3993.4725216839997</v>
      </c>
      <c r="K3030" s="15">
        <v>8.9580063569401652E-2</v>
      </c>
      <c r="L3030" s="14">
        <v>13842.640138255976</v>
      </c>
      <c r="M3030" s="14">
        <v>170367.51119475445</v>
      </c>
      <c r="N3030" s="14">
        <v>2995.1043912629993</v>
      </c>
      <c r="O3030" s="15">
        <v>0.13205182488874426</v>
      </c>
      <c r="P3030" s="14">
        <v>19252.104888611007</v>
      </c>
      <c r="Q3030" s="14">
        <v>166541.6967234615</v>
      </c>
      <c r="R3030" s="14">
        <v>2995.1043912629993</v>
      </c>
      <c r="S3030" s="15">
        <v>0.10148708794664213</v>
      </c>
      <c r="T3030" s="38">
        <v>13703.436621167992</v>
      </c>
      <c r="U3030" s="38">
        <v>150227.39363760501</v>
      </c>
      <c r="V3030" s="38">
        <v>46798.181648034981</v>
      </c>
      <c r="W3030" s="38">
        <v>487136.60155582096</v>
      </c>
      <c r="AA3030" s="13">
        <v>2965</v>
      </c>
      <c r="AB3030" s="39">
        <v>2987708.2652135445</v>
      </c>
    </row>
    <row r="3031" spans="3:28">
      <c r="C3031" s="13">
        <v>2966</v>
      </c>
      <c r="D3031" s="13">
        <v>65</v>
      </c>
      <c r="E3031" s="14">
        <v>218387.18307331239</v>
      </c>
      <c r="F3031" s="14">
        <v>64248.501398591834</v>
      </c>
      <c r="G3031" s="14">
        <v>2551.6097</v>
      </c>
      <c r="H3031" s="14">
        <v>151587.07197472054</v>
      </c>
      <c r="I3031" s="14">
        <v>9095.2243184832314</v>
      </c>
      <c r="J3031" s="14">
        <v>3638.0897273932928</v>
      </c>
      <c r="K3031" s="15">
        <v>6.5234675994758282E-2</v>
      </c>
      <c r="L3031" s="14">
        <v>11249.933253820327</v>
      </c>
      <c r="M3031" s="14">
        <v>185522.2490546529</v>
      </c>
      <c r="N3031" s="14">
        <v>2728.5672955449695</v>
      </c>
      <c r="O3031" s="15">
        <v>-2.5888745310888264E-2</v>
      </c>
      <c r="P3031" s="14">
        <v>-2808.9995309946266</v>
      </c>
      <c r="Q3031" s="14">
        <v>107058.01367212716</v>
      </c>
      <c r="R3031" s="14">
        <v>2728.5672955449695</v>
      </c>
      <c r="S3031" s="15">
        <v>9.1948895675537656E-3</v>
      </c>
      <c r="T3031" s="38">
        <v>2393.6116092014095</v>
      </c>
      <c r="U3031" s="38">
        <v>264077.67306570429</v>
      </c>
      <c r="V3031" s="38">
        <v>10834.54533202711</v>
      </c>
      <c r="W3031" s="38">
        <v>556657.93579248432</v>
      </c>
      <c r="AA3031" s="13">
        <v>2966</v>
      </c>
      <c r="AB3031" s="39">
        <v>3031052.4860059111</v>
      </c>
    </row>
    <row r="3032" spans="3:28">
      <c r="C3032" s="13">
        <v>2967</v>
      </c>
      <c r="D3032" s="13">
        <v>65</v>
      </c>
      <c r="E3032" s="14">
        <v>224897.27364632278</v>
      </c>
      <c r="F3032" s="14">
        <v>66787.436722065875</v>
      </c>
      <c r="G3032" s="14">
        <v>2551.6097</v>
      </c>
      <c r="H3032" s="14">
        <v>155558.2272242569</v>
      </c>
      <c r="I3032" s="14">
        <v>9333.4936334554131</v>
      </c>
      <c r="J3032" s="14">
        <v>3733.3974533821656</v>
      </c>
      <c r="K3032" s="15">
        <v>0.12503961220600687</v>
      </c>
      <c r="L3032" s="14">
        <v>17051.307285423289</v>
      </c>
      <c r="M3032" s="14">
        <v>155285.24983666098</v>
      </c>
      <c r="N3032" s="14">
        <v>2800.0480900366238</v>
      </c>
      <c r="O3032" s="15">
        <v>-6.3911992319343136E-2</v>
      </c>
      <c r="P3032" s="14">
        <v>-7599.5774272278049</v>
      </c>
      <c r="Q3032" s="14">
        <v>112707.35518755783</v>
      </c>
      <c r="R3032" s="14">
        <v>2800.0480900366238</v>
      </c>
      <c r="S3032" s="15">
        <v>-0.21113010500547202</v>
      </c>
      <c r="T3032" s="38">
        <v>-169565.43878644885</v>
      </c>
      <c r="U3032" s="38">
        <v>634967.03660677536</v>
      </c>
      <c r="V3032" s="38">
        <v>-160113.70892825336</v>
      </c>
      <c r="W3032" s="38">
        <v>902959.64163099416</v>
      </c>
      <c r="AA3032" s="13">
        <v>2967</v>
      </c>
      <c r="AB3032" s="39">
        <v>3504747.124930386</v>
      </c>
    </row>
    <row r="3033" spans="3:28">
      <c r="C3033" s="13">
        <v>2968</v>
      </c>
      <c r="D3033" s="13">
        <v>65</v>
      </c>
      <c r="E3033" s="14">
        <v>210887.25576459314</v>
      </c>
      <c r="F3033" s="14">
        <v>61323.529748191322</v>
      </c>
      <c r="G3033" s="14">
        <v>2551.6097</v>
      </c>
      <c r="H3033" s="14">
        <v>147012.11631640181</v>
      </c>
      <c r="I3033" s="14">
        <v>8820.7269789841084</v>
      </c>
      <c r="J3033" s="14">
        <v>3528.2907915936435</v>
      </c>
      <c r="K3033" s="15">
        <v>5.3592533294970893E-2</v>
      </c>
      <c r="L3033" s="14">
        <v>6933.4743755740446</v>
      </c>
      <c r="M3033" s="14">
        <v>138071.50731299</v>
      </c>
      <c r="N3033" s="14">
        <v>2646.2180936952323</v>
      </c>
      <c r="O3033" s="15">
        <v>-4.6163829706011891E-2</v>
      </c>
      <c r="P3033" s="14">
        <v>-10593.096468370306</v>
      </c>
      <c r="Q3033" s="14">
        <v>220197.46655339681</v>
      </c>
      <c r="R3033" s="14">
        <v>2646.2180936952323</v>
      </c>
      <c r="S3033" s="15">
        <v>1.1090840021071816E-2</v>
      </c>
      <c r="T3033" s="38">
        <v>1074.0367171079565</v>
      </c>
      <c r="U3033" s="38">
        <v>99237.124978096472</v>
      </c>
      <c r="V3033" s="38">
        <v>-2585.5853756883048</v>
      </c>
      <c r="W3033" s="38">
        <v>457506.09884448326</v>
      </c>
      <c r="AA3033" s="13">
        <v>2968</v>
      </c>
      <c r="AB3033" s="39">
        <v>2789563.0675561642</v>
      </c>
    </row>
    <row r="3034" spans="3:28">
      <c r="C3034" s="13">
        <v>2969</v>
      </c>
      <c r="D3034" s="13">
        <v>65</v>
      </c>
      <c r="E3034" s="14">
        <v>234969.64834137165</v>
      </c>
      <c r="F3034" s="14">
        <v>70715.662853134942</v>
      </c>
      <c r="G3034" s="14">
        <v>2551.6097</v>
      </c>
      <c r="H3034" s="14">
        <v>161702.37578823671</v>
      </c>
      <c r="I3034" s="14">
        <v>9702.1425472942028</v>
      </c>
      <c r="J3034" s="14">
        <v>3880.8570189176812</v>
      </c>
      <c r="K3034" s="15">
        <v>-5.8932467882115848E-2</v>
      </c>
      <c r="L3034" s="14">
        <v>-8452.4619831078362</v>
      </c>
      <c r="M3034" s="14">
        <v>136914.20145028998</v>
      </c>
      <c r="N3034" s="14">
        <v>2910.6427641882606</v>
      </c>
      <c r="O3034" s="15">
        <v>2.7782598324405834E-2</v>
      </c>
      <c r="P3034" s="14">
        <v>7861.840635449149</v>
      </c>
      <c r="Q3034" s="14">
        <v>292294.31712916057</v>
      </c>
      <c r="R3034" s="14">
        <v>2910.6427641882606</v>
      </c>
      <c r="S3034" s="15">
        <v>5.2333501113562289E-2</v>
      </c>
      <c r="T3034" s="38">
        <v>8211.3905535021804</v>
      </c>
      <c r="U3034" s="38">
        <v>166571.76087707042</v>
      </c>
      <c r="V3034" s="38">
        <v>7620.7692058434932</v>
      </c>
      <c r="W3034" s="38">
        <v>595780.27945652092</v>
      </c>
      <c r="AA3034" s="13">
        <v>2969</v>
      </c>
      <c r="AB3034" s="39">
        <v>2527299.0096153454</v>
      </c>
    </row>
    <row r="3035" spans="3:28">
      <c r="C3035" s="13">
        <v>2970</v>
      </c>
      <c r="D3035" s="13">
        <v>65</v>
      </c>
      <c r="E3035" s="14">
        <v>240513.34900456437</v>
      </c>
      <c r="F3035" s="14">
        <v>72877.706111780106</v>
      </c>
      <c r="G3035" s="14">
        <v>2551.6097</v>
      </c>
      <c r="H3035" s="14">
        <v>165084.03319278426</v>
      </c>
      <c r="I3035" s="14">
        <v>9905.0419915670554</v>
      </c>
      <c r="J3035" s="14">
        <v>3962.0167966268223</v>
      </c>
      <c r="K3035" s="15">
        <v>2.704354335584664E-2</v>
      </c>
      <c r="L3035" s="14">
        <v>4043.8115219986703</v>
      </c>
      <c r="M3035" s="14">
        <v>155554.46804330571</v>
      </c>
      <c r="N3035" s="14">
        <v>2971.5125974701164</v>
      </c>
      <c r="O3035" s="15">
        <v>-8.8031813900426137E-2</v>
      </c>
      <c r="P3035" s="14">
        <v>-9845.7352266359558</v>
      </c>
      <c r="Q3035" s="14">
        <v>103482.94228888315</v>
      </c>
      <c r="R3035" s="14">
        <v>2971.5125974701164</v>
      </c>
      <c r="S3035" s="15">
        <v>-0.14715151849595759</v>
      </c>
      <c r="T3035" s="38">
        <v>-34579.481209949721</v>
      </c>
      <c r="U3035" s="38">
        <v>201898.62558158475</v>
      </c>
      <c r="V3035" s="38">
        <v>-40381.404914587009</v>
      </c>
      <c r="W3035" s="38">
        <v>460936.03591377358</v>
      </c>
      <c r="AA3035" s="13">
        <v>2970</v>
      </c>
      <c r="AB3035" s="39">
        <v>3087603.9357757573</v>
      </c>
    </row>
    <row r="3036" spans="3:28">
      <c r="C3036" s="13">
        <v>2971</v>
      </c>
      <c r="D3036" s="13">
        <v>65</v>
      </c>
      <c r="E3036" s="14">
        <v>234681.31165481341</v>
      </c>
      <c r="F3036" s="14">
        <v>70603.211545377228</v>
      </c>
      <c r="G3036" s="14">
        <v>2551.6097</v>
      </c>
      <c r="H3036" s="14">
        <v>161526.4904094362</v>
      </c>
      <c r="I3036" s="14">
        <v>9691.5894245661711</v>
      </c>
      <c r="J3036" s="14">
        <v>3876.6357698264687</v>
      </c>
      <c r="K3036" s="15">
        <v>-2.0913146765359318E-2</v>
      </c>
      <c r="L3036" s="14">
        <v>-3220.7338918225873</v>
      </c>
      <c r="M3036" s="14">
        <v>152722.80989039241</v>
      </c>
      <c r="N3036" s="14">
        <v>2907.4768273698514</v>
      </c>
      <c r="O3036" s="15">
        <v>0.14030958942564264</v>
      </c>
      <c r="P3036" s="14">
        <v>18282.293573539995</v>
      </c>
      <c r="Q3036" s="14">
        <v>150035.70464950387</v>
      </c>
      <c r="R3036" s="14">
        <v>2907.4768273698514</v>
      </c>
      <c r="S3036" s="15">
        <v>-3.8115264040223903E-2</v>
      </c>
      <c r="T3036" s="38">
        <v>-5576.84764935561</v>
      </c>
      <c r="U3036" s="38">
        <v>142192.22635980716</v>
      </c>
      <c r="V3036" s="38">
        <v>9484.7120323617983</v>
      </c>
      <c r="W3036" s="38">
        <v>444950.74089970347</v>
      </c>
      <c r="AA3036" s="13">
        <v>2971</v>
      </c>
      <c r="AB3036" s="39">
        <v>2708854.7157857567</v>
      </c>
    </row>
    <row r="3037" spans="3:28">
      <c r="C3037" s="13">
        <v>2972</v>
      </c>
      <c r="D3037" s="13">
        <v>65</v>
      </c>
      <c r="E3037" s="14">
        <v>232691.20961180213</v>
      </c>
      <c r="F3037" s="14">
        <v>69827.07174860283</v>
      </c>
      <c r="G3037" s="14">
        <v>2551.6097</v>
      </c>
      <c r="H3037" s="14">
        <v>160312.52816319928</v>
      </c>
      <c r="I3037" s="14">
        <v>9618.7516897919559</v>
      </c>
      <c r="J3037" s="14">
        <v>3847.5006759167827</v>
      </c>
      <c r="K3037" s="15">
        <v>-5.0366447429684609E-2</v>
      </c>
      <c r="L3037" s="14">
        <v>-7934.9749024762077</v>
      </c>
      <c r="M3037" s="14">
        <v>151533.63530581622</v>
      </c>
      <c r="N3037" s="14">
        <v>2885.6255069375866</v>
      </c>
      <c r="O3037" s="15">
        <v>0.12568181833416783</v>
      </c>
      <c r="P3037" s="14">
        <v>18470.163089990376</v>
      </c>
      <c r="Q3037" s="14">
        <v>166872.68198712086</v>
      </c>
      <c r="R3037" s="14">
        <v>2885.6255069375866</v>
      </c>
      <c r="S3037" s="15">
        <v>9.0101472177888595E-2</v>
      </c>
      <c r="T3037" s="38">
        <v>30453.300318830981</v>
      </c>
      <c r="U3037" s="38">
        <v>369885.0446927133</v>
      </c>
      <c r="V3037" s="38">
        <v>40988.488506345151</v>
      </c>
      <c r="W3037" s="38">
        <v>688291.36198565038</v>
      </c>
      <c r="AA3037" s="13">
        <v>2972</v>
      </c>
      <c r="AB3037" s="39">
        <v>3396780.4357445701</v>
      </c>
    </row>
    <row r="3038" spans="3:28">
      <c r="C3038" s="13">
        <v>2973</v>
      </c>
      <c r="D3038" s="13">
        <v>65</v>
      </c>
      <c r="E3038" s="14">
        <v>253805.19498773478</v>
      </c>
      <c r="F3038" s="14">
        <v>78061.526045216568</v>
      </c>
      <c r="G3038" s="14">
        <v>2551.6097</v>
      </c>
      <c r="H3038" s="14">
        <v>173192.05924251821</v>
      </c>
      <c r="I3038" s="14">
        <v>10391.523554551093</v>
      </c>
      <c r="J3038" s="14">
        <v>4156.6094218204371</v>
      </c>
      <c r="K3038" s="15">
        <v>0.10506552598928726</v>
      </c>
      <c r="L3038" s="14">
        <v>20976.468670779683</v>
      </c>
      <c r="M3038" s="14">
        <v>222706.07168593575</v>
      </c>
      <c r="N3038" s="14">
        <v>3117.457066365328</v>
      </c>
      <c r="O3038" s="15">
        <v>-0.12453447028073597</v>
      </c>
      <c r="P3038" s="14">
        <v>-47661.093850987556</v>
      </c>
      <c r="Q3038" s="14">
        <v>336611.70367486798</v>
      </c>
      <c r="R3038" s="14">
        <v>3117.457066365328</v>
      </c>
      <c r="S3038" s="15">
        <v>-4.5320582049738031E-2</v>
      </c>
      <c r="T3038" s="38">
        <v>-5086.4925211239179</v>
      </c>
      <c r="U3038" s="38">
        <v>108705.84579980682</v>
      </c>
      <c r="V3038" s="38">
        <v>-31771.11770133179</v>
      </c>
      <c r="W3038" s="38">
        <v>668023.62116061058</v>
      </c>
      <c r="AA3038" s="13">
        <v>2973</v>
      </c>
      <c r="AB3038" s="39">
        <v>3150148.3379109399</v>
      </c>
    </row>
    <row r="3039" spans="3:28">
      <c r="C3039" s="13">
        <v>2974</v>
      </c>
      <c r="D3039" s="13">
        <v>65</v>
      </c>
      <c r="E3039" s="14">
        <v>239935.24860459301</v>
      </c>
      <c r="F3039" s="14">
        <v>72652.246955791285</v>
      </c>
      <c r="G3039" s="14">
        <v>2551.6097</v>
      </c>
      <c r="H3039" s="14">
        <v>164731.39194880173</v>
      </c>
      <c r="I3039" s="14">
        <v>9883.8835169281028</v>
      </c>
      <c r="J3039" s="14">
        <v>3953.5534067712415</v>
      </c>
      <c r="K3039" s="15">
        <v>4.5457788250328909E-2</v>
      </c>
      <c r="L3039" s="14">
        <v>5359.9206725454769</v>
      </c>
      <c r="M3039" s="14">
        <v>125246.540306019</v>
      </c>
      <c r="N3039" s="14">
        <v>2965.1650550784307</v>
      </c>
      <c r="O3039" s="15">
        <v>-8.5107108441649815E-2</v>
      </c>
      <c r="P3039" s="14">
        <v>-7250.6671063922568</v>
      </c>
      <c r="Q3039" s="14">
        <v>79426.527706246241</v>
      </c>
      <c r="R3039" s="14">
        <v>2965.1650550784307</v>
      </c>
      <c r="S3039" s="15">
        <v>-0.21092721368748291</v>
      </c>
      <c r="T3039" s="38">
        <v>-51943.857522171907</v>
      </c>
      <c r="U3039" s="38">
        <v>195803.09561016626</v>
      </c>
      <c r="V3039" s="38">
        <v>-53834.603956018691</v>
      </c>
      <c r="W3039" s="38">
        <v>400476.16362243152</v>
      </c>
      <c r="AA3039" s="13">
        <v>2974</v>
      </c>
      <c r="AB3039" s="39">
        <v>2477066.5483567743</v>
      </c>
    </row>
    <row r="3040" spans="3:28">
      <c r="C3040" s="13">
        <v>2975</v>
      </c>
      <c r="D3040" s="13">
        <v>65</v>
      </c>
      <c r="E3040" s="14">
        <v>229420.06298718433</v>
      </c>
      <c r="F3040" s="14">
        <v>68551.32456500188</v>
      </c>
      <c r="G3040" s="14">
        <v>2551.6097</v>
      </c>
      <c r="H3040" s="14">
        <v>158317.12872218245</v>
      </c>
      <c r="I3040" s="14">
        <v>9499.0277233309462</v>
      </c>
      <c r="J3040" s="14">
        <v>3799.6110893323785</v>
      </c>
      <c r="K3040" s="15">
        <v>6.4250601817348985E-2</v>
      </c>
      <c r="L3040" s="14">
        <v>13832.18666979567</v>
      </c>
      <c r="M3040" s="14">
        <v>231016.92774109991</v>
      </c>
      <c r="N3040" s="14">
        <v>2849.7083169992839</v>
      </c>
      <c r="O3040" s="15">
        <v>0.22264290230823275</v>
      </c>
      <c r="P3040" s="14">
        <v>27343.46930544707</v>
      </c>
      <c r="Q3040" s="14">
        <v>151581.44268744678</v>
      </c>
      <c r="R3040" s="14">
        <v>2849.7083169992839</v>
      </c>
      <c r="S3040" s="15">
        <v>-0.11109852521884729</v>
      </c>
      <c r="T3040" s="38">
        <v>-55859.871362954291</v>
      </c>
      <c r="U3040" s="38">
        <v>448360.77826554637</v>
      </c>
      <c r="V3040" s="38">
        <v>-14684.215387711549</v>
      </c>
      <c r="W3040" s="38">
        <v>830959.14869409311</v>
      </c>
      <c r="AA3040" s="13">
        <v>2975</v>
      </c>
      <c r="AB3040" s="39">
        <v>2980353.4389964575</v>
      </c>
    </row>
    <row r="3041" spans="3:28">
      <c r="C3041" s="13">
        <v>2976</v>
      </c>
      <c r="D3041" s="13">
        <v>65</v>
      </c>
      <c r="E3041" s="14">
        <v>232455.84408123969</v>
      </c>
      <c r="F3041" s="14">
        <v>69735.279191683483</v>
      </c>
      <c r="G3041" s="14">
        <v>2551.6097</v>
      </c>
      <c r="H3041" s="14">
        <v>160168.9551895562</v>
      </c>
      <c r="I3041" s="14">
        <v>9610.1373113733716</v>
      </c>
      <c r="J3041" s="14">
        <v>3844.0549245493489</v>
      </c>
      <c r="K3041" s="15">
        <v>6.0391434725648591E-2</v>
      </c>
      <c r="L3041" s="14">
        <v>8159.8270426520376</v>
      </c>
      <c r="M3041" s="14">
        <v>145197.48935813401</v>
      </c>
      <c r="N3041" s="14">
        <v>2883.0411934120116</v>
      </c>
      <c r="O3041" s="15">
        <v>0.15542408681347694</v>
      </c>
      <c r="P3041" s="14">
        <v>29516.901476058716</v>
      </c>
      <c r="Q3041" s="14">
        <v>220870.43687830569</v>
      </c>
      <c r="R3041" s="14">
        <v>2883.0411934120116</v>
      </c>
      <c r="S3041" s="15">
        <v>-5.9555924862179685E-2</v>
      </c>
      <c r="T3041" s="38">
        <v>-52773.400480444579</v>
      </c>
      <c r="U3041" s="38">
        <v>834783.15573310782</v>
      </c>
      <c r="V3041" s="38">
        <v>-15096.671961733824</v>
      </c>
      <c r="W3041" s="38">
        <v>1200851.0819695476</v>
      </c>
      <c r="AA3041" s="13">
        <v>2976</v>
      </c>
      <c r="AB3041" s="39">
        <v>2416561.5117075313</v>
      </c>
    </row>
    <row r="3042" spans="3:28">
      <c r="C3042" s="13">
        <v>2977</v>
      </c>
      <c r="D3042" s="13">
        <v>65</v>
      </c>
      <c r="E3042" s="14">
        <v>232292.55474586799</v>
      </c>
      <c r="F3042" s="14">
        <v>69671.596350888518</v>
      </c>
      <c r="G3042" s="14">
        <v>2551.6097</v>
      </c>
      <c r="H3042" s="14">
        <v>160069.34869497948</v>
      </c>
      <c r="I3042" s="14">
        <v>9604.160921698769</v>
      </c>
      <c r="J3042" s="14">
        <v>3841.6643686795078</v>
      </c>
      <c r="K3042" s="15">
        <v>1.0190826671228954E-2</v>
      </c>
      <c r="L3042" s="14">
        <v>1317.8822954404459</v>
      </c>
      <c r="M3042" s="14">
        <v>132559.16491596811</v>
      </c>
      <c r="N3042" s="14">
        <v>2881.2482765096306</v>
      </c>
      <c r="O3042" s="15">
        <v>4.8025216463011465E-2</v>
      </c>
      <c r="P3042" s="14">
        <v>5665.9917630114869</v>
      </c>
      <c r="Q3042" s="14">
        <v>125086.13125390143</v>
      </c>
      <c r="R3042" s="14">
        <v>2881.2482765096306</v>
      </c>
      <c r="S3042" s="15">
        <v>-0.31708983473332852</v>
      </c>
      <c r="T3042" s="38">
        <v>-45401.307512227417</v>
      </c>
      <c r="U3042" s="38">
        <v>99220.530714488385</v>
      </c>
      <c r="V3042" s="38">
        <v>-38417.433453775484</v>
      </c>
      <c r="W3042" s="38">
        <v>356865.82688435796</v>
      </c>
      <c r="AA3042" s="13">
        <v>2977</v>
      </c>
      <c r="AB3042" s="39">
        <v>3073802.0555023705</v>
      </c>
    </row>
    <row r="3043" spans="3:28">
      <c r="C3043" s="13">
        <v>2978</v>
      </c>
      <c r="D3043" s="13">
        <v>65</v>
      </c>
      <c r="E3043" s="14">
        <v>241359.29208911286</v>
      </c>
      <c r="F3043" s="14">
        <v>73207.623914754018</v>
      </c>
      <c r="G3043" s="14">
        <v>2551.6097</v>
      </c>
      <c r="H3043" s="14">
        <v>165600.05847435884</v>
      </c>
      <c r="I3043" s="14">
        <v>9936.0035084615301</v>
      </c>
      <c r="J3043" s="14">
        <v>3974.4014033846124</v>
      </c>
      <c r="K3043" s="15">
        <v>7.5128894810059021E-2</v>
      </c>
      <c r="L3043" s="14">
        <v>10633.484422382835</v>
      </c>
      <c r="M3043" s="14">
        <v>154157.23306966154</v>
      </c>
      <c r="N3043" s="14">
        <v>2980.8010525384589</v>
      </c>
      <c r="O3043" s="15">
        <v>0.15461403561545192</v>
      </c>
      <c r="P3043" s="14">
        <v>31419.582537677677</v>
      </c>
      <c r="Q3043" s="14">
        <v>236122.98641522639</v>
      </c>
      <c r="R3043" s="14">
        <v>2980.8010525384589</v>
      </c>
      <c r="S3043" s="15">
        <v>0.15338445656807925</v>
      </c>
      <c r="T3043" s="38">
        <v>74696.951037355117</v>
      </c>
      <c r="U3043" s="38">
        <v>563179.01100990654</v>
      </c>
      <c r="V3043" s="38">
        <v>116750.01799741562</v>
      </c>
      <c r="W3043" s="38">
        <v>953459.23049479444</v>
      </c>
      <c r="AA3043" s="13">
        <v>2978</v>
      </c>
      <c r="AB3043" s="39">
        <v>2907456.1539038424</v>
      </c>
    </row>
    <row r="3044" spans="3:28">
      <c r="C3044" s="13">
        <v>2979</v>
      </c>
      <c r="D3044" s="13">
        <v>65</v>
      </c>
      <c r="E3044" s="14">
        <v>223518.25009288077</v>
      </c>
      <c r="F3044" s="14">
        <v>66249.617536223494</v>
      </c>
      <c r="G3044" s="14">
        <v>2551.6097</v>
      </c>
      <c r="H3044" s="14">
        <v>154717.02285665728</v>
      </c>
      <c r="I3044" s="14">
        <v>9283.0213713994362</v>
      </c>
      <c r="J3044" s="14">
        <v>3713.2085485597745</v>
      </c>
      <c r="K3044" s="15">
        <v>-2.4844820450502861E-3</v>
      </c>
      <c r="L3044" s="14">
        <v>-411.67491710838567</v>
      </c>
      <c r="M3044" s="14">
        <v>167143.41686628666</v>
      </c>
      <c r="N3044" s="14">
        <v>2784.9064114198309</v>
      </c>
      <c r="O3044" s="15">
        <v>8.025821687454654E-2</v>
      </c>
      <c r="P3044" s="14">
        <v>9378.2182234961983</v>
      </c>
      <c r="Q3044" s="14">
        <v>127621.23936738379</v>
      </c>
      <c r="R3044" s="14">
        <v>2784.9064114198309</v>
      </c>
      <c r="S3044" s="15">
        <v>6.8615543591392963E-2</v>
      </c>
      <c r="T3044" s="38">
        <v>14586.95034755784</v>
      </c>
      <c r="U3044" s="38">
        <v>228568.99454191377</v>
      </c>
      <c r="V3044" s="38">
        <v>23553.493653945654</v>
      </c>
      <c r="W3044" s="38">
        <v>523333.65077558416</v>
      </c>
      <c r="AA3044" s="13">
        <v>2979</v>
      </c>
      <c r="AB3044" s="39">
        <v>2372495.4839136177</v>
      </c>
    </row>
    <row r="3045" spans="3:28">
      <c r="C3045" s="13">
        <v>2980</v>
      </c>
      <c r="D3045" s="13">
        <v>65</v>
      </c>
      <c r="E3045" s="14">
        <v>222088.60230762619</v>
      </c>
      <c r="F3045" s="14">
        <v>65692.054899974217</v>
      </c>
      <c r="G3045" s="14">
        <v>2551.6097</v>
      </c>
      <c r="H3045" s="14">
        <v>153844.93770765196</v>
      </c>
      <c r="I3045" s="14">
        <v>9230.6962624591179</v>
      </c>
      <c r="J3045" s="14">
        <v>3692.2785049836475</v>
      </c>
      <c r="K3045" s="15">
        <v>3.0974066467410799E-2</v>
      </c>
      <c r="L3045" s="14">
        <v>3851.6065221140602</v>
      </c>
      <c r="M3045" s="14">
        <v>130047.14388048611</v>
      </c>
      <c r="N3045" s="14">
        <v>2769.2088787377352</v>
      </c>
      <c r="O3045" s="15">
        <v>-0.17273882788032585</v>
      </c>
      <c r="P3045" s="14">
        <v>-39106.146661471037</v>
      </c>
      <c r="Q3045" s="14">
        <v>188667.31974565377</v>
      </c>
      <c r="R3045" s="14">
        <v>2769.2088787377352</v>
      </c>
      <c r="S3045" s="15">
        <v>7.4600936384121685E-2</v>
      </c>
      <c r="T3045" s="38">
        <v>23642.573550017591</v>
      </c>
      <c r="U3045" s="38">
        <v>341947.77839956782</v>
      </c>
      <c r="V3045" s="38">
        <v>-11611.966589339387</v>
      </c>
      <c r="W3045" s="38">
        <v>660662.24202570773</v>
      </c>
      <c r="AA3045" s="13">
        <v>2980</v>
      </c>
      <c r="AB3045" s="39">
        <v>2451439.3347043465</v>
      </c>
    </row>
    <row r="3046" spans="3:28">
      <c r="C3046" s="13">
        <v>2981</v>
      </c>
      <c r="D3046" s="13">
        <v>65</v>
      </c>
      <c r="E3046" s="14">
        <v>237002.63805394876</v>
      </c>
      <c r="F3046" s="14">
        <v>71508.52884104001</v>
      </c>
      <c r="G3046" s="14">
        <v>2551.6097</v>
      </c>
      <c r="H3046" s="14">
        <v>162942.49951290875</v>
      </c>
      <c r="I3046" s="14">
        <v>9776.5499707745239</v>
      </c>
      <c r="J3046" s="14">
        <v>3910.6199883098097</v>
      </c>
      <c r="K3046" s="15">
        <v>3.4325643035587605E-2</v>
      </c>
      <c r="L3046" s="14">
        <v>6354.5435525698904</v>
      </c>
      <c r="M3046" s="14">
        <v>193435.11240878678</v>
      </c>
      <c r="N3046" s="14">
        <v>2932.9649912323571</v>
      </c>
      <c r="O3046" s="15">
        <v>-3.6351842331088083E-2</v>
      </c>
      <c r="P3046" s="14">
        <v>-8405.7440038474124</v>
      </c>
      <c r="Q3046" s="14">
        <v>224293.69574573505</v>
      </c>
      <c r="R3046" s="14">
        <v>2932.9649912323571</v>
      </c>
      <c r="S3046" s="15">
        <v>5.2053866460635576E-2</v>
      </c>
      <c r="T3046" s="38">
        <v>13534.897356906629</v>
      </c>
      <c r="U3046" s="38">
        <v>275018.5174294606</v>
      </c>
      <c r="V3046" s="38">
        <v>11483.696905629107</v>
      </c>
      <c r="W3046" s="38">
        <v>692747.32558398251</v>
      </c>
      <c r="AA3046" s="13">
        <v>2981</v>
      </c>
      <c r="AB3046" s="39">
        <v>2434956.9071787735</v>
      </c>
    </row>
    <row r="3047" spans="3:28">
      <c r="C3047" s="13">
        <v>2982</v>
      </c>
      <c r="D3047" s="13">
        <v>65</v>
      </c>
      <c r="E3047" s="14">
        <v>233654.62110470881</v>
      </c>
      <c r="F3047" s="14">
        <v>70202.802230836445</v>
      </c>
      <c r="G3047" s="14">
        <v>2551.6097</v>
      </c>
      <c r="H3047" s="14">
        <v>160900.20917387237</v>
      </c>
      <c r="I3047" s="14">
        <v>9654.0125504323423</v>
      </c>
      <c r="J3047" s="14">
        <v>3861.6050201729372</v>
      </c>
      <c r="K3047" s="15">
        <v>0.1169225867828089</v>
      </c>
      <c r="L3047" s="14">
        <v>18320.158168347407</v>
      </c>
      <c r="M3047" s="14">
        <v>176937.18078728468</v>
      </c>
      <c r="N3047" s="14">
        <v>2896.2037651297028</v>
      </c>
      <c r="O3047" s="15">
        <v>5.6551317625564659E-2</v>
      </c>
      <c r="P3047" s="14">
        <v>7602.6460897450952</v>
      </c>
      <c r="Q3047" s="14">
        <v>143488.74887059908</v>
      </c>
      <c r="R3047" s="14">
        <v>2896.2037651297028</v>
      </c>
      <c r="S3047" s="15">
        <v>0.1673420610372113</v>
      </c>
      <c r="T3047" s="38">
        <v>41201.018655273692</v>
      </c>
      <c r="U3047" s="38">
        <v>288857.50592465384</v>
      </c>
      <c r="V3047" s="38">
        <v>67123.822913366195</v>
      </c>
      <c r="W3047" s="38">
        <v>609283.43558253767</v>
      </c>
      <c r="AA3047" s="13">
        <v>2982</v>
      </c>
      <c r="AB3047" s="39">
        <v>2416179.1260781465</v>
      </c>
    </row>
    <row r="3048" spans="3:28">
      <c r="C3048" s="13">
        <v>2983</v>
      </c>
      <c r="D3048" s="13">
        <v>65</v>
      </c>
      <c r="E3048" s="14">
        <v>236621.16001311116</v>
      </c>
      <c r="F3048" s="14">
        <v>71359.752405113351</v>
      </c>
      <c r="G3048" s="14">
        <v>2551.6097</v>
      </c>
      <c r="H3048" s="14">
        <v>162709.79790799782</v>
      </c>
      <c r="I3048" s="14">
        <v>9762.5878744798683</v>
      </c>
      <c r="J3048" s="14">
        <v>3905.0351497919473</v>
      </c>
      <c r="K3048" s="15">
        <v>0.10896156045617522</v>
      </c>
      <c r="L3048" s="14">
        <v>18730.666957090431</v>
      </c>
      <c r="M3048" s="14">
        <v>192584.78798437069</v>
      </c>
      <c r="N3048" s="14">
        <v>2928.7763623439605</v>
      </c>
      <c r="O3048" s="15">
        <v>4.0532187527762373E-2</v>
      </c>
      <c r="P3048" s="14">
        <v>7728.0622716274192</v>
      </c>
      <c r="Q3048" s="14">
        <v>199857.27125315988</v>
      </c>
      <c r="R3048" s="14">
        <v>2928.7763623439605</v>
      </c>
      <c r="S3048" s="15">
        <v>-5.3695316262952278E-2</v>
      </c>
      <c r="T3048" s="38">
        <v>-10612.561616356579</v>
      </c>
      <c r="U3048" s="38">
        <v>188495.91090888774</v>
      </c>
      <c r="V3048" s="38">
        <v>15846.167612361271</v>
      </c>
      <c r="W3048" s="38">
        <v>580937.97014641832</v>
      </c>
      <c r="AA3048" s="13">
        <v>2983</v>
      </c>
      <c r="AB3048" s="39">
        <v>2855052.6886532409</v>
      </c>
    </row>
    <row r="3049" spans="3:28">
      <c r="C3049" s="13">
        <v>2984</v>
      </c>
      <c r="D3049" s="13">
        <v>65</v>
      </c>
      <c r="E3049" s="14">
        <v>231333.56018206524</v>
      </c>
      <c r="F3049" s="14">
        <v>69297.588471005438</v>
      </c>
      <c r="G3049" s="14">
        <v>2551.6097</v>
      </c>
      <c r="H3049" s="14">
        <v>159484.3620110598</v>
      </c>
      <c r="I3049" s="14">
        <v>9569.061720663587</v>
      </c>
      <c r="J3049" s="14">
        <v>3827.624688265435</v>
      </c>
      <c r="K3049" s="15">
        <v>-3.8192722684487736E-2</v>
      </c>
      <c r="L3049" s="14">
        <v>-4572.0396715992611</v>
      </c>
      <c r="M3049" s="14">
        <v>117051.48044511469</v>
      </c>
      <c r="N3049" s="14">
        <v>2870.718516199076</v>
      </c>
      <c r="O3049" s="15">
        <v>0.1241006481866106</v>
      </c>
      <c r="P3049" s="14">
        <v>26644.209002518503</v>
      </c>
      <c r="Q3049" s="14">
        <v>242777.95535085714</v>
      </c>
      <c r="R3049" s="14">
        <v>2870.718516199076</v>
      </c>
      <c r="S3049" s="15">
        <v>7.1271589159729587E-2</v>
      </c>
      <c r="T3049" s="38">
        <v>17341.835542288103</v>
      </c>
      <c r="U3049" s="38">
        <v>262097.65035277652</v>
      </c>
      <c r="V3049" s="38">
        <v>39414.004873207348</v>
      </c>
      <c r="W3049" s="38">
        <v>621927.08614874841</v>
      </c>
      <c r="AA3049" s="13">
        <v>2984</v>
      </c>
      <c r="AB3049" s="39">
        <v>2865437.9780496787</v>
      </c>
    </row>
    <row r="3050" spans="3:28">
      <c r="C3050" s="13">
        <v>2985</v>
      </c>
      <c r="D3050" s="13">
        <v>65</v>
      </c>
      <c r="E3050" s="14">
        <v>238630.11545818049</v>
      </c>
      <c r="F3050" s="14">
        <v>72143.245028690391</v>
      </c>
      <c r="G3050" s="14">
        <v>2551.6097</v>
      </c>
      <c r="H3050" s="14">
        <v>163935.26072949011</v>
      </c>
      <c r="I3050" s="14">
        <v>9836.1156437694062</v>
      </c>
      <c r="J3050" s="14">
        <v>3934.4462575077628</v>
      </c>
      <c r="K3050" s="15">
        <v>8.8309703913859533E-2</v>
      </c>
      <c r="L3050" s="14">
        <v>14278.521283344175</v>
      </c>
      <c r="M3050" s="14">
        <v>177932.6332875489</v>
      </c>
      <c r="N3050" s="14">
        <v>2950.834693130822</v>
      </c>
      <c r="O3050" s="15">
        <v>8.6433703813944357E-2</v>
      </c>
      <c r="P3050" s="14">
        <v>16984.121676585764</v>
      </c>
      <c r="Q3050" s="14">
        <v>214958.36907613004</v>
      </c>
      <c r="R3050" s="14">
        <v>2950.834693130822</v>
      </c>
      <c r="S3050" s="15">
        <v>-1.2819569560100413E-2</v>
      </c>
      <c r="T3050" s="38">
        <v>-4280.5026176311794</v>
      </c>
      <c r="U3050" s="38">
        <v>331098.68564444158</v>
      </c>
      <c r="V3050" s="38">
        <v>26982.140342298757</v>
      </c>
      <c r="W3050" s="38">
        <v>723989.68800812052</v>
      </c>
      <c r="AA3050" s="13">
        <v>2985</v>
      </c>
      <c r="AB3050" s="39">
        <v>2689193.6941249976</v>
      </c>
    </row>
    <row r="3051" spans="3:28">
      <c r="C3051" s="13">
        <v>2986</v>
      </c>
      <c r="D3051" s="13">
        <v>65</v>
      </c>
      <c r="E3051" s="14">
        <v>241791.70482294069</v>
      </c>
      <c r="F3051" s="14">
        <v>73376.264880946866</v>
      </c>
      <c r="G3051" s="14">
        <v>2551.6097</v>
      </c>
      <c r="H3051" s="14">
        <v>165863.83024199383</v>
      </c>
      <c r="I3051" s="14">
        <v>9951.8298145196295</v>
      </c>
      <c r="J3051" s="14">
        <v>3980.7319258078519</v>
      </c>
      <c r="K3051" s="15">
        <v>9.2990537306726698E-2</v>
      </c>
      <c r="L3051" s="14">
        <v>11416.376231932565</v>
      </c>
      <c r="M3051" s="14">
        <v>136175.96756532733</v>
      </c>
      <c r="N3051" s="14">
        <v>2985.5489443558886</v>
      </c>
      <c r="O3051" s="15">
        <v>4.02018595602638E-2</v>
      </c>
      <c r="P3051" s="14">
        <v>5150.7600360777287</v>
      </c>
      <c r="Q3051" s="14">
        <v>134765.9669633162</v>
      </c>
      <c r="R3051" s="14">
        <v>2985.5489443558886</v>
      </c>
      <c r="S3051" s="15">
        <v>0.26874417090618985</v>
      </c>
      <c r="T3051" s="38">
        <v>123653.8623309712</v>
      </c>
      <c r="U3051" s="38">
        <v>585264.01130849193</v>
      </c>
      <c r="V3051" s="38">
        <v>140220.9985989815</v>
      </c>
      <c r="W3051" s="38">
        <v>856205.94583713543</v>
      </c>
      <c r="AA3051" s="13">
        <v>2986</v>
      </c>
      <c r="AB3051" s="39">
        <v>2428754.1578131816</v>
      </c>
    </row>
    <row r="3052" spans="3:28">
      <c r="C3052" s="13">
        <v>2987</v>
      </c>
      <c r="D3052" s="13">
        <v>65</v>
      </c>
      <c r="E3052" s="14">
        <v>226629.43317830251</v>
      </c>
      <c r="F3052" s="14">
        <v>67462.978939537978</v>
      </c>
      <c r="G3052" s="14">
        <v>2551.6097</v>
      </c>
      <c r="H3052" s="14">
        <v>156614.84453876453</v>
      </c>
      <c r="I3052" s="14">
        <v>9396.8906723258715</v>
      </c>
      <c r="J3052" s="14">
        <v>3758.7562689303486</v>
      </c>
      <c r="K3052" s="15">
        <v>-2.1705824764052778E-2</v>
      </c>
      <c r="L3052" s="14">
        <v>-3695.6606225112118</v>
      </c>
      <c r="M3052" s="14">
        <v>168444.95672695173</v>
      </c>
      <c r="N3052" s="14">
        <v>2819.0672016977614</v>
      </c>
      <c r="O3052" s="15">
        <v>-1.8131939700002681E-2</v>
      </c>
      <c r="P3052" s="14">
        <v>-1556.3362800559644</v>
      </c>
      <c r="Q3052" s="14">
        <v>85687.162456675986</v>
      </c>
      <c r="R3052" s="14">
        <v>2819.0672016977614</v>
      </c>
      <c r="S3052" s="15">
        <v>6.9442827207114588E-2</v>
      </c>
      <c r="T3052" s="38">
        <v>25361.43260317187</v>
      </c>
      <c r="U3052" s="38">
        <v>391984.10085262748</v>
      </c>
      <c r="V3052" s="38">
        <v>20109.435700604692</v>
      </c>
      <c r="W3052" s="38">
        <v>646116.2200362552</v>
      </c>
      <c r="AA3052" s="13">
        <v>2987</v>
      </c>
      <c r="AB3052" s="39">
        <v>3302271.4459898206</v>
      </c>
    </row>
    <row r="3053" spans="3:28">
      <c r="C3053" s="13">
        <v>2988</v>
      </c>
      <c r="D3053" s="13">
        <v>65</v>
      </c>
      <c r="E3053" s="14">
        <v>251359.20417182954</v>
      </c>
      <c r="F3053" s="14">
        <v>77107.589627013513</v>
      </c>
      <c r="G3053" s="14">
        <v>2551.6097</v>
      </c>
      <c r="H3053" s="14">
        <v>171700.00484481602</v>
      </c>
      <c r="I3053" s="14">
        <v>10302.00029068896</v>
      </c>
      <c r="J3053" s="14">
        <v>4120.8001162755845</v>
      </c>
      <c r="K3053" s="15">
        <v>3.045176095528368E-2</v>
      </c>
      <c r="L3053" s="14">
        <v>5110.5503972596389</v>
      </c>
      <c r="M3053" s="14">
        <v>174995.41238927806</v>
      </c>
      <c r="N3053" s="14">
        <v>3090.6000872066879</v>
      </c>
      <c r="O3053" s="15">
        <v>7.979469871618293E-2</v>
      </c>
      <c r="P3053" s="14">
        <v>20158.051379729714</v>
      </c>
      <c r="Q3053" s="14">
        <v>274327.29391641397</v>
      </c>
      <c r="R3053" s="14">
        <v>3090.6000872066879</v>
      </c>
      <c r="S3053" s="15">
        <v>-3.5542415679034461E-3</v>
      </c>
      <c r="T3053" s="38">
        <v>-2693.0560978039357</v>
      </c>
      <c r="U3053" s="38">
        <v>756554.28708309203</v>
      </c>
      <c r="V3053" s="38">
        <v>22575.545679185416</v>
      </c>
      <c r="W3053" s="38">
        <v>1205876.9933887841</v>
      </c>
      <c r="AA3053" s="13">
        <v>2988</v>
      </c>
      <c r="AB3053" s="39">
        <v>2555008.3487902004</v>
      </c>
    </row>
    <row r="3054" spans="3:28">
      <c r="C3054" s="13">
        <v>2989</v>
      </c>
      <c r="D3054" s="13">
        <v>65</v>
      </c>
      <c r="E3054" s="14">
        <v>232073.94622041823</v>
      </c>
      <c r="F3054" s="14">
        <v>69586.339025963112</v>
      </c>
      <c r="G3054" s="14">
        <v>2551.6097</v>
      </c>
      <c r="H3054" s="14">
        <v>159935.99749445511</v>
      </c>
      <c r="I3054" s="14">
        <v>9596.1598496673068</v>
      </c>
      <c r="J3054" s="14">
        <v>3838.4639398669228</v>
      </c>
      <c r="K3054" s="15">
        <v>-2.8816426898565527E-2</v>
      </c>
      <c r="L3054" s="14">
        <v>-3352.1272584678809</v>
      </c>
      <c r="M3054" s="14">
        <v>114894.06191082428</v>
      </c>
      <c r="N3054" s="14">
        <v>2878.8479549001918</v>
      </c>
      <c r="O3054" s="15">
        <v>0.14721258296191791</v>
      </c>
      <c r="P3054" s="14">
        <v>19745.630956284356</v>
      </c>
      <c r="Q3054" s="14">
        <v>155315.1038670672</v>
      </c>
      <c r="R3054" s="14">
        <v>2878.8479549001918</v>
      </c>
      <c r="S3054" s="15">
        <v>-0.11966987352804524</v>
      </c>
      <c r="T3054" s="38">
        <v>-45569.030848555391</v>
      </c>
      <c r="U3054" s="38">
        <v>336659.88930794812</v>
      </c>
      <c r="V3054" s="38">
        <v>-29175.527150738915</v>
      </c>
      <c r="W3054" s="38">
        <v>606869.05508583959</v>
      </c>
      <c r="AA3054" s="13">
        <v>2989</v>
      </c>
      <c r="AB3054" s="39">
        <v>2606250.9255449586</v>
      </c>
    </row>
    <row r="3055" spans="3:28">
      <c r="C3055" s="13">
        <v>2990</v>
      </c>
      <c r="D3055" s="13">
        <v>65</v>
      </c>
      <c r="E3055" s="14">
        <v>237601.50357648497</v>
      </c>
      <c r="F3055" s="14">
        <v>71742.086394829137</v>
      </c>
      <c r="G3055" s="14">
        <v>2551.6097</v>
      </c>
      <c r="H3055" s="14">
        <v>163307.80748165582</v>
      </c>
      <c r="I3055" s="14">
        <v>9798.4684488993498</v>
      </c>
      <c r="J3055" s="14">
        <v>3919.3873795597401</v>
      </c>
      <c r="K3055" s="15">
        <v>6.9198209576559852E-2</v>
      </c>
      <c r="L3055" s="14">
        <v>10067.775286458042</v>
      </c>
      <c r="M3055" s="14">
        <v>157519.31548592556</v>
      </c>
      <c r="N3055" s="14">
        <v>2939.5405346698049</v>
      </c>
      <c r="O3055" s="15">
        <v>0.12277873345177082</v>
      </c>
      <c r="P3055" s="14">
        <v>19955.755930926814</v>
      </c>
      <c r="Q3055" s="14">
        <v>183959.82973679522</v>
      </c>
      <c r="R3055" s="14">
        <v>2939.5405346698049</v>
      </c>
      <c r="S3055" s="15">
        <v>4.7131248264566217E-2</v>
      </c>
      <c r="T3055" s="38">
        <v>6493.8192299000948</v>
      </c>
      <c r="U3055" s="38">
        <v>145745.19870579522</v>
      </c>
      <c r="V3055" s="38">
        <v>36517.350447284953</v>
      </c>
      <c r="W3055" s="38">
        <v>487224.34392851603</v>
      </c>
      <c r="AA3055" s="13">
        <v>2990</v>
      </c>
      <c r="AB3055" s="39">
        <v>2514620.4267763239</v>
      </c>
    </row>
    <row r="3056" spans="3:28">
      <c r="C3056" s="13">
        <v>2991</v>
      </c>
      <c r="D3056" s="13">
        <v>65</v>
      </c>
      <c r="E3056" s="14">
        <v>241705.20861701673</v>
      </c>
      <c r="F3056" s="14">
        <v>73342.531360636523</v>
      </c>
      <c r="G3056" s="14">
        <v>2551.6097</v>
      </c>
      <c r="H3056" s="14">
        <v>165811.06755638021</v>
      </c>
      <c r="I3056" s="14">
        <v>9948.6640533828122</v>
      </c>
      <c r="J3056" s="14">
        <v>3979.4656213531252</v>
      </c>
      <c r="K3056" s="15">
        <v>0.12368902447094893</v>
      </c>
      <c r="L3056" s="14">
        <v>14826.759297087036</v>
      </c>
      <c r="M3056" s="14">
        <v>136687.75279968881</v>
      </c>
      <c r="N3056" s="14">
        <v>2984.5992160148435</v>
      </c>
      <c r="O3056" s="15">
        <v>0.14928857829870271</v>
      </c>
      <c r="P3056" s="14">
        <v>36936.668059059019</v>
      </c>
      <c r="Q3056" s="14">
        <v>285846.87786482193</v>
      </c>
      <c r="R3056" s="14">
        <v>2984.5992160148435</v>
      </c>
      <c r="S3056" s="15">
        <v>0.17731123058086135</v>
      </c>
      <c r="T3056" s="38">
        <v>32913.147406369964</v>
      </c>
      <c r="U3056" s="38">
        <v>220029.03836021823</v>
      </c>
      <c r="V3056" s="38">
        <v>84676.574762516015</v>
      </c>
      <c r="W3056" s="38">
        <v>642563.66902472894</v>
      </c>
      <c r="AA3056" s="13">
        <v>2991</v>
      </c>
      <c r="AB3056" s="39">
        <v>2573241.6048632869</v>
      </c>
    </row>
    <row r="3057" spans="3:28">
      <c r="C3057" s="13">
        <v>2992</v>
      </c>
      <c r="D3057" s="13">
        <v>65</v>
      </c>
      <c r="E3057" s="14">
        <v>230690.66583832679</v>
      </c>
      <c r="F3057" s="14">
        <v>69046.859676947453</v>
      </c>
      <c r="G3057" s="14">
        <v>2551.6097</v>
      </c>
      <c r="H3057" s="14">
        <v>159092.19646137932</v>
      </c>
      <c r="I3057" s="14">
        <v>9545.5317876827594</v>
      </c>
      <c r="J3057" s="14">
        <v>3818.2127150731039</v>
      </c>
      <c r="K3057" s="15">
        <v>8.3849098780483869E-3</v>
      </c>
      <c r="L3057" s="14">
        <v>1370.4568033663659</v>
      </c>
      <c r="M3057" s="14">
        <v>166722.79908097032</v>
      </c>
      <c r="N3057" s="14">
        <v>2863.6595363048277</v>
      </c>
      <c r="O3057" s="15">
        <v>5.5854306682451005E-2</v>
      </c>
      <c r="P3057" s="14">
        <v>8572.7651286103192</v>
      </c>
      <c r="Q3057" s="14">
        <v>163489.00170086359</v>
      </c>
      <c r="R3057" s="14">
        <v>2863.6595363048277</v>
      </c>
      <c r="S3057" s="15">
        <v>-1.4314880781393299E-2</v>
      </c>
      <c r="T3057" s="38">
        <v>-4888.6044951266649</v>
      </c>
      <c r="U3057" s="38">
        <v>338048.3044826932</v>
      </c>
      <c r="V3057" s="38">
        <v>5054.6174368500197</v>
      </c>
      <c r="W3057" s="38">
        <v>668260.10526452714</v>
      </c>
      <c r="AA3057" s="13">
        <v>2992</v>
      </c>
      <c r="AB3057" s="39">
        <v>2798837.0619157525</v>
      </c>
    </row>
    <row r="3058" spans="3:28">
      <c r="C3058" s="13">
        <v>2993</v>
      </c>
      <c r="D3058" s="13">
        <v>65</v>
      </c>
      <c r="E3058" s="14">
        <v>243339.89517577959</v>
      </c>
      <c r="F3058" s="14">
        <v>73980.05911855404</v>
      </c>
      <c r="G3058" s="14">
        <v>2551.6097</v>
      </c>
      <c r="H3058" s="14">
        <v>166808.22635722553</v>
      </c>
      <c r="I3058" s="14">
        <v>10008.493581433531</v>
      </c>
      <c r="J3058" s="14">
        <v>4003.3974325734125</v>
      </c>
      <c r="K3058" s="15">
        <v>5.3452858782083661E-2</v>
      </c>
      <c r="L3058" s="14">
        <v>6508.0747437585023</v>
      </c>
      <c r="M3058" s="14">
        <v>130263.31278505284</v>
      </c>
      <c r="N3058" s="14">
        <v>3002.5480744300594</v>
      </c>
      <c r="O3058" s="15">
        <v>0.23950184850218534</v>
      </c>
      <c r="P3058" s="14">
        <v>75914.823951114711</v>
      </c>
      <c r="Q3058" s="14">
        <v>394385.77661868912</v>
      </c>
      <c r="R3058" s="14">
        <v>3002.5480744300594</v>
      </c>
      <c r="S3058" s="15">
        <v>0.157811332904954</v>
      </c>
      <c r="T3058" s="38">
        <v>27325.187094104109</v>
      </c>
      <c r="U3058" s="38">
        <v>201977.442059675</v>
      </c>
      <c r="V3058" s="38">
        <v>109748.08578897733</v>
      </c>
      <c r="W3058" s="38">
        <v>726626.53146341699</v>
      </c>
      <c r="AA3058" s="13">
        <v>2993</v>
      </c>
      <c r="AB3058" s="39">
        <v>2744936.2905495269</v>
      </c>
    </row>
    <row r="3059" spans="3:28">
      <c r="C3059" s="13">
        <v>2994</v>
      </c>
      <c r="D3059" s="13">
        <v>65</v>
      </c>
      <c r="E3059" s="14">
        <v>240847.61275655538</v>
      </c>
      <c r="F3059" s="14">
        <v>73008.068975056594</v>
      </c>
      <c r="G3059" s="14">
        <v>2551.6097</v>
      </c>
      <c r="H3059" s="14">
        <v>165287.9340814988</v>
      </c>
      <c r="I3059" s="14">
        <v>9917.276044889928</v>
      </c>
      <c r="J3059" s="14">
        <v>3966.9104179559713</v>
      </c>
      <c r="K3059" s="15">
        <v>2.0570532802349772E-4</v>
      </c>
      <c r="L3059" s="14">
        <v>39.291742319284623</v>
      </c>
      <c r="M3059" s="14">
        <v>193032.58951014595</v>
      </c>
      <c r="N3059" s="14">
        <v>2975.1828134669781</v>
      </c>
      <c r="O3059" s="15">
        <v>2.013997849701217E-2</v>
      </c>
      <c r="P3059" s="14">
        <v>2238.1295686667554</v>
      </c>
      <c r="Q3059" s="14">
        <v>114854.41800945067</v>
      </c>
      <c r="R3059" s="14">
        <v>2975.1828134669781</v>
      </c>
      <c r="S3059" s="15">
        <v>0.23540071321653355</v>
      </c>
      <c r="T3059" s="38">
        <v>28908.223278215697</v>
      </c>
      <c r="U3059" s="38">
        <v>153200.12943494081</v>
      </c>
      <c r="V3059" s="38">
        <v>31185.644589201736</v>
      </c>
      <c r="W3059" s="38">
        <v>461087.13695453742</v>
      </c>
      <c r="AA3059" s="13">
        <v>2994</v>
      </c>
      <c r="AB3059" s="39">
        <v>2282433.6188207446</v>
      </c>
    </row>
    <row r="3060" spans="3:28">
      <c r="C3060" s="13">
        <v>2995</v>
      </c>
      <c r="D3060" s="13">
        <v>65</v>
      </c>
      <c r="E3060" s="14">
        <v>216888.20861145188</v>
      </c>
      <c r="F3060" s="14">
        <v>63663.901358466232</v>
      </c>
      <c r="G3060" s="14">
        <v>2551.6097</v>
      </c>
      <c r="H3060" s="14">
        <v>150672.69755298566</v>
      </c>
      <c r="I3060" s="14">
        <v>9040.3618531791399</v>
      </c>
      <c r="J3060" s="14">
        <v>3616.1447412716561</v>
      </c>
      <c r="K3060" s="15">
        <v>-3.0545954083838402E-2</v>
      </c>
      <c r="L3060" s="14">
        <v>-3546.8320839679941</v>
      </c>
      <c r="M3060" s="14">
        <v>114375.86791404949</v>
      </c>
      <c r="N3060" s="14">
        <v>2712.1085559537419</v>
      </c>
      <c r="O3060" s="15">
        <v>0.22718383877577952</v>
      </c>
      <c r="P3060" s="14">
        <v>75158.878360482748</v>
      </c>
      <c r="Q3060" s="14">
        <v>407343.3875386396</v>
      </c>
      <c r="R3060" s="14">
        <v>2712.1085559537419</v>
      </c>
      <c r="S3060" s="15">
        <v>-0.13437301016677378</v>
      </c>
      <c r="T3060" s="38">
        <v>-29734.833645274612</v>
      </c>
      <c r="U3060" s="38">
        <v>192906.98038735794</v>
      </c>
      <c r="V3060" s="38">
        <v>41877.212631240138</v>
      </c>
      <c r="W3060" s="38">
        <v>714626.23584004701</v>
      </c>
      <c r="AA3060" s="13">
        <v>2995</v>
      </c>
      <c r="AB3060" s="39">
        <v>2658056.8324055285</v>
      </c>
    </row>
    <row r="3061" spans="3:28">
      <c r="C3061" s="13">
        <v>2996</v>
      </c>
      <c r="D3061" s="13">
        <v>65</v>
      </c>
      <c r="E3061" s="14">
        <v>222476.45253974281</v>
      </c>
      <c r="F3061" s="14">
        <v>65843.316490499696</v>
      </c>
      <c r="G3061" s="14">
        <v>2551.6097</v>
      </c>
      <c r="H3061" s="14">
        <v>154081.5263492431</v>
      </c>
      <c r="I3061" s="14">
        <v>9244.8915809545852</v>
      </c>
      <c r="J3061" s="14">
        <v>3697.9566323818344</v>
      </c>
      <c r="K3061" s="15">
        <v>9.9921044988220374E-3</v>
      </c>
      <c r="L3061" s="14">
        <v>1784.7401533818454</v>
      </c>
      <c r="M3061" s="14">
        <v>182248.75933431223</v>
      </c>
      <c r="N3061" s="14">
        <v>2773.4674742863754</v>
      </c>
      <c r="O3061" s="15">
        <v>-4.0872525542681531E-2</v>
      </c>
      <c r="P3061" s="14">
        <v>-4168.3908484186095</v>
      </c>
      <c r="Q3061" s="14">
        <v>99203.497783685161</v>
      </c>
      <c r="R3061" s="14">
        <v>2773.4674742863754</v>
      </c>
      <c r="S3061" s="15">
        <v>0.34982306621872944</v>
      </c>
      <c r="T3061" s="38">
        <v>26003.040844268293</v>
      </c>
      <c r="U3061" s="38">
        <v>101721.75367397853</v>
      </c>
      <c r="V3061" s="38">
        <v>23619.390149231527</v>
      </c>
      <c r="W3061" s="38">
        <v>383174.01079197589</v>
      </c>
      <c r="AA3061" s="13">
        <v>2996</v>
      </c>
      <c r="AB3061" s="39">
        <v>2497948.1594316987</v>
      </c>
    </row>
    <row r="3062" spans="3:28">
      <c r="C3062" s="13">
        <v>2997</v>
      </c>
      <c r="D3062" s="13">
        <v>65</v>
      </c>
      <c r="E3062" s="14">
        <v>224430.46977863935</v>
      </c>
      <c r="F3062" s="14">
        <v>66605.383213669353</v>
      </c>
      <c r="G3062" s="14">
        <v>2551.6097</v>
      </c>
      <c r="H3062" s="14">
        <v>155273.47686497</v>
      </c>
      <c r="I3062" s="14">
        <v>9316.4086118981995</v>
      </c>
      <c r="J3062" s="14">
        <v>3726.5634447592802</v>
      </c>
      <c r="K3062" s="15">
        <v>3.2378114003332098E-2</v>
      </c>
      <c r="L3062" s="14">
        <v>4293.3266613452497</v>
      </c>
      <c r="M3062" s="14">
        <v>138756.26075703528</v>
      </c>
      <c r="N3062" s="14">
        <v>2794.9225835694597</v>
      </c>
      <c r="O3062" s="15">
        <v>-0.17172965615587654</v>
      </c>
      <c r="P3062" s="14">
        <v>-33661.175341920956</v>
      </c>
      <c r="Q3062" s="14">
        <v>163748.87978727988</v>
      </c>
      <c r="R3062" s="14">
        <v>2794.9225835694597</v>
      </c>
      <c r="S3062" s="15">
        <v>7.788345793686885E-2</v>
      </c>
      <c r="T3062" s="38">
        <v>22645.45671632576</v>
      </c>
      <c r="U3062" s="38">
        <v>314803.72031714278</v>
      </c>
      <c r="V3062" s="38">
        <v>-6722.3919642499459</v>
      </c>
      <c r="W3062" s="38">
        <v>617308.86086145788</v>
      </c>
      <c r="AA3062" s="13">
        <v>2997</v>
      </c>
      <c r="AB3062" s="39">
        <v>3018110.6128278999</v>
      </c>
    </row>
    <row r="3063" spans="3:28">
      <c r="C3063" s="13">
        <v>2998</v>
      </c>
      <c r="D3063" s="13">
        <v>65</v>
      </c>
      <c r="E3063" s="14">
        <v>238768.78741232026</v>
      </c>
      <c r="F3063" s="14">
        <v>72197.327090804902</v>
      </c>
      <c r="G3063" s="14">
        <v>2551.6097</v>
      </c>
      <c r="H3063" s="14">
        <v>164019.85062151536</v>
      </c>
      <c r="I3063" s="14">
        <v>9841.1910372909206</v>
      </c>
      <c r="J3063" s="14">
        <v>3936.4764149163684</v>
      </c>
      <c r="K3063" s="15">
        <v>5.4116052457381769E-2</v>
      </c>
      <c r="L3063" s="14">
        <v>7477.5936249673932</v>
      </c>
      <c r="M3063" s="14">
        <v>147622.8289601494</v>
      </c>
      <c r="N3063" s="14">
        <v>2952.3573111872761</v>
      </c>
      <c r="O3063" s="15">
        <v>2.051921242557949E-2</v>
      </c>
      <c r="P3063" s="14">
        <v>3455.2042938001287</v>
      </c>
      <c r="Q3063" s="14">
        <v>173320.12137352696</v>
      </c>
      <c r="R3063" s="14">
        <v>2952.3573111872761</v>
      </c>
      <c r="S3063" s="15">
        <v>0.36128734933658818</v>
      </c>
      <c r="T3063" s="38">
        <v>157950.49936340383</v>
      </c>
      <c r="U3063" s="38">
        <v>596614.69374509342</v>
      </c>
      <c r="V3063" s="38">
        <v>168883.29728217135</v>
      </c>
      <c r="W3063" s="38">
        <v>917557.64407876972</v>
      </c>
      <c r="AA3063" s="13">
        <v>2998</v>
      </c>
      <c r="AB3063" s="39">
        <v>2521606.4452842255</v>
      </c>
    </row>
    <row r="3064" spans="3:28">
      <c r="C3064" s="13">
        <v>2999</v>
      </c>
      <c r="D3064" s="13">
        <v>65</v>
      </c>
      <c r="E3064" s="14">
        <v>229720.48207951419</v>
      </c>
      <c r="F3064" s="14">
        <v>68668.48801101053</v>
      </c>
      <c r="G3064" s="14">
        <v>2551.6097</v>
      </c>
      <c r="H3064" s="14">
        <v>158500.38436850367</v>
      </c>
      <c r="I3064" s="14">
        <v>9510.0230621102201</v>
      </c>
      <c r="J3064" s="14">
        <v>3804.0092248440883</v>
      </c>
      <c r="K3064" s="15">
        <v>-4.7127630293775764E-2</v>
      </c>
      <c r="L3064" s="14">
        <v>-4785.5008981106857</v>
      </c>
      <c r="M3064" s="14">
        <v>98659.926718601826</v>
      </c>
      <c r="N3064" s="14">
        <v>2853.0069186330661</v>
      </c>
      <c r="O3064" s="15">
        <v>-3.2263402607203395E-2</v>
      </c>
      <c r="P3064" s="14">
        <v>-6503.6142238551392</v>
      </c>
      <c r="Q3064" s="14">
        <v>196501.57276845886</v>
      </c>
      <c r="R3064" s="14">
        <v>2853.0069186330661</v>
      </c>
      <c r="S3064" s="15">
        <v>0.3261493468286274</v>
      </c>
      <c r="T3064" s="38">
        <v>131065.62349566462</v>
      </c>
      <c r="U3064" s="38">
        <v>534349.81813267351</v>
      </c>
      <c r="V3064" s="38">
        <v>119776.5083736988</v>
      </c>
      <c r="W3064" s="38">
        <v>829511.31761973421</v>
      </c>
      <c r="AA3064" s="13">
        <v>2999</v>
      </c>
      <c r="AB3064" s="39">
        <v>2247201.2483574962</v>
      </c>
    </row>
    <row r="3065" spans="3:28">
      <c r="C3065" s="13">
        <v>3000</v>
      </c>
      <c r="D3065" s="13">
        <v>65</v>
      </c>
      <c r="E3065" s="14">
        <v>243114.95478747622</v>
      </c>
      <c r="F3065" s="14">
        <v>73892.332367115727</v>
      </c>
      <c r="G3065" s="14">
        <v>2551.6097</v>
      </c>
      <c r="H3065" s="14">
        <v>166671.01272036051</v>
      </c>
      <c r="I3065" s="14">
        <v>10000.26076322163</v>
      </c>
      <c r="J3065" s="14">
        <v>4000.1043052886521</v>
      </c>
      <c r="K3065" s="15">
        <v>4.5944596572368726E-2</v>
      </c>
      <c r="L3065" s="14">
        <v>4733.3763414565747</v>
      </c>
      <c r="M3065" s="14">
        <v>109756.99806665968</v>
      </c>
      <c r="N3065" s="14">
        <v>3000.078228966489</v>
      </c>
      <c r="O3065" s="15">
        <v>-4.5246396034876332E-2</v>
      </c>
      <c r="P3065" s="14">
        <v>-7016.091700446068</v>
      </c>
      <c r="Q3065" s="14">
        <v>149548.04787936487</v>
      </c>
      <c r="R3065" s="14">
        <v>3000.078228966489</v>
      </c>
      <c r="S3065" s="15">
        <v>-0.21730917762713303</v>
      </c>
      <c r="T3065" s="38">
        <v>-46212.103934702114</v>
      </c>
      <c r="U3065" s="38">
        <v>167943.95108903333</v>
      </c>
      <c r="V3065" s="38">
        <v>-48494.819293691609</v>
      </c>
      <c r="W3065" s="38">
        <v>427248.99703505787</v>
      </c>
      <c r="AA3065" s="13">
        <v>3000</v>
      </c>
      <c r="AB3065" s="39">
        <v>2515998.3532954757</v>
      </c>
    </row>
    <row r="3066" spans="3:28">
      <c r="C3066" s="13">
        <v>3001</v>
      </c>
      <c r="D3066" s="13">
        <v>65</v>
      </c>
      <c r="E3066" s="14">
        <v>228416.1611264016</v>
      </c>
      <c r="F3066" s="14">
        <v>68159.802839296623</v>
      </c>
      <c r="G3066" s="14">
        <v>2551.6097</v>
      </c>
      <c r="H3066" s="14">
        <v>157704.74858710499</v>
      </c>
      <c r="I3066" s="14">
        <v>9462.2849152262988</v>
      </c>
      <c r="J3066" s="14">
        <v>3784.9139660905198</v>
      </c>
      <c r="K3066" s="15">
        <v>-3.7194945422085769E-2</v>
      </c>
      <c r="L3066" s="14">
        <v>-5686.2096417419034</v>
      </c>
      <c r="M3066" s="14">
        <v>149082.11736114539</v>
      </c>
      <c r="N3066" s="14">
        <v>2838.6854745678897</v>
      </c>
      <c r="O3066" s="15">
        <v>-5.0304792871757723E-2</v>
      </c>
      <c r="P3066" s="14">
        <v>-8335.6436996418688</v>
      </c>
      <c r="Q3066" s="14">
        <v>158786.47254655938</v>
      </c>
      <c r="R3066" s="14">
        <v>2838.6854745678897</v>
      </c>
      <c r="S3066" s="15">
        <v>3.5923640291662645E-2</v>
      </c>
      <c r="T3066" s="38">
        <v>16678.220993116985</v>
      </c>
      <c r="U3066" s="38">
        <v>482366.24189628707</v>
      </c>
      <c r="V3066" s="38">
        <v>2656.3676517332133</v>
      </c>
      <c r="W3066" s="38">
        <v>790234.83180399181</v>
      </c>
      <c r="AA3066" s="13">
        <v>3001</v>
      </c>
      <c r="AB3066" s="39">
        <v>2391389.8387512974</v>
      </c>
    </row>
    <row r="3067" spans="3:28">
      <c r="C3067" s="13">
        <v>3002</v>
      </c>
      <c r="D3067" s="13">
        <v>65</v>
      </c>
      <c r="E3067" s="14">
        <v>234744.29350382727</v>
      </c>
      <c r="F3067" s="14">
        <v>70627.774466492643</v>
      </c>
      <c r="G3067" s="14">
        <v>2551.6097</v>
      </c>
      <c r="H3067" s="14">
        <v>161564.90933733463</v>
      </c>
      <c r="I3067" s="14">
        <v>9693.8945602400763</v>
      </c>
      <c r="J3067" s="14">
        <v>3877.5578240960308</v>
      </c>
      <c r="K3067" s="15">
        <v>5.0034722917397342E-2</v>
      </c>
      <c r="L3067" s="14">
        <v>8659.2872739703053</v>
      </c>
      <c r="M3067" s="14">
        <v>183663.62484347267</v>
      </c>
      <c r="N3067" s="14">
        <v>2908.168368072023</v>
      </c>
      <c r="O3067" s="15">
        <v>-1.8514944085402149E-2</v>
      </c>
      <c r="P3067" s="14">
        <v>-2731.7379091270409</v>
      </c>
      <c r="Q3067" s="14">
        <v>146264.6718972068</v>
      </c>
      <c r="R3067" s="14">
        <v>2908.168368072023</v>
      </c>
      <c r="S3067" s="15">
        <v>0.15055151545999707</v>
      </c>
      <c r="T3067" s="38">
        <v>32788.944941670597</v>
      </c>
      <c r="U3067" s="38">
        <v>252035.22365451508</v>
      </c>
      <c r="V3067" s="38">
        <v>38716.494306513865</v>
      </c>
      <c r="W3067" s="38">
        <v>581963.52039519453</v>
      </c>
      <c r="AA3067" s="13">
        <v>3002</v>
      </c>
      <c r="AB3067" s="39">
        <v>3146794.7528463732</v>
      </c>
    </row>
    <row r="3068" spans="3:28">
      <c r="C3068" s="13">
        <v>3003</v>
      </c>
      <c r="D3068" s="13">
        <v>65</v>
      </c>
      <c r="E3068" s="14">
        <v>260298.34240300511</v>
      </c>
      <c r="F3068" s="14">
        <v>80593.853537171992</v>
      </c>
      <c r="G3068" s="14">
        <v>2551.6097</v>
      </c>
      <c r="H3068" s="14">
        <v>177152.87916583312</v>
      </c>
      <c r="I3068" s="14">
        <v>10629.172749949987</v>
      </c>
      <c r="J3068" s="14">
        <v>4251.6690999799948</v>
      </c>
      <c r="K3068" s="15">
        <v>2.8821481296283577E-2</v>
      </c>
      <c r="L3068" s="14">
        <v>5489.545389506231</v>
      </c>
      <c r="M3068" s="14">
        <v>198082.52953093962</v>
      </c>
      <c r="N3068" s="14">
        <v>3188.7518249849959</v>
      </c>
      <c r="O3068" s="15">
        <v>-3.0802480791976838E-3</v>
      </c>
      <c r="P3068" s="14">
        <v>-476.73959976208585</v>
      </c>
      <c r="Q3068" s="14">
        <v>155890.75442023779</v>
      </c>
      <c r="R3068" s="14">
        <v>3188.7518249849959</v>
      </c>
      <c r="S3068" s="15">
        <v>0.32272410089986359</v>
      </c>
      <c r="T3068" s="38">
        <v>38894.371690498148</v>
      </c>
      <c r="U3068" s="38">
        <v>161007.70352245105</v>
      </c>
      <c r="V3068" s="38">
        <v>43907.177480242295</v>
      </c>
      <c r="W3068" s="38">
        <v>514980.98747362843</v>
      </c>
      <c r="AA3068" s="13">
        <v>3003</v>
      </c>
      <c r="AB3068" s="39">
        <v>2599761.2264318764</v>
      </c>
    </row>
    <row r="3069" spans="3:28">
      <c r="C3069" s="13">
        <v>3004</v>
      </c>
      <c r="D3069" s="13">
        <v>65</v>
      </c>
      <c r="E3069" s="14">
        <v>230465.26688196731</v>
      </c>
      <c r="F3069" s="14">
        <v>68958.954083967255</v>
      </c>
      <c r="G3069" s="14">
        <v>2551.6097</v>
      </c>
      <c r="H3069" s="14">
        <v>158954.70309800006</v>
      </c>
      <c r="I3069" s="14">
        <v>9537.2821858800035</v>
      </c>
      <c r="J3069" s="14">
        <v>3814.9128743520014</v>
      </c>
      <c r="K3069" s="15">
        <v>2.4384203992237084E-2</v>
      </c>
      <c r="L3069" s="14">
        <v>4030.2047493532568</v>
      </c>
      <c r="M3069" s="14">
        <v>171216.98507326783</v>
      </c>
      <c r="N3069" s="14">
        <v>2861.184655764001</v>
      </c>
      <c r="O3069" s="15">
        <v>0.15363103502949207</v>
      </c>
      <c r="P3069" s="14">
        <v>36852.216994785602</v>
      </c>
      <c r="Q3069" s="14">
        <v>278157.63010813715</v>
      </c>
      <c r="R3069" s="14">
        <v>2861.184655764001</v>
      </c>
      <c r="S3069" s="15">
        <v>-0.17614189168814814</v>
      </c>
      <c r="T3069" s="38">
        <v>-17165.255800599207</v>
      </c>
      <c r="U3069" s="38">
        <v>81716.633524760109</v>
      </c>
      <c r="V3069" s="38">
        <v>23717.165943539654</v>
      </c>
      <c r="W3069" s="38">
        <v>531091.24870616512</v>
      </c>
      <c r="AA3069" s="13">
        <v>3004</v>
      </c>
      <c r="AB3069" s="39">
        <v>2847715.1026875339</v>
      </c>
    </row>
    <row r="3070" spans="3:28">
      <c r="C3070" s="13">
        <v>3005</v>
      </c>
      <c r="D3070" s="13">
        <v>65</v>
      </c>
      <c r="E3070" s="14">
        <v>235236.2180587147</v>
      </c>
      <c r="F3070" s="14">
        <v>70819.625042898726</v>
      </c>
      <c r="G3070" s="14">
        <v>2551.6097</v>
      </c>
      <c r="H3070" s="14">
        <v>161864.98331581597</v>
      </c>
      <c r="I3070" s="14">
        <v>9711.8989989489583</v>
      </c>
      <c r="J3070" s="14">
        <v>3884.7595995795837</v>
      </c>
      <c r="K3070" s="15">
        <v>8.4628121367873232E-2</v>
      </c>
      <c r="L3070" s="14">
        <v>13114.787212224357</v>
      </c>
      <c r="M3070" s="14">
        <v>170026.77995208147</v>
      </c>
      <c r="N3070" s="14">
        <v>2913.5696996846873</v>
      </c>
      <c r="O3070" s="15">
        <v>0.11850960415291295</v>
      </c>
      <c r="P3070" s="14">
        <v>23322.762737894569</v>
      </c>
      <c r="Q3070" s="14">
        <v>221580.16053891351</v>
      </c>
      <c r="R3070" s="14">
        <v>2913.5696996846873</v>
      </c>
      <c r="S3070" s="15">
        <v>7.7584403183919889E-2</v>
      </c>
      <c r="T3070" s="38">
        <v>153724.8209032983</v>
      </c>
      <c r="U3070" s="38">
        <v>2136569.8048591078</v>
      </c>
      <c r="V3070" s="38">
        <v>190162.37085341723</v>
      </c>
      <c r="W3070" s="38">
        <v>2528176.7453501029</v>
      </c>
      <c r="AA3070" s="13">
        <v>3005</v>
      </c>
      <c r="AB3070" s="39">
        <v>2301781.6872166311</v>
      </c>
    </row>
    <row r="3071" spans="3:28">
      <c r="C3071" s="13">
        <v>3006</v>
      </c>
      <c r="D3071" s="13">
        <v>65</v>
      </c>
      <c r="E3071" s="14">
        <v>254747.95986206029</v>
      </c>
      <c r="F3071" s="14">
        <v>78429.204346203507</v>
      </c>
      <c r="G3071" s="14">
        <v>2551.6097</v>
      </c>
      <c r="H3071" s="14">
        <v>173767.14581585678</v>
      </c>
      <c r="I3071" s="14">
        <v>10426.028748951407</v>
      </c>
      <c r="J3071" s="14">
        <v>4170.411499580563</v>
      </c>
      <c r="K3071" s="15">
        <v>-4.3735357572714663E-2</v>
      </c>
      <c r="L3071" s="14">
        <v>-5547.8574774546832</v>
      </c>
      <c r="M3071" s="14">
        <v>123387.97406705517</v>
      </c>
      <c r="N3071" s="14">
        <v>3127.8086246854218</v>
      </c>
      <c r="O3071" s="15">
        <v>0.11108434727889793</v>
      </c>
      <c r="P3071" s="14">
        <v>15009.461381100928</v>
      </c>
      <c r="Q3071" s="14">
        <v>151691.06453013825</v>
      </c>
      <c r="R3071" s="14">
        <v>3127.8086246854218</v>
      </c>
      <c r="S3071" s="15">
        <v>0.3157274699533289</v>
      </c>
      <c r="T3071" s="38">
        <v>36215.484181266758</v>
      </c>
      <c r="U3071" s="38">
        <v>152484.27681587095</v>
      </c>
      <c r="V3071" s="38">
        <v>45677.088084913004</v>
      </c>
      <c r="W3071" s="38">
        <v>427563.31541306438</v>
      </c>
      <c r="AA3071" s="13">
        <v>3006</v>
      </c>
      <c r="AB3071" s="39">
        <v>2943323.1450370676</v>
      </c>
    </row>
    <row r="3072" spans="3:28">
      <c r="C3072" s="13">
        <v>3007</v>
      </c>
      <c r="D3072" s="13">
        <v>65</v>
      </c>
      <c r="E3072" s="14">
        <v>236981.78951335722</v>
      </c>
      <c r="F3072" s="14">
        <v>71500.397910209314</v>
      </c>
      <c r="G3072" s="14">
        <v>2551.6097</v>
      </c>
      <c r="H3072" s="14">
        <v>162929.7819031479</v>
      </c>
      <c r="I3072" s="14">
        <v>9775.7869141888732</v>
      </c>
      <c r="J3072" s="14">
        <v>3910.3147656755496</v>
      </c>
      <c r="K3072" s="15">
        <v>5.3120234477711713E-2</v>
      </c>
      <c r="L3072" s="14">
        <v>7905.0699645069781</v>
      </c>
      <c r="M3072" s="14">
        <v>158674.89358952412</v>
      </c>
      <c r="N3072" s="14">
        <v>2932.7360742566621</v>
      </c>
      <c r="O3072" s="15">
        <v>0.12399816085995304</v>
      </c>
      <c r="P3072" s="14">
        <v>26986.505046713035</v>
      </c>
      <c r="Q3072" s="14">
        <v>246089.20623230108</v>
      </c>
      <c r="R3072" s="14">
        <v>2932.7360742566621</v>
      </c>
      <c r="S3072" s="15">
        <v>9.5116970385911645E-2</v>
      </c>
      <c r="T3072" s="38">
        <v>23227.79168875211</v>
      </c>
      <c r="U3072" s="38">
        <v>268896.55173344293</v>
      </c>
      <c r="V3072" s="38">
        <v>58119.366699972117</v>
      </c>
      <c r="W3072" s="38">
        <v>673660.65155526809</v>
      </c>
      <c r="AA3072" s="13">
        <v>3007</v>
      </c>
      <c r="AB3072" s="39">
        <v>2663660.5536242258</v>
      </c>
    </row>
    <row r="3073" spans="3:28">
      <c r="C3073" s="13">
        <v>3008</v>
      </c>
      <c r="D3073" s="13">
        <v>65</v>
      </c>
      <c r="E3073" s="14">
        <v>219252.84124989458</v>
      </c>
      <c r="F3073" s="14">
        <v>64586.108087458888</v>
      </c>
      <c r="G3073" s="14">
        <v>2551.6097</v>
      </c>
      <c r="H3073" s="14">
        <v>152115.1234624357</v>
      </c>
      <c r="I3073" s="14">
        <v>9126.907407746141</v>
      </c>
      <c r="J3073" s="14">
        <v>3650.7629630984566</v>
      </c>
      <c r="K3073" s="15">
        <v>4.7522848471799606E-3</v>
      </c>
      <c r="L3073" s="14">
        <v>782.42046349508746</v>
      </c>
      <c r="M3073" s="14">
        <v>167248.70388074819</v>
      </c>
      <c r="N3073" s="14">
        <v>2738.0722223238422</v>
      </c>
      <c r="O3073" s="15">
        <v>0.12616534235906271</v>
      </c>
      <c r="P3073" s="14">
        <v>17207.846391155432</v>
      </c>
      <c r="Q3073" s="14">
        <v>154968.11379769503</v>
      </c>
      <c r="R3073" s="14">
        <v>2738.0722223238422</v>
      </c>
      <c r="S3073" s="15">
        <v>0.30030122043780871</v>
      </c>
      <c r="T3073" s="38">
        <v>35675.218697593613</v>
      </c>
      <c r="U3073" s="38">
        <v>155842.36906744141</v>
      </c>
      <c r="V3073" s="38">
        <v>53665.485552244136</v>
      </c>
      <c r="W3073" s="38">
        <v>478059.1867458846</v>
      </c>
      <c r="AA3073" s="13">
        <v>3008</v>
      </c>
      <c r="AB3073" s="39">
        <v>2708522.1807446713</v>
      </c>
    </row>
    <row r="3074" spans="3:28">
      <c r="C3074" s="13">
        <v>3009</v>
      </c>
      <c r="D3074" s="13">
        <v>65</v>
      </c>
      <c r="E3074" s="14">
        <v>247114.79035347863</v>
      </c>
      <c r="F3074" s="14">
        <v>75452.268237856668</v>
      </c>
      <c r="G3074" s="14">
        <v>2551.6097</v>
      </c>
      <c r="H3074" s="14">
        <v>169110.91241562195</v>
      </c>
      <c r="I3074" s="14">
        <v>10146.654744937316</v>
      </c>
      <c r="J3074" s="14">
        <v>4058.6618979749264</v>
      </c>
      <c r="K3074" s="15">
        <v>7.025141530313217E-2</v>
      </c>
      <c r="L3074" s="14">
        <v>14259.431785004359</v>
      </c>
      <c r="M3074" s="14">
        <v>219265.90879539793</v>
      </c>
      <c r="N3074" s="14">
        <v>3043.9964234811946</v>
      </c>
      <c r="O3074" s="15">
        <v>-8.9455554899518702E-2</v>
      </c>
      <c r="P3074" s="14">
        <v>-15706.763661959154</v>
      </c>
      <c r="Q3074" s="14">
        <v>161396.99333046126</v>
      </c>
      <c r="R3074" s="14">
        <v>3043.9964234811946</v>
      </c>
      <c r="S3074" s="15">
        <v>-0.19325737464535525</v>
      </c>
      <c r="T3074" s="38">
        <v>-39578.355332478553</v>
      </c>
      <c r="U3074" s="38">
        <v>166739.7361983833</v>
      </c>
      <c r="V3074" s="38">
        <v>-41025.687209433352</v>
      </c>
      <c r="W3074" s="38">
        <v>547402.63832424243</v>
      </c>
      <c r="AA3074" s="13">
        <v>3009</v>
      </c>
      <c r="AB3074" s="39">
        <v>2632232.9041335611</v>
      </c>
    </row>
    <row r="3075" spans="3:28">
      <c r="C3075" s="13">
        <v>3010</v>
      </c>
      <c r="D3075" s="13">
        <v>65</v>
      </c>
      <c r="E3075" s="14">
        <v>240934.08109429094</v>
      </c>
      <c r="F3075" s="14">
        <v>73041.791626773469</v>
      </c>
      <c r="G3075" s="14">
        <v>2551.6097</v>
      </c>
      <c r="H3075" s="14">
        <v>165340.67976751746</v>
      </c>
      <c r="I3075" s="14">
        <v>9920.4407860510473</v>
      </c>
      <c r="J3075" s="14">
        <v>3968.1763144204192</v>
      </c>
      <c r="K3075" s="15">
        <v>8.6413562790950943E-2</v>
      </c>
      <c r="L3075" s="14">
        <v>13807.806479384586</v>
      </c>
      <c r="M3075" s="14">
        <v>175579.38670873642</v>
      </c>
      <c r="N3075" s="14">
        <v>2976.1322358153143</v>
      </c>
      <c r="O3075" s="15">
        <v>-8.9616936083257853E-2</v>
      </c>
      <c r="P3075" s="14">
        <v>-11642.971986237466</v>
      </c>
      <c r="Q3075" s="14">
        <v>119764.42071320675</v>
      </c>
      <c r="R3075" s="14">
        <v>2976.1322358153143</v>
      </c>
      <c r="S3075" s="15">
        <v>0.21448677825386289</v>
      </c>
      <c r="T3075" s="38">
        <v>76475.46777471219</v>
      </c>
      <c r="U3075" s="38">
        <v>434514.49893251213</v>
      </c>
      <c r="V3075" s="38">
        <v>78640.302267859312</v>
      </c>
      <c r="W3075" s="38">
        <v>729858.3063544553</v>
      </c>
      <c r="AA3075" s="13">
        <v>3010</v>
      </c>
      <c r="AB3075" s="39">
        <v>2623063.1548050027</v>
      </c>
    </row>
    <row r="3076" spans="3:28">
      <c r="C3076" s="13">
        <v>3011</v>
      </c>
      <c r="D3076" s="13">
        <v>65</v>
      </c>
      <c r="E3076" s="14">
        <v>240965.16852880068</v>
      </c>
      <c r="F3076" s="14">
        <v>73053.91572623227</v>
      </c>
      <c r="G3076" s="14">
        <v>2551.6097</v>
      </c>
      <c r="H3076" s="14">
        <v>165359.64310256843</v>
      </c>
      <c r="I3076" s="14">
        <v>9921.5785861541062</v>
      </c>
      <c r="J3076" s="14">
        <v>3968.6314344616426</v>
      </c>
      <c r="K3076" s="15">
        <v>1.2855042632162531E-2</v>
      </c>
      <c r="L3076" s="14">
        <v>1414.3184306783646</v>
      </c>
      <c r="M3076" s="14">
        <v>113419.15069912048</v>
      </c>
      <c r="N3076" s="14">
        <v>2976.4735758462316</v>
      </c>
      <c r="O3076" s="15">
        <v>0.12257484478042679</v>
      </c>
      <c r="P3076" s="14">
        <v>14607.739572174843</v>
      </c>
      <c r="Q3076" s="14">
        <v>135270.01731721498</v>
      </c>
      <c r="R3076" s="14">
        <v>2976.4735758462316</v>
      </c>
      <c r="S3076" s="15">
        <v>0.44996884475858467</v>
      </c>
      <c r="T3076" s="38">
        <v>94095.391822127567</v>
      </c>
      <c r="U3076" s="38">
        <v>304698.97719070897</v>
      </c>
      <c r="V3076" s="38">
        <v>110117.44982498078</v>
      </c>
      <c r="W3076" s="38">
        <v>553388.14520704444</v>
      </c>
      <c r="AA3076" s="13">
        <v>3011</v>
      </c>
      <c r="AB3076" s="39">
        <v>3230899.8442632994</v>
      </c>
    </row>
    <row r="3077" spans="3:28">
      <c r="C3077" s="13">
        <v>3012</v>
      </c>
      <c r="D3077" s="13">
        <v>65</v>
      </c>
      <c r="E3077" s="14">
        <v>218096.0854810398</v>
      </c>
      <c r="F3077" s="14">
        <v>64134.973337605523</v>
      </c>
      <c r="G3077" s="14">
        <v>2551.6097</v>
      </c>
      <c r="H3077" s="14">
        <v>151409.50244343429</v>
      </c>
      <c r="I3077" s="14">
        <v>9084.5701466060564</v>
      </c>
      <c r="J3077" s="14">
        <v>3633.8280586424225</v>
      </c>
      <c r="K3077" s="15">
        <v>3.472190490632597E-2</v>
      </c>
      <c r="L3077" s="14">
        <v>5689.9156510643425</v>
      </c>
      <c r="M3077" s="14">
        <v>171377.89799921212</v>
      </c>
      <c r="N3077" s="14">
        <v>2725.3710439818169</v>
      </c>
      <c r="O3077" s="15">
        <v>8.4122630371842505E-2</v>
      </c>
      <c r="P3077" s="14">
        <v>26967.334134392207</v>
      </c>
      <c r="Q3077" s="14">
        <v>348901.7138032497</v>
      </c>
      <c r="R3077" s="14">
        <v>2725.3710439818169</v>
      </c>
      <c r="S3077" s="15">
        <v>3.4585098117142346E-2</v>
      </c>
      <c r="T3077" s="38">
        <v>10711.613353466451</v>
      </c>
      <c r="U3077" s="38">
        <v>321791.89219224959</v>
      </c>
      <c r="V3077" s="38">
        <v>43368.863138922999</v>
      </c>
      <c r="W3077" s="38">
        <v>842071.50399471144</v>
      </c>
      <c r="AA3077" s="13">
        <v>3012</v>
      </c>
      <c r="AB3077" s="39">
        <v>2661149.9431179869</v>
      </c>
    </row>
    <row r="3078" spans="3:28">
      <c r="C3078" s="13">
        <v>3013</v>
      </c>
      <c r="D3078" s="13">
        <v>65</v>
      </c>
      <c r="E3078" s="14">
        <v>227068.44608547966</v>
      </c>
      <c r="F3078" s="14">
        <v>67634.193973337067</v>
      </c>
      <c r="G3078" s="14">
        <v>2551.6097</v>
      </c>
      <c r="H3078" s="14">
        <v>156882.6424121426</v>
      </c>
      <c r="I3078" s="14">
        <v>9412.9585447285554</v>
      </c>
      <c r="J3078" s="14">
        <v>3765.1834178914223</v>
      </c>
      <c r="K3078" s="15">
        <v>5.6100038293196833E-2</v>
      </c>
      <c r="L3078" s="14">
        <v>7442.0933529360509</v>
      </c>
      <c r="M3078" s="14">
        <v>141982.23003611653</v>
      </c>
      <c r="N3078" s="14">
        <v>2823.8875634185665</v>
      </c>
      <c r="O3078" s="15">
        <v>7.1995860209070006E-2</v>
      </c>
      <c r="P3078" s="14">
        <v>8241.4320143702553</v>
      </c>
      <c r="Q3078" s="14">
        <v>124124.2910742333</v>
      </c>
      <c r="R3078" s="14">
        <v>2823.8875634185665</v>
      </c>
      <c r="S3078" s="15">
        <v>0.30440240467424295</v>
      </c>
      <c r="T3078" s="38">
        <v>175766.04866101107</v>
      </c>
      <c r="U3078" s="38">
        <v>754591.46211983263</v>
      </c>
      <c r="V3078" s="38">
        <v>191449.57402831738</v>
      </c>
      <c r="W3078" s="38">
        <v>1020697.9832301824</v>
      </c>
      <c r="AA3078" s="13">
        <v>3013</v>
      </c>
      <c r="AB3078" s="39">
        <v>2317449.0930899559</v>
      </c>
    </row>
    <row r="3079" spans="3:28">
      <c r="C3079" s="13">
        <v>3014</v>
      </c>
      <c r="D3079" s="13">
        <v>65</v>
      </c>
      <c r="E3079" s="14">
        <v>232200.28578332224</v>
      </c>
      <c r="F3079" s="14">
        <v>69635.611455495673</v>
      </c>
      <c r="G3079" s="14">
        <v>2551.6097</v>
      </c>
      <c r="H3079" s="14">
        <v>160013.06462782656</v>
      </c>
      <c r="I3079" s="14">
        <v>9600.7838776695935</v>
      </c>
      <c r="J3079" s="14">
        <v>3840.3135510678376</v>
      </c>
      <c r="K3079" s="15">
        <v>-5.351424139047746E-3</v>
      </c>
      <c r="L3079" s="14">
        <v>-790.03774319961667</v>
      </c>
      <c r="M3079" s="14">
        <v>148761.42663790175</v>
      </c>
      <c r="N3079" s="14">
        <v>2880.235163300878</v>
      </c>
      <c r="O3079" s="15">
        <v>-1.2543564198662857E-2</v>
      </c>
      <c r="P3079" s="14">
        <v>-3099.3985547022749</v>
      </c>
      <c r="Q3079" s="14">
        <v>245431.45859781673</v>
      </c>
      <c r="R3079" s="14">
        <v>2880.235163300878</v>
      </c>
      <c r="S3079" s="15">
        <v>0.2459630791827177</v>
      </c>
      <c r="T3079" s="38">
        <v>54731.276997197121</v>
      </c>
      <c r="U3079" s="38">
        <v>278689.65699065896</v>
      </c>
      <c r="V3079" s="38">
        <v>50841.84069929523</v>
      </c>
      <c r="W3079" s="38">
        <v>672882.54222637741</v>
      </c>
      <c r="AA3079" s="13">
        <v>3014</v>
      </c>
      <c r="AB3079" s="39">
        <v>2779393.0313488645</v>
      </c>
    </row>
    <row r="3080" spans="3:28">
      <c r="C3080" s="13">
        <v>3015</v>
      </c>
      <c r="D3080" s="13">
        <v>65</v>
      </c>
      <c r="E3080" s="14">
        <v>209597.84864984354</v>
      </c>
      <c r="F3080" s="14">
        <v>60820.660973438979</v>
      </c>
      <c r="G3080" s="14">
        <v>2551.6097</v>
      </c>
      <c r="H3080" s="14">
        <v>146225.57797640454</v>
      </c>
      <c r="I3080" s="14">
        <v>8773.5346785842721</v>
      </c>
      <c r="J3080" s="14">
        <v>3509.4138714337091</v>
      </c>
      <c r="K3080" s="15">
        <v>1.8410018094489847E-2</v>
      </c>
      <c r="L3080" s="14">
        <v>3340.9700116903095</v>
      </c>
      <c r="M3080" s="14">
        <v>186571.32757103519</v>
      </c>
      <c r="N3080" s="14">
        <v>2632.0604035752817</v>
      </c>
      <c r="O3080" s="15">
        <v>0.16758888501435909</v>
      </c>
      <c r="P3080" s="14">
        <v>28404.22884349947</v>
      </c>
      <c r="Q3080" s="14">
        <v>199207.80495900198</v>
      </c>
      <c r="R3080" s="14">
        <v>2632.0604035752817</v>
      </c>
      <c r="S3080" s="15">
        <v>-0.17292602839214238</v>
      </c>
      <c r="T3080" s="38">
        <v>-100656.03027409206</v>
      </c>
      <c r="U3080" s="38">
        <v>482735.64932522597</v>
      </c>
      <c r="V3080" s="38">
        <v>-68910.831418902279</v>
      </c>
      <c r="W3080" s="38">
        <v>868514.78185526317</v>
      </c>
      <c r="AA3080" s="13">
        <v>3015</v>
      </c>
      <c r="AB3080" s="39">
        <v>2457000.9783319924</v>
      </c>
    </row>
    <row r="3081" spans="3:28">
      <c r="C3081" s="13">
        <v>3016</v>
      </c>
      <c r="D3081" s="13">
        <v>65</v>
      </c>
      <c r="E3081" s="14">
        <v>230172.65942378817</v>
      </c>
      <c r="F3081" s="14">
        <v>68844.837175277382</v>
      </c>
      <c r="G3081" s="14">
        <v>2551.6097</v>
      </c>
      <c r="H3081" s="14">
        <v>158776.21254851078</v>
      </c>
      <c r="I3081" s="14">
        <v>9526.5727529106462</v>
      </c>
      <c r="J3081" s="14">
        <v>3810.6291011642588</v>
      </c>
      <c r="K3081" s="15">
        <v>-1.6214774939275062E-2</v>
      </c>
      <c r="L3081" s="14">
        <v>-2008.1861115814638</v>
      </c>
      <c r="M3081" s="14">
        <v>123746.27954360718</v>
      </c>
      <c r="N3081" s="14">
        <v>2857.9718258731937</v>
      </c>
      <c r="O3081" s="15">
        <v>0.16432104641364398</v>
      </c>
      <c r="P3081" s="14">
        <v>21976.75177296652</v>
      </c>
      <c r="Q3081" s="14">
        <v>157148.50681143941</v>
      </c>
      <c r="R3081" s="14">
        <v>2857.9718258731937</v>
      </c>
      <c r="S3081" s="15">
        <v>3.8130022734969932E-2</v>
      </c>
      <c r="T3081" s="38">
        <v>12982.604772379675</v>
      </c>
      <c r="U3081" s="38">
        <v>354894.0724980802</v>
      </c>
      <c r="V3081" s="38">
        <v>32951.170433764732</v>
      </c>
      <c r="W3081" s="38">
        <v>635788.85885312676</v>
      </c>
      <c r="AA3081" s="13">
        <v>3016</v>
      </c>
      <c r="AB3081" s="39">
        <v>2739208.1271721311</v>
      </c>
    </row>
    <row r="3082" spans="3:28">
      <c r="C3082" s="13">
        <v>3017</v>
      </c>
      <c r="D3082" s="13">
        <v>65</v>
      </c>
      <c r="E3082" s="14">
        <v>249103.43503315494</v>
      </c>
      <c r="F3082" s="14">
        <v>76227.839662930433</v>
      </c>
      <c r="G3082" s="14">
        <v>2551.6097</v>
      </c>
      <c r="H3082" s="14">
        <v>170323.9856702245</v>
      </c>
      <c r="I3082" s="14">
        <v>10219.43914021347</v>
      </c>
      <c r="J3082" s="14">
        <v>4087.7756560853882</v>
      </c>
      <c r="K3082" s="15">
        <v>6.9244443001331465E-2</v>
      </c>
      <c r="L3082" s="14">
        <v>12227.918052138923</v>
      </c>
      <c r="M3082" s="14">
        <v>190862.41044181839</v>
      </c>
      <c r="N3082" s="14">
        <v>3065.831742064041</v>
      </c>
      <c r="O3082" s="15">
        <v>3.2787898324458511E-2</v>
      </c>
      <c r="P3082" s="14">
        <v>5230.4282254975415</v>
      </c>
      <c r="Q3082" s="14">
        <v>166286.47588554831</v>
      </c>
      <c r="R3082" s="14">
        <v>3065.831742064041</v>
      </c>
      <c r="S3082" s="15">
        <v>8.908081573664027E-2</v>
      </c>
      <c r="T3082" s="38">
        <v>8645.026048230342</v>
      </c>
      <c r="U3082" s="38">
        <v>107224.94330493236</v>
      </c>
      <c r="V3082" s="38">
        <v>26103.372325866807</v>
      </c>
      <c r="W3082" s="38">
        <v>464373.82963229902</v>
      </c>
      <c r="AA3082" s="13">
        <v>3017</v>
      </c>
      <c r="AB3082" s="39">
        <v>2429088.7239726796</v>
      </c>
    </row>
    <row r="3083" spans="3:28">
      <c r="C3083" s="13">
        <v>3018</v>
      </c>
      <c r="D3083" s="13">
        <v>65</v>
      </c>
      <c r="E3083" s="14">
        <v>234247.35129957399</v>
      </c>
      <c r="F3083" s="14">
        <v>70433.96700683386</v>
      </c>
      <c r="G3083" s="14">
        <v>2551.6097</v>
      </c>
      <c r="H3083" s="14">
        <v>161261.77459274014</v>
      </c>
      <c r="I3083" s="14">
        <v>9675.7064755644078</v>
      </c>
      <c r="J3083" s="14">
        <v>3870.2825902257632</v>
      </c>
      <c r="K3083" s="15">
        <v>6.0324544524366822E-2</v>
      </c>
      <c r="L3083" s="14">
        <v>8194.6378789355058</v>
      </c>
      <c r="M3083" s="14">
        <v>145972.29474622078</v>
      </c>
      <c r="N3083" s="14">
        <v>2902.7119426693221</v>
      </c>
      <c r="O3083" s="15">
        <v>0.24749924409623256</v>
      </c>
      <c r="P3083" s="14">
        <v>60831.862624252521</v>
      </c>
      <c r="Q3083" s="14">
        <v>308069.27279702912</v>
      </c>
      <c r="R3083" s="14">
        <v>2902.7119426693221</v>
      </c>
      <c r="S3083" s="15">
        <v>3.324454171243206E-2</v>
      </c>
      <c r="T3083" s="38">
        <v>29288.015043960964</v>
      </c>
      <c r="U3083" s="38">
        <v>911726.55072451313</v>
      </c>
      <c r="V3083" s="38">
        <v>98314.515547149</v>
      </c>
      <c r="W3083" s="38">
        <v>1365768.1182677629</v>
      </c>
      <c r="AA3083" s="13">
        <v>3018</v>
      </c>
      <c r="AB3083" s="39">
        <v>2751611.1439815932</v>
      </c>
    </row>
    <row r="3084" spans="3:28">
      <c r="C3084" s="13">
        <v>3019</v>
      </c>
      <c r="D3084" s="13">
        <v>65</v>
      </c>
      <c r="E3084" s="14">
        <v>224099.22305067533</v>
      </c>
      <c r="F3084" s="14">
        <v>66476.196989763383</v>
      </c>
      <c r="G3084" s="14">
        <v>2551.6097</v>
      </c>
      <c r="H3084" s="14">
        <v>155071.41636091194</v>
      </c>
      <c r="I3084" s="14">
        <v>9304.2849816547168</v>
      </c>
      <c r="J3084" s="14">
        <v>3721.713992661887</v>
      </c>
      <c r="K3084" s="15">
        <v>7.953440149270144E-4</v>
      </c>
      <c r="L3084" s="14">
        <v>81.278706486371533</v>
      </c>
      <c r="M3084" s="14">
        <v>104135.28100966943</v>
      </c>
      <c r="N3084" s="14">
        <v>2791.2854944964151</v>
      </c>
      <c r="O3084" s="15">
        <v>-3.8858308399078861E-3</v>
      </c>
      <c r="P3084" s="14">
        <v>-417.45224186709453</v>
      </c>
      <c r="Q3084" s="14">
        <v>108407.53034689369</v>
      </c>
      <c r="R3084" s="14">
        <v>2791.2854944964151</v>
      </c>
      <c r="S3084" s="15">
        <v>0.3008817344983632</v>
      </c>
      <c r="T3084" s="38">
        <v>172354.44262727044</v>
      </c>
      <c r="U3084" s="38">
        <v>746581.27738630248</v>
      </c>
      <c r="V3084" s="38">
        <v>172018.26909188973</v>
      </c>
      <c r="W3084" s="38">
        <v>959124.0887428656</v>
      </c>
      <c r="AA3084" s="13">
        <v>3019</v>
      </c>
      <c r="AB3084" s="39">
        <v>2879191.9947009883</v>
      </c>
    </row>
    <row r="3085" spans="3:28">
      <c r="C3085" s="13">
        <v>3020</v>
      </c>
      <c r="D3085" s="13">
        <v>65</v>
      </c>
      <c r="E3085" s="14">
        <v>235179.60807779536</v>
      </c>
      <c r="F3085" s="14">
        <v>70797.547150340193</v>
      </c>
      <c r="G3085" s="14">
        <v>2551.6097</v>
      </c>
      <c r="H3085" s="14">
        <v>161830.45122745517</v>
      </c>
      <c r="I3085" s="14">
        <v>9709.8270736473096</v>
      </c>
      <c r="J3085" s="14">
        <v>3883.9308294589241</v>
      </c>
      <c r="K3085" s="15">
        <v>1.4725126232271128E-2</v>
      </c>
      <c r="L3085" s="14">
        <v>2307.1609829579784</v>
      </c>
      <c r="M3085" s="14">
        <v>160931.04182342254</v>
      </c>
      <c r="N3085" s="14">
        <v>2912.948122094193</v>
      </c>
      <c r="O3085" s="15">
        <v>8.5092800570249122E-2</v>
      </c>
      <c r="P3085" s="14">
        <v>12198.83497951191</v>
      </c>
      <c r="Q3085" s="14">
        <v>157014.49921600812</v>
      </c>
      <c r="R3085" s="14">
        <v>2912.948122094193</v>
      </c>
      <c r="S3085" s="15">
        <v>2.9591578342630237E-3</v>
      </c>
      <c r="T3085" s="38">
        <v>1052.7343630060764</v>
      </c>
      <c r="U3085" s="38">
        <v>358263.92715410673</v>
      </c>
      <c r="V3085" s="38">
        <v>15558.730325475966</v>
      </c>
      <c r="W3085" s="38">
        <v>676209.46819353732</v>
      </c>
      <c r="AA3085" s="13">
        <v>3020</v>
      </c>
      <c r="AB3085" s="39">
        <v>3053390.1134773376</v>
      </c>
    </row>
    <row r="3086" spans="3:28">
      <c r="C3086" s="13">
        <v>3021</v>
      </c>
      <c r="D3086" s="13">
        <v>65</v>
      </c>
      <c r="E3086" s="14">
        <v>238250.25546780883</v>
      </c>
      <c r="F3086" s="14">
        <v>71995.099632445446</v>
      </c>
      <c r="G3086" s="14">
        <v>2551.6097</v>
      </c>
      <c r="H3086" s="14">
        <v>163703.54613536337</v>
      </c>
      <c r="I3086" s="14">
        <v>9822.2127681218026</v>
      </c>
      <c r="J3086" s="14">
        <v>3928.8851072487214</v>
      </c>
      <c r="K3086" s="15">
        <v>-2.8275346364975938E-2</v>
      </c>
      <c r="L3086" s="14">
        <v>-2991.9306209852052</v>
      </c>
      <c r="M3086" s="14">
        <v>104786.62230163696</v>
      </c>
      <c r="N3086" s="14">
        <v>2946.6638304365406</v>
      </c>
      <c r="O3086" s="15">
        <v>3.0901650573661579E-2</v>
      </c>
      <c r="P3086" s="14">
        <v>5081.9806102471512</v>
      </c>
      <c r="Q3086" s="14">
        <v>171011.91972620436</v>
      </c>
      <c r="R3086" s="14">
        <v>2946.6638304365406</v>
      </c>
      <c r="S3086" s="15">
        <v>-3.584666515333669E-2</v>
      </c>
      <c r="T3086" s="38">
        <v>-12161.543699239204</v>
      </c>
      <c r="U3086" s="38">
        <v>328577.48133463674</v>
      </c>
      <c r="V3086" s="38">
        <v>-10071.493709977258</v>
      </c>
      <c r="W3086" s="38">
        <v>604376.02336247801</v>
      </c>
      <c r="AA3086" s="13">
        <v>3021</v>
      </c>
      <c r="AB3086" s="39">
        <v>2890183.0946484045</v>
      </c>
    </row>
    <row r="3087" spans="3:28">
      <c r="C3087" s="13">
        <v>3022</v>
      </c>
      <c r="D3087" s="13">
        <v>65</v>
      </c>
      <c r="E3087" s="14">
        <v>248434.64584354739</v>
      </c>
      <c r="F3087" s="14">
        <v>75967.011878983481</v>
      </c>
      <c r="G3087" s="14">
        <v>2551.6097</v>
      </c>
      <c r="H3087" s="14">
        <v>169916.02426456389</v>
      </c>
      <c r="I3087" s="14">
        <v>10194.961455873834</v>
      </c>
      <c r="J3087" s="14">
        <v>4077.9845823495339</v>
      </c>
      <c r="K3087" s="15">
        <v>4.3563478006535108E-2</v>
      </c>
      <c r="L3087" s="14">
        <v>6287.6441691283235</v>
      </c>
      <c r="M3087" s="14">
        <v>152659.56066312024</v>
      </c>
      <c r="N3087" s="14">
        <v>3058.4884367621503</v>
      </c>
      <c r="O3087" s="15">
        <v>0.28526929461899808</v>
      </c>
      <c r="P3087" s="14">
        <v>49562.529434994372</v>
      </c>
      <c r="Q3087" s="14">
        <v>224831.22044939123</v>
      </c>
      <c r="R3087" s="14">
        <v>3058.4884367621503</v>
      </c>
      <c r="S3087" s="15">
        <v>0.29754552289644748</v>
      </c>
      <c r="T3087" s="38">
        <v>36054.465137965868</v>
      </c>
      <c r="U3087" s="38">
        <v>158756.64715421671</v>
      </c>
      <c r="V3087" s="38">
        <v>91904.638742088573</v>
      </c>
      <c r="W3087" s="38">
        <v>536247.42826672818</v>
      </c>
      <c r="AA3087" s="13">
        <v>3022</v>
      </c>
      <c r="AB3087" s="39">
        <v>2391873.8705390119</v>
      </c>
    </row>
    <row r="3088" spans="3:28">
      <c r="C3088" s="13">
        <v>3023</v>
      </c>
      <c r="D3088" s="13">
        <v>65</v>
      </c>
      <c r="E3088" s="14">
        <v>236041.66704507379</v>
      </c>
      <c r="F3088" s="14">
        <v>71133.750147578772</v>
      </c>
      <c r="G3088" s="14">
        <v>2551.6097</v>
      </c>
      <c r="H3088" s="14">
        <v>162356.30719749501</v>
      </c>
      <c r="I3088" s="14">
        <v>9741.3784318497001</v>
      </c>
      <c r="J3088" s="14">
        <v>3896.5513727398802</v>
      </c>
      <c r="K3088" s="15">
        <v>7.2722453552191549E-2</v>
      </c>
      <c r="L3088" s="14">
        <v>10415.498040689068</v>
      </c>
      <c r="M3088" s="14">
        <v>155586.36223906596</v>
      </c>
      <c r="N3088" s="14">
        <v>2922.4135295549099</v>
      </c>
      <c r="O3088" s="15">
        <v>0.19780740124413948</v>
      </c>
      <c r="P3088" s="14">
        <v>39713.222918399879</v>
      </c>
      <c r="Q3088" s="14">
        <v>241941.55299917853</v>
      </c>
      <c r="R3088" s="14">
        <v>2922.4135295549099</v>
      </c>
      <c r="S3088" s="15">
        <v>0.20804409919706884</v>
      </c>
      <c r="T3088" s="38">
        <v>64827.241778267118</v>
      </c>
      <c r="U3088" s="38">
        <v>377891.81546603434</v>
      </c>
      <c r="V3088" s="38">
        <v>114955.96273735607</v>
      </c>
      <c r="W3088" s="38">
        <v>775419.7307042788</v>
      </c>
      <c r="AA3088" s="13">
        <v>3023</v>
      </c>
      <c r="AB3088" s="39">
        <v>3060468.0251793042</v>
      </c>
    </row>
    <row r="3089" spans="3:28">
      <c r="C3089" s="13">
        <v>3024</v>
      </c>
      <c r="D3089" s="13">
        <v>65</v>
      </c>
      <c r="E3089" s="14">
        <v>220774.70881202235</v>
      </c>
      <c r="F3089" s="14">
        <v>65179.636436688714</v>
      </c>
      <c r="G3089" s="14">
        <v>2551.6097</v>
      </c>
      <c r="H3089" s="14">
        <v>153043.46267533363</v>
      </c>
      <c r="I3089" s="14">
        <v>9182.6077605200171</v>
      </c>
      <c r="J3089" s="14">
        <v>3673.0431042080072</v>
      </c>
      <c r="K3089" s="15">
        <v>0.11718898403241387</v>
      </c>
      <c r="L3089" s="14">
        <v>16761.571009890984</v>
      </c>
      <c r="M3089" s="14">
        <v>161628.35388122292</v>
      </c>
      <c r="N3089" s="14">
        <v>2754.782328156005</v>
      </c>
      <c r="O3089" s="15">
        <v>-0.11731830388525036</v>
      </c>
      <c r="P3089" s="14">
        <v>-22514.752738617372</v>
      </c>
      <c r="Q3089" s="14">
        <v>170774.31795876831</v>
      </c>
      <c r="R3089" s="14">
        <v>2754.782328156005</v>
      </c>
      <c r="S3089" s="15">
        <v>0.25115754480760727</v>
      </c>
      <c r="T3089" s="38">
        <v>207795.38315231417</v>
      </c>
      <c r="U3089" s="38">
        <v>1036523.5246651043</v>
      </c>
      <c r="V3089" s="38">
        <v>202042.20142358777</v>
      </c>
      <c r="W3089" s="38">
        <v>1368926.1965050956</v>
      </c>
      <c r="AA3089" s="13">
        <v>3024</v>
      </c>
      <c r="AB3089" s="39">
        <v>2445169.3982328898</v>
      </c>
    </row>
    <row r="3090" spans="3:28">
      <c r="C3090" s="13">
        <v>3025</v>
      </c>
      <c r="D3090" s="13">
        <v>65</v>
      </c>
      <c r="E3090" s="14">
        <v>222305.3296160445</v>
      </c>
      <c r="F3090" s="14">
        <v>65776.578550257356</v>
      </c>
      <c r="G3090" s="14">
        <v>2551.6097</v>
      </c>
      <c r="H3090" s="14">
        <v>153977.14136578716</v>
      </c>
      <c r="I3090" s="14">
        <v>9238.6284819472294</v>
      </c>
      <c r="J3090" s="14">
        <v>3695.4513927788921</v>
      </c>
      <c r="K3090" s="15">
        <v>8.0761586342402186E-2</v>
      </c>
      <c r="L3090" s="14">
        <v>10915.689185604801</v>
      </c>
      <c r="M3090" s="14">
        <v>147922.83509602916</v>
      </c>
      <c r="N3090" s="14">
        <v>2771.5885445841686</v>
      </c>
      <c r="O3090" s="15">
        <v>1.7922499915649995E-2</v>
      </c>
      <c r="P3090" s="14">
        <v>2050.5926581623071</v>
      </c>
      <c r="Q3090" s="14">
        <v>117850.81950476965</v>
      </c>
      <c r="R3090" s="14">
        <v>2771.5885445841686</v>
      </c>
      <c r="S3090" s="15">
        <v>2.5319045742831933E-2</v>
      </c>
      <c r="T3090" s="38">
        <v>3321.0842474288638</v>
      </c>
      <c r="U3090" s="38">
        <v>135876.28676525466</v>
      </c>
      <c r="V3090" s="38">
        <v>16287.366091195972</v>
      </c>
      <c r="W3090" s="38">
        <v>401649.94136605342</v>
      </c>
      <c r="AA3090" s="13">
        <v>3025</v>
      </c>
      <c r="AB3090" s="39">
        <v>2607819.5687186979</v>
      </c>
    </row>
    <row r="3091" spans="3:28">
      <c r="C3091" s="13">
        <v>3026</v>
      </c>
      <c r="D3091" s="13">
        <v>65</v>
      </c>
      <c r="E3091" s="14">
        <v>212466.43996188312</v>
      </c>
      <c r="F3091" s="14">
        <v>61939.411585134418</v>
      </c>
      <c r="G3091" s="14">
        <v>2551.6097</v>
      </c>
      <c r="H3091" s="14">
        <v>147975.4186767487</v>
      </c>
      <c r="I3091" s="14">
        <v>8878.5251206049215</v>
      </c>
      <c r="J3091" s="14">
        <v>3551.410048241969</v>
      </c>
      <c r="K3091" s="15">
        <v>-5.7157754222576171E-3</v>
      </c>
      <c r="L3091" s="14">
        <v>-775.99778824075406</v>
      </c>
      <c r="M3091" s="14">
        <v>136763.92659603318</v>
      </c>
      <c r="N3091" s="14">
        <v>2663.5575361814763</v>
      </c>
      <c r="O3091" s="15">
        <v>-9.5431460399123424E-2</v>
      </c>
      <c r="P3091" s="14">
        <v>-18209.058807582933</v>
      </c>
      <c r="Q3091" s="14">
        <v>173930.43401441735</v>
      </c>
      <c r="R3091" s="14">
        <v>2663.5575361814763</v>
      </c>
      <c r="S3091" s="15">
        <v>0.22853521427033846</v>
      </c>
      <c r="T3091" s="38">
        <v>30204.644004334208</v>
      </c>
      <c r="U3091" s="38">
        <v>163702.68039171939</v>
      </c>
      <c r="V3091" s="38">
        <v>11219.587408510521</v>
      </c>
      <c r="W3091" s="38">
        <v>474397.04100216989</v>
      </c>
      <c r="AA3091" s="13">
        <v>3026</v>
      </c>
      <c r="AB3091" s="39">
        <v>2678091.9341289164</v>
      </c>
    </row>
    <row r="3092" spans="3:28">
      <c r="C3092" s="13">
        <v>3027</v>
      </c>
      <c r="D3092" s="13">
        <v>65</v>
      </c>
      <c r="E3092" s="14">
        <v>248541.40080980762</v>
      </c>
      <c r="F3092" s="14">
        <v>76008.646315824968</v>
      </c>
      <c r="G3092" s="14">
        <v>2551.6097</v>
      </c>
      <c r="H3092" s="14">
        <v>169981.14479398265</v>
      </c>
      <c r="I3092" s="14">
        <v>10198.868687638958</v>
      </c>
      <c r="J3092" s="14">
        <v>4079.5474750555836</v>
      </c>
      <c r="K3092" s="15">
        <v>8.2469887516936138E-3</v>
      </c>
      <c r="L3092" s="14">
        <v>1325.6346108345747</v>
      </c>
      <c r="M3092" s="14">
        <v>164107.06215046562</v>
      </c>
      <c r="N3092" s="14">
        <v>3059.6606062916876</v>
      </c>
      <c r="O3092" s="15">
        <v>9.926266610996054E-2</v>
      </c>
      <c r="P3092" s="14">
        <v>21884.395238833084</v>
      </c>
      <c r="Q3092" s="14">
        <v>243883.77463297488</v>
      </c>
      <c r="R3092" s="14">
        <v>3059.6606062916876</v>
      </c>
      <c r="S3092" s="15">
        <v>0.29626763869195077</v>
      </c>
      <c r="T3092" s="38">
        <v>25451.665588479264</v>
      </c>
      <c r="U3092" s="38">
        <v>112889.17619329673</v>
      </c>
      <c r="V3092" s="38">
        <v>48661.695438146926</v>
      </c>
      <c r="W3092" s="38">
        <v>520880.01297673723</v>
      </c>
      <c r="AA3092" s="13">
        <v>3027</v>
      </c>
      <c r="AB3092" s="39">
        <v>2139209.969419898</v>
      </c>
    </row>
    <row r="3093" spans="3:28">
      <c r="C3093" s="13">
        <v>3028</v>
      </c>
      <c r="D3093" s="13">
        <v>65</v>
      </c>
      <c r="E3093" s="14">
        <v>239776.01936901393</v>
      </c>
      <c r="F3093" s="14">
        <v>72590.147553915434</v>
      </c>
      <c r="G3093" s="14">
        <v>2551.6097</v>
      </c>
      <c r="H3093" s="14">
        <v>164634.26211509851</v>
      </c>
      <c r="I3093" s="14">
        <v>9878.05572690591</v>
      </c>
      <c r="J3093" s="14">
        <v>3951.2222907623641</v>
      </c>
      <c r="K3093" s="15">
        <v>-2.530836289524372E-2</v>
      </c>
      <c r="L3093" s="14">
        <v>-3416.0234144307447</v>
      </c>
      <c r="M3093" s="14">
        <v>133535.65981314459</v>
      </c>
      <c r="N3093" s="14">
        <v>2963.4167180717727</v>
      </c>
      <c r="O3093" s="15">
        <v>2.3483984643258571E-3</v>
      </c>
      <c r="P3093" s="14">
        <v>521.27958078024562</v>
      </c>
      <c r="Q3093" s="14">
        <v>223975.36132487826</v>
      </c>
      <c r="R3093" s="14">
        <v>2963.4167180717727</v>
      </c>
      <c r="S3093" s="15">
        <v>0.19502516000714015</v>
      </c>
      <c r="T3093" s="38">
        <v>27798.60252607548</v>
      </c>
      <c r="U3093" s="38">
        <v>171818.85578392204</v>
      </c>
      <c r="V3093" s="38">
        <v>24903.858692424979</v>
      </c>
      <c r="W3093" s="38">
        <v>529329.8769219449</v>
      </c>
      <c r="AA3093" s="13">
        <v>3028</v>
      </c>
      <c r="AB3093" s="39">
        <v>3052607.6624121824</v>
      </c>
    </row>
    <row r="3094" spans="3:28">
      <c r="C3094" s="13">
        <v>3029</v>
      </c>
      <c r="D3094" s="13">
        <v>65</v>
      </c>
      <c r="E3094" s="14">
        <v>229391.33937362841</v>
      </c>
      <c r="F3094" s="14">
        <v>68540.122355715081</v>
      </c>
      <c r="G3094" s="14">
        <v>2551.6097</v>
      </c>
      <c r="H3094" s="14">
        <v>158299.60731791332</v>
      </c>
      <c r="I3094" s="14">
        <v>9497.9764390747987</v>
      </c>
      <c r="J3094" s="14">
        <v>3799.1905756299197</v>
      </c>
      <c r="K3094" s="15">
        <v>1.8526201536135052E-2</v>
      </c>
      <c r="L3094" s="14">
        <v>2994.7509570886596</v>
      </c>
      <c r="M3094" s="14">
        <v>166543.83231183683</v>
      </c>
      <c r="N3094" s="14">
        <v>2849.3929317224397</v>
      </c>
      <c r="O3094" s="15">
        <v>-6.8331246918672844E-2</v>
      </c>
      <c r="P3094" s="14">
        <v>-11076.655862199557</v>
      </c>
      <c r="Q3094" s="14">
        <v>152450.3929196216</v>
      </c>
      <c r="R3094" s="14">
        <v>2849.3929317224397</v>
      </c>
      <c r="S3094" s="15">
        <v>-0.20084730484033647</v>
      </c>
      <c r="T3094" s="38">
        <v>-92371.183202747372</v>
      </c>
      <c r="U3094" s="38">
        <v>368961.01999404968</v>
      </c>
      <c r="V3094" s="38">
        <v>-100453.08810785828</v>
      </c>
      <c r="W3094" s="38">
        <v>687955.24522550812</v>
      </c>
      <c r="AA3094" s="13">
        <v>3029</v>
      </c>
      <c r="AB3094" s="39">
        <v>2699682.0396728208</v>
      </c>
    </row>
    <row r="3095" spans="3:28">
      <c r="C3095" s="13">
        <v>3030</v>
      </c>
      <c r="D3095" s="13">
        <v>65</v>
      </c>
      <c r="E3095" s="14">
        <v>231930.12878154262</v>
      </c>
      <c r="F3095" s="14">
        <v>69530.250224801624</v>
      </c>
      <c r="G3095" s="14">
        <v>2551.6097</v>
      </c>
      <c r="H3095" s="14">
        <v>159848.26885674099</v>
      </c>
      <c r="I3095" s="14">
        <v>9590.8961314044591</v>
      </c>
      <c r="J3095" s="14">
        <v>3836.3584525617839</v>
      </c>
      <c r="K3095" s="15">
        <v>2.2314495575647953E-2</v>
      </c>
      <c r="L3095" s="14">
        <v>3402.2952615412091</v>
      </c>
      <c r="M3095" s="14">
        <v>157790.65917145752</v>
      </c>
      <c r="N3095" s="14">
        <v>2877.2688394213378</v>
      </c>
      <c r="O3095" s="15">
        <v>7.5159012748447745E-2</v>
      </c>
      <c r="P3095" s="14">
        <v>14775.073981178673</v>
      </c>
      <c r="Q3095" s="14">
        <v>212797.90290900337</v>
      </c>
      <c r="R3095" s="14">
        <v>2877.2688394213378</v>
      </c>
      <c r="S3095" s="15">
        <v>-0.13633925474984282</v>
      </c>
      <c r="T3095" s="38">
        <v>-13233.530502521329</v>
      </c>
      <c r="U3095" s="38">
        <v>85268.349031755934</v>
      </c>
      <c r="V3095" s="38">
        <v>4943.8387401985547</v>
      </c>
      <c r="W3095" s="38">
        <v>455856.91111221683</v>
      </c>
      <c r="AA3095" s="13">
        <v>3030</v>
      </c>
      <c r="AB3095" s="39">
        <v>2366592.2154768533</v>
      </c>
    </row>
    <row r="3096" spans="3:28">
      <c r="C3096" s="13">
        <v>3031</v>
      </c>
      <c r="D3096" s="13">
        <v>65</v>
      </c>
      <c r="E3096" s="14">
        <v>234157.36362430311</v>
      </c>
      <c r="F3096" s="14">
        <v>70398.87181347821</v>
      </c>
      <c r="G3096" s="14">
        <v>2551.6097</v>
      </c>
      <c r="H3096" s="14">
        <v>161206.8821108249</v>
      </c>
      <c r="I3096" s="14">
        <v>9672.4129266494929</v>
      </c>
      <c r="J3096" s="14">
        <v>3868.9651706597974</v>
      </c>
      <c r="K3096" s="15">
        <v>-1.7538869643974088E-2</v>
      </c>
      <c r="L3096" s="14">
        <v>-3035.3596220690797</v>
      </c>
      <c r="M3096" s="14">
        <v>171963.84627123937</v>
      </c>
      <c r="N3096" s="14">
        <v>2901.723877994848</v>
      </c>
      <c r="O3096" s="15">
        <v>-4.8516466573085365E-2</v>
      </c>
      <c r="P3096" s="14">
        <v>-9460.5527584297161</v>
      </c>
      <c r="Q3096" s="14">
        <v>186987.04795127577</v>
      </c>
      <c r="R3096" s="14">
        <v>2901.723877994848</v>
      </c>
      <c r="S3096" s="15">
        <v>-0.24319448305268077</v>
      </c>
      <c r="T3096" s="38">
        <v>-57911.993653709287</v>
      </c>
      <c r="U3096" s="38">
        <v>181669.24413416954</v>
      </c>
      <c r="V3096" s="38">
        <v>-70407.906034208077</v>
      </c>
      <c r="W3096" s="38">
        <v>540620.13835668471</v>
      </c>
      <c r="AA3096" s="13">
        <v>3031</v>
      </c>
      <c r="AB3096" s="39">
        <v>2727041.4025065587</v>
      </c>
    </row>
    <row r="3097" spans="3:28">
      <c r="C3097" s="13">
        <v>3032</v>
      </c>
      <c r="D3097" s="13">
        <v>65</v>
      </c>
      <c r="E3097" s="14">
        <v>241805.01472626819</v>
      </c>
      <c r="F3097" s="14">
        <v>73381.455743244587</v>
      </c>
      <c r="G3097" s="14">
        <v>2551.6097</v>
      </c>
      <c r="H3097" s="14">
        <v>165871.9492830236</v>
      </c>
      <c r="I3097" s="14">
        <v>9952.3169569814163</v>
      </c>
      <c r="J3097" s="14">
        <v>3980.9267827925669</v>
      </c>
      <c r="K3097" s="15">
        <v>6.9902616442452825E-2</v>
      </c>
      <c r="L3097" s="14">
        <v>10308.923027150518</v>
      </c>
      <c r="M3097" s="14">
        <v>159774.88235563118</v>
      </c>
      <c r="N3097" s="14">
        <v>2985.6950870944247</v>
      </c>
      <c r="O3097" s="15">
        <v>0.1415005659484283</v>
      </c>
      <c r="P3097" s="14">
        <v>33903.359322565244</v>
      </c>
      <c r="Q3097" s="14">
        <v>274994.96108538366</v>
      </c>
      <c r="R3097" s="14">
        <v>2985.6950870944247</v>
      </c>
      <c r="S3097" s="15">
        <v>0.39895006067412792</v>
      </c>
      <c r="T3097" s="38">
        <v>79372.10147592795</v>
      </c>
      <c r="U3097" s="38">
        <v>279817.42277473299</v>
      </c>
      <c r="V3097" s="38">
        <v>123584.38382564372</v>
      </c>
      <c r="W3097" s="38">
        <v>714587.26621574792</v>
      </c>
      <c r="AA3097" s="13">
        <v>3032</v>
      </c>
      <c r="AB3097" s="39">
        <v>2720319.9577396591</v>
      </c>
    </row>
    <row r="3098" spans="3:28">
      <c r="C3098" s="13">
        <v>3033</v>
      </c>
      <c r="D3098" s="13">
        <v>65</v>
      </c>
      <c r="E3098" s="14">
        <v>232109.16418940577</v>
      </c>
      <c r="F3098" s="14">
        <v>69600.074033868252</v>
      </c>
      <c r="G3098" s="14">
        <v>2551.6097</v>
      </c>
      <c r="H3098" s="14">
        <v>159957.48045553753</v>
      </c>
      <c r="I3098" s="14">
        <v>9597.4488273322513</v>
      </c>
      <c r="J3098" s="14">
        <v>3838.9795309329006</v>
      </c>
      <c r="K3098" s="15">
        <v>2.4470641995556881E-2</v>
      </c>
      <c r="L3098" s="14">
        <v>3217.1736521019593</v>
      </c>
      <c r="M3098" s="14">
        <v>136607.41325266057</v>
      </c>
      <c r="N3098" s="14">
        <v>2879.2346481996751</v>
      </c>
      <c r="O3098" s="15">
        <v>5.0505345444285824E-2</v>
      </c>
      <c r="P3098" s="14">
        <v>7386.9193484548296</v>
      </c>
      <c r="Q3098" s="14">
        <v>155086.68564240169</v>
      </c>
      <c r="R3098" s="14">
        <v>2879.2346481996751</v>
      </c>
      <c r="S3098" s="15">
        <v>0.3779612479637629</v>
      </c>
      <c r="T3098" s="38">
        <v>453659.39427175449</v>
      </c>
      <c r="U3098" s="38">
        <v>1655379.1903597079</v>
      </c>
      <c r="V3098" s="38">
        <v>464263.48727231129</v>
      </c>
      <c r="W3098" s="38">
        <v>1947073.2892547701</v>
      </c>
      <c r="AA3098" s="13">
        <v>3033</v>
      </c>
      <c r="AB3098" s="39">
        <v>2545018.3110959907</v>
      </c>
    </row>
    <row r="3099" spans="3:28">
      <c r="C3099" s="13">
        <v>3034</v>
      </c>
      <c r="D3099" s="13">
        <v>65</v>
      </c>
      <c r="E3099" s="14">
        <v>226026.30990919826</v>
      </c>
      <c r="F3099" s="14">
        <v>67227.760864587326</v>
      </c>
      <c r="G3099" s="14">
        <v>2551.6097</v>
      </c>
      <c r="H3099" s="14">
        <v>156246.93934461093</v>
      </c>
      <c r="I3099" s="14">
        <v>9374.8163606766557</v>
      </c>
      <c r="J3099" s="14">
        <v>3749.9265442706624</v>
      </c>
      <c r="K3099" s="15">
        <v>-2.316161274298182E-2</v>
      </c>
      <c r="L3099" s="14">
        <v>-3524.0978450223602</v>
      </c>
      <c r="M3099" s="14">
        <v>150503.38969769486</v>
      </c>
      <c r="N3099" s="14">
        <v>2812.4449082029964</v>
      </c>
      <c r="O3099" s="15">
        <v>0.16847837344010683</v>
      </c>
      <c r="P3099" s="14">
        <v>17058.898589366428</v>
      </c>
      <c r="Q3099" s="14">
        <v>119717.87082402525</v>
      </c>
      <c r="R3099" s="14">
        <v>2812.4449082029964</v>
      </c>
      <c r="S3099" s="15">
        <v>0.36509642408333598</v>
      </c>
      <c r="T3099" s="38">
        <v>76368.865939760755</v>
      </c>
      <c r="U3099" s="38">
        <v>286949.59929602599</v>
      </c>
      <c r="V3099" s="38">
        <v>89903.666684104828</v>
      </c>
      <c r="W3099" s="38">
        <v>557170.8598177461</v>
      </c>
      <c r="AA3099" s="13">
        <v>3034</v>
      </c>
      <c r="AB3099" s="39">
        <v>2700606.0392519766</v>
      </c>
    </row>
    <row r="3100" spans="3:28">
      <c r="C3100" s="13">
        <v>3035</v>
      </c>
      <c r="D3100" s="13">
        <v>65</v>
      </c>
      <c r="E3100" s="14">
        <v>206966.36473021383</v>
      </c>
      <c r="F3100" s="14">
        <v>59794.382244783395</v>
      </c>
      <c r="G3100" s="14">
        <v>2551.6097</v>
      </c>
      <c r="H3100" s="14">
        <v>144620.37278543043</v>
      </c>
      <c r="I3100" s="14">
        <v>8677.2223671258253</v>
      </c>
      <c r="J3100" s="14">
        <v>3470.8889468503303</v>
      </c>
      <c r="K3100" s="15">
        <v>-3.5684849607793036E-2</v>
      </c>
      <c r="L3100" s="14">
        <v>-4663.2106422220431</v>
      </c>
      <c r="M3100" s="14">
        <v>127749.83772962807</v>
      </c>
      <c r="N3100" s="14">
        <v>2603.1667101377475</v>
      </c>
      <c r="O3100" s="15">
        <v>-2.9250100933467152E-2</v>
      </c>
      <c r="P3100" s="14">
        <v>-5396.0076800083689</v>
      </c>
      <c r="Q3100" s="14">
        <v>180383.83413585121</v>
      </c>
      <c r="R3100" s="14">
        <v>2603.1667101377475</v>
      </c>
      <c r="S3100" s="15">
        <v>0.10850879697962722</v>
      </c>
      <c r="T3100" s="38">
        <v>14582.319155872687</v>
      </c>
      <c r="U3100" s="38">
        <v>150272.26144381729</v>
      </c>
      <c r="V3100" s="38">
        <v>4523.1008336422747</v>
      </c>
      <c r="W3100" s="38">
        <v>458405.93330929655</v>
      </c>
      <c r="AA3100" s="13">
        <v>3035</v>
      </c>
      <c r="AB3100" s="39">
        <v>2669246.6154001686</v>
      </c>
    </row>
    <row r="3101" spans="3:28">
      <c r="C3101" s="13">
        <v>3036</v>
      </c>
      <c r="D3101" s="13">
        <v>65</v>
      </c>
      <c r="E3101" s="14">
        <v>227454.81983868999</v>
      </c>
      <c r="F3101" s="14">
        <v>67784.879737089097</v>
      </c>
      <c r="G3101" s="14">
        <v>2551.6097</v>
      </c>
      <c r="H3101" s="14">
        <v>157118.33040160089</v>
      </c>
      <c r="I3101" s="14">
        <v>9427.0998240960525</v>
      </c>
      <c r="J3101" s="14">
        <v>3770.8399296384214</v>
      </c>
      <c r="K3101" s="15">
        <v>-1.4392221644446958E-2</v>
      </c>
      <c r="L3101" s="14">
        <v>-2585.8221410915617</v>
      </c>
      <c r="M3101" s="14">
        <v>178967.62997144446</v>
      </c>
      <c r="N3101" s="14">
        <v>2828.1299472288156</v>
      </c>
      <c r="O3101" s="15">
        <v>7.8253414477928773E-2</v>
      </c>
      <c r="P3101" s="14">
        <v>15058.647374350638</v>
      </c>
      <c r="Q3101" s="14">
        <v>208907.09332437473</v>
      </c>
      <c r="R3101" s="14">
        <v>2828.1299472288156</v>
      </c>
      <c r="S3101" s="15">
        <v>4.1715024688039337E-2</v>
      </c>
      <c r="T3101" s="38">
        <v>7519.0588506070962</v>
      </c>
      <c r="U3101" s="38">
        <v>189181.3415068778</v>
      </c>
      <c r="V3101" s="38">
        <v>19991.884083866171</v>
      </c>
      <c r="W3101" s="38">
        <v>577056.06480269693</v>
      </c>
      <c r="AA3101" s="13">
        <v>3036</v>
      </c>
      <c r="AB3101" s="39">
        <v>2552601.0014410978</v>
      </c>
    </row>
    <row r="3102" spans="3:28">
      <c r="C3102" s="13">
        <v>3037</v>
      </c>
      <c r="D3102" s="13">
        <v>65</v>
      </c>
      <c r="E3102" s="14">
        <v>240812.07396221219</v>
      </c>
      <c r="F3102" s="14">
        <v>72994.20884526275</v>
      </c>
      <c r="G3102" s="14">
        <v>2551.6097</v>
      </c>
      <c r="H3102" s="14">
        <v>165266.25541694943</v>
      </c>
      <c r="I3102" s="14">
        <v>9915.9753250169651</v>
      </c>
      <c r="J3102" s="14">
        <v>3966.3901300067864</v>
      </c>
      <c r="K3102" s="15">
        <v>0.10310735590970069</v>
      </c>
      <c r="L3102" s="14">
        <v>15237.695119945529</v>
      </c>
      <c r="M3102" s="14">
        <v>165005.64313012571</v>
      </c>
      <c r="N3102" s="14">
        <v>2974.7925975050894</v>
      </c>
      <c r="O3102" s="15">
        <v>-1.7308981729321687E-2</v>
      </c>
      <c r="P3102" s="14">
        <v>-3560.7936293676253</v>
      </c>
      <c r="Q3102" s="14">
        <v>203646.01962015708</v>
      </c>
      <c r="R3102" s="14">
        <v>2974.7925975050894</v>
      </c>
      <c r="S3102" s="15">
        <v>0.26994104503686156</v>
      </c>
      <c r="T3102" s="38">
        <v>226250.16987252806</v>
      </c>
      <c r="U3102" s="38">
        <v>1065884.1690401873</v>
      </c>
      <c r="V3102" s="38">
        <v>237927.07136310596</v>
      </c>
      <c r="W3102" s="38">
        <v>1434535.8317904701</v>
      </c>
      <c r="AA3102" s="13">
        <v>3037</v>
      </c>
      <c r="AB3102" s="39">
        <v>2773238.1368516753</v>
      </c>
    </row>
    <row r="3103" spans="3:28">
      <c r="C3103" s="13">
        <v>3038</v>
      </c>
      <c r="D3103" s="13">
        <v>65</v>
      </c>
      <c r="E3103" s="14">
        <v>241640.3606751381</v>
      </c>
      <c r="F3103" s="14">
        <v>73317.240663303863</v>
      </c>
      <c r="G3103" s="14">
        <v>2551.6097</v>
      </c>
      <c r="H3103" s="14">
        <v>165771.51031183425</v>
      </c>
      <c r="I3103" s="14">
        <v>9946.2906187100543</v>
      </c>
      <c r="J3103" s="14">
        <v>3978.5162474840217</v>
      </c>
      <c r="K3103" s="15">
        <v>0.11808596180097911</v>
      </c>
      <c r="L3103" s="14">
        <v>17951.796037660999</v>
      </c>
      <c r="M3103" s="14">
        <v>171964.17159103259</v>
      </c>
      <c r="N3103" s="14">
        <v>2983.8871856130163</v>
      </c>
      <c r="O3103" s="15">
        <v>9.3685710605096534E-2</v>
      </c>
      <c r="P3103" s="14">
        <v>16893.710056825519</v>
      </c>
      <c r="Q3103" s="14">
        <v>198708.88488428408</v>
      </c>
      <c r="R3103" s="14">
        <v>2983.8871856130163</v>
      </c>
      <c r="S3103" s="15">
        <v>0.20792861324257533</v>
      </c>
      <c r="T3103" s="38">
        <v>59319.487637923368</v>
      </c>
      <c r="U3103" s="38">
        <v>346099.18798943819</v>
      </c>
      <c r="V3103" s="38">
        <v>94164.993732409886</v>
      </c>
      <c r="W3103" s="38">
        <v>716772.24446475483</v>
      </c>
      <c r="AA3103" s="13">
        <v>3038</v>
      </c>
      <c r="AB3103" s="39">
        <v>2134522.3492163592</v>
      </c>
    </row>
    <row r="3104" spans="3:28">
      <c r="C3104" s="13">
        <v>3039</v>
      </c>
      <c r="D3104" s="13">
        <v>65</v>
      </c>
      <c r="E3104" s="14">
        <v>234018.82958258429</v>
      </c>
      <c r="F3104" s="14">
        <v>70344.843537207867</v>
      </c>
      <c r="G3104" s="14">
        <v>2551.6097</v>
      </c>
      <c r="H3104" s="14">
        <v>161122.37634537643</v>
      </c>
      <c r="I3104" s="14">
        <v>9667.3425807225849</v>
      </c>
      <c r="J3104" s="14">
        <v>3866.9370322890341</v>
      </c>
      <c r="K3104" s="15">
        <v>-1.0846602736827755E-2</v>
      </c>
      <c r="L3104" s="14">
        <v>-1405.0030365715704</v>
      </c>
      <c r="M3104" s="14">
        <v>130062.39150796215</v>
      </c>
      <c r="N3104" s="14">
        <v>2900.2027742167752</v>
      </c>
      <c r="O3104" s="15">
        <v>7.5884445098357858E-2</v>
      </c>
      <c r="P3104" s="14">
        <v>8055.27642364244</v>
      </c>
      <c r="Q3104" s="14">
        <v>115657.25667342904</v>
      </c>
      <c r="R3104" s="14">
        <v>2900.2027742167752</v>
      </c>
      <c r="S3104" s="15">
        <v>-8.8145893100971026E-2</v>
      </c>
      <c r="T3104" s="38">
        <v>-34933.869635353745</v>
      </c>
      <c r="U3104" s="38">
        <v>362834.97567028343</v>
      </c>
      <c r="V3104" s="38">
        <v>-28283.596248282876</v>
      </c>
      <c r="W3104" s="38">
        <v>608554.62385167461</v>
      </c>
      <c r="AA3104" s="13">
        <v>3039</v>
      </c>
      <c r="AB3104" s="39">
        <v>2802657.7477936083</v>
      </c>
    </row>
    <row r="3105" spans="3:28">
      <c r="C3105" s="13">
        <v>3040</v>
      </c>
      <c r="D3105" s="13">
        <v>65</v>
      </c>
      <c r="E3105" s="14">
        <v>223914.47844311627</v>
      </c>
      <c r="F3105" s="14">
        <v>66404.146592815348</v>
      </c>
      <c r="G3105" s="14">
        <v>2551.6097</v>
      </c>
      <c r="H3105" s="14">
        <v>154958.72215030092</v>
      </c>
      <c r="I3105" s="14">
        <v>9297.5233290180549</v>
      </c>
      <c r="J3105" s="14">
        <v>3719.0093316072221</v>
      </c>
      <c r="K3105" s="15">
        <v>7.1836739731374749E-2</v>
      </c>
      <c r="L3105" s="14">
        <v>9372.578501147329</v>
      </c>
      <c r="M3105" s="14">
        <v>141702.6270167277</v>
      </c>
      <c r="N3105" s="14">
        <v>2789.2569987054162</v>
      </c>
      <c r="O3105" s="15">
        <v>-1.7774094778400737E-2</v>
      </c>
      <c r="P3105" s="14">
        <v>-7594.1847050949782</v>
      </c>
      <c r="Q3105" s="14">
        <v>421061.848652046</v>
      </c>
      <c r="R3105" s="14">
        <v>2789.2569987054162</v>
      </c>
      <c r="S3105" s="15">
        <v>-0.26369935972984149</v>
      </c>
      <c r="T3105" s="38">
        <v>-202600.50751708218</v>
      </c>
      <c r="U3105" s="38">
        <v>567095.218583134</v>
      </c>
      <c r="V3105" s="38">
        <v>-200822.11372102983</v>
      </c>
      <c r="W3105" s="38">
        <v>1129859.6942519078</v>
      </c>
      <c r="AA3105" s="13">
        <v>3040</v>
      </c>
      <c r="AB3105" s="39">
        <v>2347327.7042236831</v>
      </c>
    </row>
    <row r="3106" spans="3:28">
      <c r="C3106" s="13">
        <v>3041</v>
      </c>
      <c r="D3106" s="13">
        <v>65</v>
      </c>
      <c r="E3106" s="14">
        <v>234192.26581941405</v>
      </c>
      <c r="F3106" s="14">
        <v>70412.483669571477</v>
      </c>
      <c r="G3106" s="14">
        <v>2551.6097</v>
      </c>
      <c r="H3106" s="14">
        <v>161228.17244984259</v>
      </c>
      <c r="I3106" s="14">
        <v>9673.6903469905556</v>
      </c>
      <c r="J3106" s="14">
        <v>3869.4761387962226</v>
      </c>
      <c r="K3106" s="15">
        <v>8.0738632696929824E-2</v>
      </c>
      <c r="L3106" s="14">
        <v>9665.9859201064392</v>
      </c>
      <c r="M3106" s="14">
        <v>131320.18909847958</v>
      </c>
      <c r="N3106" s="14">
        <v>2902.1071040971665</v>
      </c>
      <c r="O3106" s="15">
        <v>-0.20831718036936103</v>
      </c>
      <c r="P3106" s="14">
        <v>-30873.92545669587</v>
      </c>
      <c r="Q3106" s="14">
        <v>118783.46135098831</v>
      </c>
      <c r="R3106" s="14">
        <v>2902.1071040971665</v>
      </c>
      <c r="S3106" s="15">
        <v>-0.18275221076892528</v>
      </c>
      <c r="T3106" s="38">
        <v>-71639.134751094287</v>
      </c>
      <c r="U3106" s="38">
        <v>321813.38597705273</v>
      </c>
      <c r="V3106" s="38">
        <v>-92847.074287683718</v>
      </c>
      <c r="W3106" s="38">
        <v>571917.03642652067</v>
      </c>
      <c r="AA3106" s="13">
        <v>3041</v>
      </c>
      <c r="AB3106" s="39">
        <v>2495109.8188744402</v>
      </c>
    </row>
    <row r="3107" spans="3:28">
      <c r="C3107" s="13">
        <v>3042</v>
      </c>
      <c r="D3107" s="13">
        <v>65</v>
      </c>
      <c r="E3107" s="14">
        <v>240706.69631349153</v>
      </c>
      <c r="F3107" s="14">
        <v>72953.111562261693</v>
      </c>
      <c r="G3107" s="14">
        <v>2551.6097</v>
      </c>
      <c r="H3107" s="14">
        <v>165201.97505122985</v>
      </c>
      <c r="I3107" s="14">
        <v>9912.1185030737906</v>
      </c>
      <c r="J3107" s="14">
        <v>3964.8474012295164</v>
      </c>
      <c r="K3107" s="15">
        <v>7.8119475197998556E-2</v>
      </c>
      <c r="L3107" s="14">
        <v>9634.8066470466601</v>
      </c>
      <c r="M3107" s="14">
        <v>134951.47731522817</v>
      </c>
      <c r="N3107" s="14">
        <v>2973.6355509221371</v>
      </c>
      <c r="O3107" s="15">
        <v>0.16360305297969574</v>
      </c>
      <c r="P3107" s="14">
        <v>51416.197864667163</v>
      </c>
      <c r="Q3107" s="14">
        <v>367177.0889427106</v>
      </c>
      <c r="R3107" s="14">
        <v>2973.6355509221371</v>
      </c>
      <c r="S3107" s="15">
        <v>0.10163027473418131</v>
      </c>
      <c r="T3107" s="38">
        <v>23280.351156410576</v>
      </c>
      <c r="U3107" s="38">
        <v>253836.22554223123</v>
      </c>
      <c r="V3107" s="38">
        <v>84331.355668124394</v>
      </c>
      <c r="W3107" s="38">
        <v>755964.79180016997</v>
      </c>
      <c r="AA3107" s="13">
        <v>3042</v>
      </c>
      <c r="AB3107" s="39">
        <v>2586939.4715905203</v>
      </c>
    </row>
    <row r="3108" spans="3:28">
      <c r="C3108" s="13">
        <v>3043</v>
      </c>
      <c r="D3108" s="13">
        <v>65</v>
      </c>
      <c r="E3108" s="14">
        <v>223593.7511504851</v>
      </c>
      <c r="F3108" s="14">
        <v>66279.062948689185</v>
      </c>
      <c r="G3108" s="14">
        <v>2551.6097</v>
      </c>
      <c r="H3108" s="14">
        <v>154763.07850179591</v>
      </c>
      <c r="I3108" s="14">
        <v>9285.784710107755</v>
      </c>
      <c r="J3108" s="14">
        <v>3714.313884043102</v>
      </c>
      <c r="K3108" s="15">
        <v>2.7863564665964527E-3</v>
      </c>
      <c r="L3108" s="14">
        <v>542.07202568720061</v>
      </c>
      <c r="M3108" s="14">
        <v>196944.33910910573</v>
      </c>
      <c r="N3108" s="14">
        <v>2785.7354130323265</v>
      </c>
      <c r="O3108" s="15">
        <v>7.157703022442502E-2</v>
      </c>
      <c r="P3108" s="14">
        <v>20798.300734664968</v>
      </c>
      <c r="Q3108" s="14">
        <v>312763.44657919946</v>
      </c>
      <c r="R3108" s="14">
        <v>2785.7354130323265</v>
      </c>
      <c r="S3108" s="15">
        <v>-8.5284316156764475E-2</v>
      </c>
      <c r="T3108" s="38">
        <v>-20969.615251919218</v>
      </c>
      <c r="U3108" s="38">
        <v>226302.16896456975</v>
      </c>
      <c r="V3108" s="38">
        <v>370.757508432951</v>
      </c>
      <c r="W3108" s="38">
        <v>736009.95465287496</v>
      </c>
      <c r="AA3108" s="13">
        <v>3043</v>
      </c>
      <c r="AB3108" s="39">
        <v>2959310.1265912969</v>
      </c>
    </row>
    <row r="3109" spans="3:28">
      <c r="C3109" s="13">
        <v>3044</v>
      </c>
      <c r="D3109" s="13">
        <v>65</v>
      </c>
      <c r="E3109" s="14">
        <v>224572.90198340447</v>
      </c>
      <c r="F3109" s="14">
        <v>66660.931773527744</v>
      </c>
      <c r="G3109" s="14">
        <v>2551.6097</v>
      </c>
      <c r="H3109" s="14">
        <v>155360.36050987671</v>
      </c>
      <c r="I3109" s="14">
        <v>9321.6216305926027</v>
      </c>
      <c r="J3109" s="14">
        <v>3728.6486522370415</v>
      </c>
      <c r="K3109" s="15">
        <v>5.082768639859872E-2</v>
      </c>
      <c r="L3109" s="14">
        <v>6875.5328693066458</v>
      </c>
      <c r="M3109" s="14">
        <v>144011.26843747217</v>
      </c>
      <c r="N3109" s="14">
        <v>2796.4864891777806</v>
      </c>
      <c r="O3109" s="15">
        <v>5.8303591262872885E-2</v>
      </c>
      <c r="P3109" s="14">
        <v>11788.786229583971</v>
      </c>
      <c r="Q3109" s="14">
        <v>215383.60046123221</v>
      </c>
      <c r="R3109" s="14">
        <v>2796.4864891777806</v>
      </c>
      <c r="S3109" s="15">
        <v>0.1562120821160278</v>
      </c>
      <c r="T3109" s="38">
        <v>88751.196439758758</v>
      </c>
      <c r="U3109" s="38">
        <v>658294.97130742716</v>
      </c>
      <c r="V3109" s="38">
        <v>107415.51553864937</v>
      </c>
      <c r="W3109" s="38">
        <v>1017689.8402061316</v>
      </c>
      <c r="AA3109" s="13">
        <v>3044</v>
      </c>
      <c r="AB3109" s="39">
        <v>2496092.733663904</v>
      </c>
    </row>
    <row r="3110" spans="3:28">
      <c r="C3110" s="13">
        <v>3045</v>
      </c>
      <c r="D3110" s="13">
        <v>65</v>
      </c>
      <c r="E3110" s="14">
        <v>228367.37127994979</v>
      </c>
      <c r="F3110" s="14">
        <v>68140.774799180421</v>
      </c>
      <c r="G3110" s="14">
        <v>2551.6097</v>
      </c>
      <c r="H3110" s="14">
        <v>157674.98678076937</v>
      </c>
      <c r="I3110" s="14">
        <v>9460.4992068461615</v>
      </c>
      <c r="J3110" s="14">
        <v>3784.1996827384646</v>
      </c>
      <c r="K3110" s="15">
        <v>-1.014413409840071E-2</v>
      </c>
      <c r="L3110" s="14">
        <v>-1289.8797600686698</v>
      </c>
      <c r="M3110" s="14">
        <v>127757.45556581844</v>
      </c>
      <c r="N3110" s="14">
        <v>2838.1497620538485</v>
      </c>
      <c r="O3110" s="15">
        <v>0.10598589475850641</v>
      </c>
      <c r="P3110" s="14">
        <v>40875.417806245947</v>
      </c>
      <c r="Q3110" s="14">
        <v>427962.96205654519</v>
      </c>
      <c r="R3110" s="14">
        <v>2838.1497620538485</v>
      </c>
      <c r="S3110" s="15">
        <v>6.7862176113469369E-2</v>
      </c>
      <c r="T3110" s="38">
        <v>3679.5275519631132</v>
      </c>
      <c r="U3110" s="38">
        <v>59319.197213368672</v>
      </c>
      <c r="V3110" s="38">
        <v>43265.065598140391</v>
      </c>
      <c r="W3110" s="38">
        <v>615039.61483573238</v>
      </c>
      <c r="AA3110" s="13">
        <v>3045</v>
      </c>
      <c r="AB3110" s="39">
        <v>2341434.3710477101</v>
      </c>
    </row>
    <row r="3111" spans="3:28">
      <c r="C3111" s="13">
        <v>3046</v>
      </c>
      <c r="D3111" s="13">
        <v>65</v>
      </c>
      <c r="E3111" s="14">
        <v>233531.37779936462</v>
      </c>
      <c r="F3111" s="14">
        <v>70154.737341752203</v>
      </c>
      <c r="G3111" s="14">
        <v>2551.6097</v>
      </c>
      <c r="H3111" s="14">
        <v>160825.0307576124</v>
      </c>
      <c r="I3111" s="14">
        <v>9649.5018454567435</v>
      </c>
      <c r="J3111" s="14">
        <v>3859.8007381826974</v>
      </c>
      <c r="K3111" s="15">
        <v>4.5799777429386519E-2</v>
      </c>
      <c r="L3111" s="14">
        <v>4941.9176737268472</v>
      </c>
      <c r="M3111" s="14">
        <v>114774.4750228926</v>
      </c>
      <c r="N3111" s="14">
        <v>2894.850553637023</v>
      </c>
      <c r="O3111" s="15">
        <v>-0.10020542086472917</v>
      </c>
      <c r="P3111" s="14">
        <v>-24613.275595379593</v>
      </c>
      <c r="Q3111" s="14">
        <v>222462.33409479441</v>
      </c>
      <c r="R3111" s="14">
        <v>2894.850553637023</v>
      </c>
      <c r="S3111" s="15">
        <v>5.8065977814712545E-2</v>
      </c>
      <c r="T3111" s="38">
        <v>18959.386176818993</v>
      </c>
      <c r="U3111" s="38">
        <v>346921.35388187389</v>
      </c>
      <c r="V3111" s="38">
        <v>-711.9717448337542</v>
      </c>
      <c r="W3111" s="38">
        <v>684158.16299956082</v>
      </c>
      <c r="AA3111" s="13">
        <v>3046</v>
      </c>
      <c r="AB3111" s="39">
        <v>2906391.6759429388</v>
      </c>
    </row>
    <row r="3112" spans="3:28">
      <c r="C3112" s="13">
        <v>3047</v>
      </c>
      <c r="D3112" s="13">
        <v>65</v>
      </c>
      <c r="E3112" s="14">
        <v>218629.17054299035</v>
      </c>
      <c r="F3112" s="14">
        <v>64342.876511766241</v>
      </c>
      <c r="G3112" s="14">
        <v>2551.6097</v>
      </c>
      <c r="H3112" s="14">
        <v>151734.6843312241</v>
      </c>
      <c r="I3112" s="14">
        <v>9104.0810598734461</v>
      </c>
      <c r="J3112" s="14">
        <v>3641.6324239493788</v>
      </c>
      <c r="K3112" s="15">
        <v>-4.9611805576088956E-2</v>
      </c>
      <c r="L3112" s="14">
        <v>-7480.2239605819514</v>
      </c>
      <c r="M3112" s="14">
        <v>145115.6723703703</v>
      </c>
      <c r="N3112" s="14">
        <v>2731.2243179620336</v>
      </c>
      <c r="O3112" s="15">
        <v>-7.4855554997211582E-3</v>
      </c>
      <c r="P3112" s="14">
        <v>-1044.4038396923288</v>
      </c>
      <c r="Q3112" s="14">
        <v>139843.76475898558</v>
      </c>
      <c r="R3112" s="14">
        <v>2731.2243179620336</v>
      </c>
      <c r="S3112" s="15">
        <v>-0.27263753003469166</v>
      </c>
      <c r="T3112" s="38">
        <v>-109891.04638295385</v>
      </c>
      <c r="U3112" s="38">
        <v>294541.03417078854</v>
      </c>
      <c r="V3112" s="38">
        <v>-118415.67418322813</v>
      </c>
      <c r="W3112" s="38">
        <v>579500.47130014445</v>
      </c>
      <c r="AA3112" s="13">
        <v>3047</v>
      </c>
      <c r="AB3112" s="39">
        <v>2581923.657939116</v>
      </c>
    </row>
    <row r="3113" spans="3:28">
      <c r="C3113" s="13">
        <v>3048</v>
      </c>
      <c r="D3113" s="13">
        <v>65</v>
      </c>
      <c r="E3113" s="14">
        <v>247308.53297498473</v>
      </c>
      <c r="F3113" s="14">
        <v>75527.82786024404</v>
      </c>
      <c r="G3113" s="14">
        <v>2551.6097</v>
      </c>
      <c r="H3113" s="14">
        <v>169229.0954147407</v>
      </c>
      <c r="I3113" s="14">
        <v>10153.745724884442</v>
      </c>
      <c r="J3113" s="14">
        <v>4061.4982899537772</v>
      </c>
      <c r="K3113" s="15">
        <v>5.6667550431798976E-2</v>
      </c>
      <c r="L3113" s="14">
        <v>13228.450058780218</v>
      </c>
      <c r="M3113" s="14">
        <v>248698.79484502337</v>
      </c>
      <c r="N3113" s="14">
        <v>3046.1237174653324</v>
      </c>
      <c r="O3113" s="15">
        <v>-4.0910512561616166E-2</v>
      </c>
      <c r="P3113" s="14">
        <v>-3988.2456683176888</v>
      </c>
      <c r="Q3113" s="14">
        <v>95021.878038171344</v>
      </c>
      <c r="R3113" s="14">
        <v>3046.1237174653324</v>
      </c>
      <c r="S3113" s="15">
        <v>0.25705065871637567</v>
      </c>
      <c r="T3113" s="38">
        <v>39803.63851861062</v>
      </c>
      <c r="U3113" s="38">
        <v>196174.14841492689</v>
      </c>
      <c r="V3113" s="38">
        <v>49043.842909073152</v>
      </c>
      <c r="W3113" s="38">
        <v>539894.82129812159</v>
      </c>
      <c r="AA3113" s="13">
        <v>3048</v>
      </c>
      <c r="AB3113" s="39">
        <v>2690154.8487431593</v>
      </c>
    </row>
    <row r="3114" spans="3:28">
      <c r="C3114" s="13">
        <v>3049</v>
      </c>
      <c r="D3114" s="13">
        <v>65</v>
      </c>
      <c r="E3114" s="14">
        <v>233003.15284922702</v>
      </c>
      <c r="F3114" s="14">
        <v>69948.729611198534</v>
      </c>
      <c r="G3114" s="14">
        <v>2551.6097</v>
      </c>
      <c r="H3114" s="14">
        <v>160502.81353802848</v>
      </c>
      <c r="I3114" s="14">
        <v>9630.1688122817086</v>
      </c>
      <c r="J3114" s="14">
        <v>3852.0675249126834</v>
      </c>
      <c r="K3114" s="15">
        <v>5.5409397035438901E-2</v>
      </c>
      <c r="L3114" s="14">
        <v>7497.4722086758902</v>
      </c>
      <c r="M3114" s="14">
        <v>144733.98776324838</v>
      </c>
      <c r="N3114" s="14">
        <v>2889.0506436845126</v>
      </c>
      <c r="O3114" s="15">
        <v>1.8641738730870834E-2</v>
      </c>
      <c r="P3114" s="14">
        <v>5412.3184416920503</v>
      </c>
      <c r="Q3114" s="14">
        <v>297190.19301969663</v>
      </c>
      <c r="R3114" s="14">
        <v>2889.0506436845126</v>
      </c>
      <c r="S3114" s="15">
        <v>6.2475497396737523E-2</v>
      </c>
      <c r="T3114" s="38">
        <v>52359.995046387623</v>
      </c>
      <c r="U3114" s="38">
        <v>891893.00670530496</v>
      </c>
      <c r="V3114" s="38">
        <v>65269.785696755564</v>
      </c>
      <c r="W3114" s="38">
        <v>1333817.18748825</v>
      </c>
      <c r="AA3114" s="13">
        <v>3049</v>
      </c>
      <c r="AB3114" s="39">
        <v>2449074.1099635605</v>
      </c>
    </row>
    <row r="3115" spans="3:28">
      <c r="C3115" s="13">
        <v>3050</v>
      </c>
      <c r="D3115" s="13">
        <v>65</v>
      </c>
      <c r="E3115" s="14">
        <v>224039.72102349834</v>
      </c>
      <c r="F3115" s="14">
        <v>66452.99119916436</v>
      </c>
      <c r="G3115" s="14">
        <v>2551.6097</v>
      </c>
      <c r="H3115" s="14">
        <v>155035.12012433397</v>
      </c>
      <c r="I3115" s="14">
        <v>9302.1072074600379</v>
      </c>
      <c r="J3115" s="14">
        <v>3720.8428829840154</v>
      </c>
      <c r="K3115" s="15">
        <v>-3.0570517736184043E-2</v>
      </c>
      <c r="L3115" s="14">
        <v>-3603.7872213859823</v>
      </c>
      <c r="M3115" s="14">
        <v>116141.03684899732</v>
      </c>
      <c r="N3115" s="14">
        <v>2790.6321622380115</v>
      </c>
      <c r="O3115" s="15">
        <v>0.12798760565558415</v>
      </c>
      <c r="P3115" s="14">
        <v>6888.2301015733219</v>
      </c>
      <c r="Q3115" s="14">
        <v>62103.055238198955</v>
      </c>
      <c r="R3115" s="14">
        <v>2790.6321622380115</v>
      </c>
      <c r="S3115" s="15">
        <v>5.9438833384960886E-2</v>
      </c>
      <c r="T3115" s="38">
        <v>26189.704911309404</v>
      </c>
      <c r="U3115" s="38">
        <v>468201.08661554474</v>
      </c>
      <c r="V3115" s="38">
        <v>29474.147791496744</v>
      </c>
      <c r="W3115" s="38">
        <v>646445.17870274105</v>
      </c>
      <c r="AA3115" s="13">
        <v>3050</v>
      </c>
      <c r="AB3115" s="39">
        <v>2803821.790698431</v>
      </c>
    </row>
    <row r="3116" spans="3:28">
      <c r="C3116" s="13">
        <v>3051</v>
      </c>
      <c r="D3116" s="13">
        <v>65</v>
      </c>
      <c r="E3116" s="14">
        <v>231213.52699850043</v>
      </c>
      <c r="F3116" s="14">
        <v>69250.775529415172</v>
      </c>
      <c r="G3116" s="14">
        <v>2551.6097</v>
      </c>
      <c r="H3116" s="14">
        <v>159411.14176908525</v>
      </c>
      <c r="I3116" s="14">
        <v>9564.6685061451153</v>
      </c>
      <c r="J3116" s="14">
        <v>3825.8674024580464</v>
      </c>
      <c r="K3116" s="15">
        <v>2.7051746068085213E-2</v>
      </c>
      <c r="L3116" s="14">
        <v>5859.2713867457942</v>
      </c>
      <c r="M3116" s="14">
        <v>224367.14768424496</v>
      </c>
      <c r="N3116" s="14">
        <v>2869.4005518435347</v>
      </c>
      <c r="O3116" s="15">
        <v>9.2744088188156285E-2</v>
      </c>
      <c r="P3116" s="14">
        <v>29540.202529391037</v>
      </c>
      <c r="Q3116" s="14">
        <v>349487.95421901374</v>
      </c>
      <c r="R3116" s="14">
        <v>2869.4005518435347</v>
      </c>
      <c r="S3116" s="15">
        <v>-0.18761168795614142</v>
      </c>
      <c r="T3116" s="38">
        <v>-146582.39218809499</v>
      </c>
      <c r="U3116" s="38">
        <v>636159.66577420954</v>
      </c>
      <c r="V3116" s="38">
        <v>-111182.91827195816</v>
      </c>
      <c r="W3116" s="38">
        <v>1210014.7676774682</v>
      </c>
      <c r="AA3116" s="13">
        <v>3051</v>
      </c>
      <c r="AB3116" s="39">
        <v>2462789.453181434</v>
      </c>
    </row>
    <row r="3117" spans="3:28">
      <c r="C3117" s="13">
        <v>3052</v>
      </c>
      <c r="D3117" s="13">
        <v>65</v>
      </c>
      <c r="E3117" s="14">
        <v>222507.5583477412</v>
      </c>
      <c r="F3117" s="14">
        <v>65855.447755619069</v>
      </c>
      <c r="G3117" s="14">
        <v>2551.6097</v>
      </c>
      <c r="H3117" s="14">
        <v>154100.50089212213</v>
      </c>
      <c r="I3117" s="14">
        <v>9246.0300535273273</v>
      </c>
      <c r="J3117" s="14">
        <v>3698.4120214109312</v>
      </c>
      <c r="K3117" s="15">
        <v>-3.6181280242012857E-2</v>
      </c>
      <c r="L3117" s="14">
        <v>-5801.2478517688296</v>
      </c>
      <c r="M3117" s="14">
        <v>156386.33792230822</v>
      </c>
      <c r="N3117" s="14">
        <v>2773.8090160581983</v>
      </c>
      <c r="O3117" s="15">
        <v>7.1157772677402767E-2</v>
      </c>
      <c r="P3117" s="14">
        <v>11536.707104896919</v>
      </c>
      <c r="Q3117" s="14">
        <v>175052.17003758531</v>
      </c>
      <c r="R3117" s="14">
        <v>2773.8090160581983</v>
      </c>
      <c r="S3117" s="15">
        <v>0.15217218336487667</v>
      </c>
      <c r="T3117" s="38">
        <v>75305.983279047825</v>
      </c>
      <c r="U3117" s="38">
        <v>571566.40286624234</v>
      </c>
      <c r="V3117" s="38">
        <v>81041.442532175919</v>
      </c>
      <c r="W3117" s="38">
        <v>903004.91082613589</v>
      </c>
      <c r="AA3117" s="13">
        <v>3052</v>
      </c>
      <c r="AB3117" s="39">
        <v>2835545.7836620379</v>
      </c>
    </row>
    <row r="3118" spans="3:28">
      <c r="C3118" s="13">
        <v>3053</v>
      </c>
      <c r="D3118" s="13">
        <v>65</v>
      </c>
      <c r="E3118" s="14">
        <v>243876.42284182549</v>
      </c>
      <c r="F3118" s="14">
        <v>74189.30490831194</v>
      </c>
      <c r="G3118" s="14">
        <v>2551.6097</v>
      </c>
      <c r="H3118" s="14">
        <v>167135.50823351354</v>
      </c>
      <c r="I3118" s="14">
        <v>10028.130494010811</v>
      </c>
      <c r="J3118" s="14">
        <v>4011.2521976043245</v>
      </c>
      <c r="K3118" s="15">
        <v>0.10499425276256322</v>
      </c>
      <c r="L3118" s="14">
        <v>17319.853096656705</v>
      </c>
      <c r="M3118" s="14">
        <v>184285.49025267627</v>
      </c>
      <c r="N3118" s="14">
        <v>3008.4391482032433</v>
      </c>
      <c r="O3118" s="15">
        <v>0.11922807816302652</v>
      </c>
      <c r="P3118" s="14">
        <v>13665.059615820812</v>
      </c>
      <c r="Q3118" s="14">
        <v>129782.04345117213</v>
      </c>
      <c r="R3118" s="14">
        <v>3008.4391482032433</v>
      </c>
      <c r="S3118" s="15">
        <v>0.14167973965491937</v>
      </c>
      <c r="T3118" s="38">
        <v>30666.602171068727</v>
      </c>
      <c r="U3118" s="38">
        <v>248620.98071469896</v>
      </c>
      <c r="V3118" s="38">
        <v>61651.514883546246</v>
      </c>
      <c r="W3118" s="38">
        <v>562688.51441854727</v>
      </c>
      <c r="AA3118" s="13">
        <v>3053</v>
      </c>
      <c r="AB3118" s="39">
        <v>3027190.4566377196</v>
      </c>
    </row>
    <row r="3119" spans="3:28">
      <c r="C3119" s="13">
        <v>3054</v>
      </c>
      <c r="D3119" s="13">
        <v>65</v>
      </c>
      <c r="E3119" s="14">
        <v>238441.57592310081</v>
      </c>
      <c r="F3119" s="14">
        <v>72069.714610009309</v>
      </c>
      <c r="G3119" s="14">
        <v>2551.6097</v>
      </c>
      <c r="H3119" s="14">
        <v>163820.2516130915</v>
      </c>
      <c r="I3119" s="14">
        <v>9829.2150967854905</v>
      </c>
      <c r="J3119" s="14">
        <v>3931.6860387141965</v>
      </c>
      <c r="K3119" s="15">
        <v>2.8038968822907503E-2</v>
      </c>
      <c r="L3119" s="14">
        <v>4811.4283131329958</v>
      </c>
      <c r="M3119" s="14">
        <v>178375.17650231632</v>
      </c>
      <c r="N3119" s="14">
        <v>2948.7645290356472</v>
      </c>
      <c r="O3119" s="15">
        <v>0.15793365755546956</v>
      </c>
      <c r="P3119" s="14">
        <v>43600.711396338651</v>
      </c>
      <c r="Q3119" s="14">
        <v>321144.88189472409</v>
      </c>
      <c r="R3119" s="14">
        <v>2948.7645290356472</v>
      </c>
      <c r="S3119" s="15">
        <v>-3.3848637324557021E-2</v>
      </c>
      <c r="T3119" s="38">
        <v>-19668.068506378098</v>
      </c>
      <c r="U3119" s="38">
        <v>562865.70228805882</v>
      </c>
      <c r="V3119" s="38">
        <v>28744.071203093547</v>
      </c>
      <c r="W3119" s="38">
        <v>1062385.7606850993</v>
      </c>
      <c r="AA3119" s="13">
        <v>3054</v>
      </c>
      <c r="AB3119" s="39">
        <v>2601014.3556223656</v>
      </c>
    </row>
    <row r="3120" spans="3:28">
      <c r="C3120" s="13">
        <v>3055</v>
      </c>
      <c r="D3120" s="13">
        <v>65</v>
      </c>
      <c r="E3120" s="14">
        <v>252384.4317777273</v>
      </c>
      <c r="F3120" s="14">
        <v>77507.428393313647</v>
      </c>
      <c r="G3120" s="14">
        <v>2551.6097</v>
      </c>
      <c r="H3120" s="14">
        <v>172325.39368441366</v>
      </c>
      <c r="I3120" s="14">
        <v>10339.52362106482</v>
      </c>
      <c r="J3120" s="14">
        <v>4135.8094484259282</v>
      </c>
      <c r="K3120" s="15">
        <v>9.0619805204204457E-2</v>
      </c>
      <c r="L3120" s="14">
        <v>13906.566789868049</v>
      </c>
      <c r="M3120" s="14">
        <v>169435.03963746989</v>
      </c>
      <c r="N3120" s="14">
        <v>3101.8570863194459</v>
      </c>
      <c r="O3120" s="15">
        <v>8.5438368832406769E-2</v>
      </c>
      <c r="P3120" s="14">
        <v>10284.052714552179</v>
      </c>
      <c r="Q3120" s="14">
        <v>132203.06476741767</v>
      </c>
      <c r="R3120" s="14">
        <v>3101.8570863194459</v>
      </c>
      <c r="S3120" s="15">
        <v>5.6509293182153232E-2</v>
      </c>
      <c r="T3120" s="38">
        <v>13957.061717464503</v>
      </c>
      <c r="U3120" s="38">
        <v>262495.00658155076</v>
      </c>
      <c r="V3120" s="38">
        <v>38147.681221884734</v>
      </c>
      <c r="W3120" s="38">
        <v>564133.11098643835</v>
      </c>
      <c r="AA3120" s="13">
        <v>3055</v>
      </c>
      <c r="AB3120" s="39">
        <v>3100310.5746098529</v>
      </c>
    </row>
    <row r="3121" spans="3:28">
      <c r="C3121" s="13">
        <v>3056</v>
      </c>
      <c r="D3121" s="13">
        <v>65</v>
      </c>
      <c r="E3121" s="14">
        <v>234157.08192338131</v>
      </c>
      <c r="F3121" s="14">
        <v>70398.761950118715</v>
      </c>
      <c r="G3121" s="14">
        <v>2551.6097</v>
      </c>
      <c r="H3121" s="14">
        <v>161206.71027326261</v>
      </c>
      <c r="I3121" s="14">
        <v>9672.4026163957569</v>
      </c>
      <c r="J3121" s="14">
        <v>3868.9610465583028</v>
      </c>
      <c r="K3121" s="15">
        <v>-1.6975447604506012E-2</v>
      </c>
      <c r="L3121" s="14">
        <v>-2652.9086121632622</v>
      </c>
      <c r="M3121" s="14">
        <v>155560.72719295166</v>
      </c>
      <c r="N3121" s="14">
        <v>2901.7207849187271</v>
      </c>
      <c r="O3121" s="15">
        <v>-7.3217476931866199E-2</v>
      </c>
      <c r="P3121" s="14">
        <v>-12667.242142888957</v>
      </c>
      <c r="Q3121" s="14">
        <v>161792.06751198738</v>
      </c>
      <c r="R3121" s="14">
        <v>2901.7207849187271</v>
      </c>
      <c r="S3121" s="15">
        <v>0.10248494896312745</v>
      </c>
      <c r="T3121" s="38">
        <v>22857.403774960436</v>
      </c>
      <c r="U3121" s="38">
        <v>247340.07524032364</v>
      </c>
      <c r="V3121" s="38">
        <v>7537.2530199082157</v>
      </c>
      <c r="W3121" s="38">
        <v>564692.86994526268</v>
      </c>
      <c r="AA3121" s="13">
        <v>3056</v>
      </c>
      <c r="AB3121" s="39">
        <v>2738014.8529987433</v>
      </c>
    </row>
    <row r="3122" spans="3:28">
      <c r="C3122" s="13">
        <v>3057</v>
      </c>
      <c r="D3122" s="13">
        <v>65</v>
      </c>
      <c r="E3122" s="14">
        <v>222764.12776155726</v>
      </c>
      <c r="F3122" s="14">
        <v>65955.509827007336</v>
      </c>
      <c r="G3122" s="14">
        <v>2551.6097</v>
      </c>
      <c r="H3122" s="14">
        <v>154257.00823454992</v>
      </c>
      <c r="I3122" s="14">
        <v>9255.420494072996</v>
      </c>
      <c r="J3122" s="14">
        <v>3702.1681976291984</v>
      </c>
      <c r="K3122" s="15">
        <v>4.2071835310087957E-2</v>
      </c>
      <c r="L3122" s="14">
        <v>4412.0130073527253</v>
      </c>
      <c r="M3122" s="14">
        <v>111131.66237873615</v>
      </c>
      <c r="N3122" s="14">
        <v>2776.6261482218988</v>
      </c>
      <c r="O3122" s="15">
        <v>5.3301611073549915E-2</v>
      </c>
      <c r="P3122" s="14">
        <v>9089.1200706591426</v>
      </c>
      <c r="Q3122" s="14">
        <v>180999.85990814189</v>
      </c>
      <c r="R3122" s="14">
        <v>2776.6261482218988</v>
      </c>
      <c r="S3122" s="15">
        <v>0.3698443922063071</v>
      </c>
      <c r="T3122" s="38">
        <v>215806.10672462572</v>
      </c>
      <c r="U3122" s="38">
        <v>800699.56756435276</v>
      </c>
      <c r="V3122" s="38">
        <v>229307.23980263757</v>
      </c>
      <c r="W3122" s="38">
        <v>1092831.0898512308</v>
      </c>
      <c r="AA3122" s="13">
        <v>3057</v>
      </c>
      <c r="AB3122" s="39">
        <v>2390894.7753108027</v>
      </c>
    </row>
    <row r="3123" spans="3:28">
      <c r="C3123" s="13">
        <v>3058</v>
      </c>
      <c r="D3123" s="13">
        <v>65</v>
      </c>
      <c r="E3123" s="14">
        <v>229774.25151833444</v>
      </c>
      <c r="F3123" s="14">
        <v>68689.458092150424</v>
      </c>
      <c r="G3123" s="14">
        <v>2551.6097</v>
      </c>
      <c r="H3123" s="14">
        <v>158533.18372618401</v>
      </c>
      <c r="I3123" s="14">
        <v>9511.9910235710395</v>
      </c>
      <c r="J3123" s="14">
        <v>3804.7964094284162</v>
      </c>
      <c r="K3123" s="15">
        <v>8.1255867937582021E-2</v>
      </c>
      <c r="L3123" s="14">
        <v>8605.6793844524582</v>
      </c>
      <c r="M3123" s="14">
        <v>116416.48276506172</v>
      </c>
      <c r="N3123" s="14">
        <v>2853.5973070713117</v>
      </c>
      <c r="O3123" s="15">
        <v>-1.7310743208440574E-2</v>
      </c>
      <c r="P3123" s="14">
        <v>-1481.7332451585742</v>
      </c>
      <c r="Q3123" s="14">
        <v>85541.231171848951</v>
      </c>
      <c r="R3123" s="14">
        <v>2853.5973070713117</v>
      </c>
      <c r="S3123" s="15">
        <v>0.10513209339606269</v>
      </c>
      <c r="T3123" s="38">
        <v>22361.167017279946</v>
      </c>
      <c r="U3123" s="38">
        <v>236483.88273050002</v>
      </c>
      <c r="V3123" s="38">
        <v>29485.113156573829</v>
      </c>
      <c r="W3123" s="38">
        <v>438441.59666741069</v>
      </c>
      <c r="AA3123" s="13">
        <v>3058</v>
      </c>
      <c r="AB3123" s="39">
        <v>2511476.1706767865</v>
      </c>
    </row>
    <row r="3124" spans="3:28">
      <c r="C3124" s="13">
        <v>3059</v>
      </c>
      <c r="D3124" s="13">
        <v>65</v>
      </c>
      <c r="E3124" s="14">
        <v>217959.58233013086</v>
      </c>
      <c r="F3124" s="14">
        <v>64081.737108751033</v>
      </c>
      <c r="G3124" s="14">
        <v>2551.6097</v>
      </c>
      <c r="H3124" s="14">
        <v>151326.23552137983</v>
      </c>
      <c r="I3124" s="14">
        <v>9079.5741312827886</v>
      </c>
      <c r="J3124" s="14">
        <v>3631.8296525131154</v>
      </c>
      <c r="K3124" s="15">
        <v>3.1121403975840616E-2</v>
      </c>
      <c r="L3124" s="14">
        <v>4944.3829731626629</v>
      </c>
      <c r="M3124" s="14">
        <v>165634.33114961645</v>
      </c>
      <c r="N3124" s="14">
        <v>2723.8722393848366</v>
      </c>
      <c r="O3124" s="15">
        <v>3.6158798143178697E-2</v>
      </c>
      <c r="P3124" s="14">
        <v>7609.6237701722821</v>
      </c>
      <c r="Q3124" s="14">
        <v>219421.68989806651</v>
      </c>
      <c r="R3124" s="14">
        <v>2723.8722393848366</v>
      </c>
      <c r="S3124" s="15">
        <v>-0.11937897010239827</v>
      </c>
      <c r="T3124" s="38">
        <v>-37210.105371681944</v>
      </c>
      <c r="U3124" s="38">
        <v>275849.15348219615</v>
      </c>
      <c r="V3124" s="38">
        <v>-24656.098628346997</v>
      </c>
      <c r="W3124" s="38">
        <v>660905.17452987912</v>
      </c>
      <c r="AA3124" s="13">
        <v>3059</v>
      </c>
      <c r="AB3124" s="39">
        <v>2527203.5474197571</v>
      </c>
    </row>
    <row r="3125" spans="3:28">
      <c r="C3125" s="13">
        <v>3060</v>
      </c>
      <c r="D3125" s="13">
        <v>65</v>
      </c>
      <c r="E3125" s="14">
        <v>221939.24072604001</v>
      </c>
      <c r="F3125" s="14">
        <v>65633.803883155604</v>
      </c>
      <c r="G3125" s="14">
        <v>2551.6097</v>
      </c>
      <c r="H3125" s="14">
        <v>153753.8271428844</v>
      </c>
      <c r="I3125" s="14">
        <v>9225.2296285730645</v>
      </c>
      <c r="J3125" s="14">
        <v>3690.0918514292262</v>
      </c>
      <c r="K3125" s="15">
        <v>7.1260662892947191E-2</v>
      </c>
      <c r="L3125" s="14">
        <v>10437.330364947982</v>
      </c>
      <c r="M3125" s="14">
        <v>158749.30406296917</v>
      </c>
      <c r="N3125" s="14">
        <v>2767.5688885719192</v>
      </c>
      <c r="O3125" s="15">
        <v>0.20622967429645897</v>
      </c>
      <c r="P3125" s="14">
        <v>24786.460624160001</v>
      </c>
      <c r="Q3125" s="14">
        <v>146358.86830473642</v>
      </c>
      <c r="R3125" s="14">
        <v>2767.5688885719192</v>
      </c>
      <c r="S3125" s="15">
        <v>0.13739752676852265</v>
      </c>
      <c r="T3125" s="38">
        <v>80388.539903600278</v>
      </c>
      <c r="U3125" s="38">
        <v>666852.28753407253</v>
      </c>
      <c r="V3125" s="38">
        <v>115612.33089270827</v>
      </c>
      <c r="W3125" s="38">
        <v>971960.45990177814</v>
      </c>
      <c r="AA3125" s="13">
        <v>3060</v>
      </c>
      <c r="AB3125" s="39">
        <v>2663518.8842573478</v>
      </c>
    </row>
    <row r="3126" spans="3:28">
      <c r="C3126" s="13">
        <v>3061</v>
      </c>
      <c r="D3126" s="13">
        <v>65</v>
      </c>
      <c r="E3126" s="14">
        <v>227107.9838047745</v>
      </c>
      <c r="F3126" s="14">
        <v>67649.613683862059</v>
      </c>
      <c r="G3126" s="14">
        <v>2551.6097</v>
      </c>
      <c r="H3126" s="14">
        <v>156906.76042091244</v>
      </c>
      <c r="I3126" s="14">
        <v>9414.4056252547452</v>
      </c>
      <c r="J3126" s="14">
        <v>3765.7622501018982</v>
      </c>
      <c r="K3126" s="15">
        <v>3.205090526371749E-2</v>
      </c>
      <c r="L3126" s="14">
        <v>3194.9957139816775</v>
      </c>
      <c r="M3126" s="14">
        <v>104762.9149898427</v>
      </c>
      <c r="N3126" s="14">
        <v>2824.3216875764233</v>
      </c>
      <c r="O3126" s="15">
        <v>3.1437476187874493E-2</v>
      </c>
      <c r="P3126" s="14">
        <v>5557.8587010531564</v>
      </c>
      <c r="Q3126" s="14">
        <v>183760.88748343356</v>
      </c>
      <c r="R3126" s="14">
        <v>2824.3216875764233</v>
      </c>
      <c r="S3126" s="15">
        <v>-0.30329129096841001</v>
      </c>
      <c r="T3126" s="38">
        <v>-258127.79131398228</v>
      </c>
      <c r="U3126" s="38">
        <v>594373.07204341737</v>
      </c>
      <c r="V3126" s="38">
        <v>-249374.93689894743</v>
      </c>
      <c r="W3126" s="38">
        <v>882896.87451669364</v>
      </c>
      <c r="AA3126" s="13">
        <v>3061</v>
      </c>
      <c r="AB3126" s="39">
        <v>2616345.7321962118</v>
      </c>
    </row>
    <row r="3127" spans="3:28">
      <c r="C3127" s="13">
        <v>3062</v>
      </c>
      <c r="D3127" s="13">
        <v>65</v>
      </c>
      <c r="E3127" s="14">
        <v>224745.67258695996</v>
      </c>
      <c r="F3127" s="14">
        <v>66728.312308914377</v>
      </c>
      <c r="G3127" s="14">
        <v>2551.6097</v>
      </c>
      <c r="H3127" s="14">
        <v>155465.75057804558</v>
      </c>
      <c r="I3127" s="14">
        <v>9327.9450346827343</v>
      </c>
      <c r="J3127" s="14">
        <v>3731.1780138730937</v>
      </c>
      <c r="K3127" s="15">
        <v>-5.2289628452144694E-2</v>
      </c>
      <c r="L3127" s="14">
        <v>-9259.1844239102102</v>
      </c>
      <c r="M3127" s="14">
        <v>169681.37524158027</v>
      </c>
      <c r="N3127" s="14">
        <v>2798.3835104048203</v>
      </c>
      <c r="O3127" s="15">
        <v>-0.1577965362492614</v>
      </c>
      <c r="P3127" s="14">
        <v>-29385.985549415145</v>
      </c>
      <c r="Q3127" s="14">
        <v>158240.26953622646</v>
      </c>
      <c r="R3127" s="14">
        <v>2798.3835104048203</v>
      </c>
      <c r="S3127" s="15">
        <v>-0.18762948852530731</v>
      </c>
      <c r="T3127" s="38">
        <v>-78673.513287298148</v>
      </c>
      <c r="U3127" s="38">
        <v>342028.17673531664</v>
      </c>
      <c r="V3127" s="38">
        <v>-117318.68326062351</v>
      </c>
      <c r="W3127" s="38">
        <v>669949.82151312334</v>
      </c>
      <c r="AA3127" s="13">
        <v>3062</v>
      </c>
      <c r="AB3127" s="39">
        <v>2533865.8850796078</v>
      </c>
    </row>
    <row r="3128" spans="3:28">
      <c r="C3128" s="13">
        <v>3063</v>
      </c>
      <c r="D3128" s="13">
        <v>65</v>
      </c>
      <c r="E3128" s="14">
        <v>228591.26304741352</v>
      </c>
      <c r="F3128" s="14">
        <v>68228.092588491272</v>
      </c>
      <c r="G3128" s="14">
        <v>2551.6097</v>
      </c>
      <c r="H3128" s="14">
        <v>157811.56075892225</v>
      </c>
      <c r="I3128" s="14">
        <v>9468.6936455353352</v>
      </c>
      <c r="J3128" s="14">
        <v>3787.4774582141345</v>
      </c>
      <c r="K3128" s="15">
        <v>6.4639321848442954E-2</v>
      </c>
      <c r="L3128" s="14">
        <v>10998.607972844553</v>
      </c>
      <c r="M3128" s="14">
        <v>183045.86407072164</v>
      </c>
      <c r="N3128" s="14">
        <v>2840.6080936606004</v>
      </c>
      <c r="O3128" s="15">
        <v>0.12216142126763438</v>
      </c>
      <c r="P3128" s="14">
        <v>42239.157753472915</v>
      </c>
      <c r="Q3128" s="14">
        <v>389424.57582050015</v>
      </c>
      <c r="R3128" s="14">
        <v>2840.6080936606004</v>
      </c>
      <c r="S3128" s="15">
        <v>-8.4214996748528434E-2</v>
      </c>
      <c r="T3128" s="38">
        <v>-4552.841030061405</v>
      </c>
      <c r="U3128" s="38">
        <v>50929.580286172699</v>
      </c>
      <c r="V3128" s="38">
        <v>48684.924696256065</v>
      </c>
      <c r="W3128" s="38">
        <v>623400.0201773945</v>
      </c>
      <c r="AA3128" s="13">
        <v>3063</v>
      </c>
      <c r="AB3128" s="39">
        <v>2252566.566403497</v>
      </c>
    </row>
    <row r="3129" spans="3:28">
      <c r="C3129" s="13">
        <v>3064</v>
      </c>
      <c r="D3129" s="13">
        <v>65</v>
      </c>
      <c r="E3129" s="14">
        <v>224845.29638566359</v>
      </c>
      <c r="F3129" s="14">
        <v>66767.165590408797</v>
      </c>
      <c r="G3129" s="14">
        <v>2551.6097</v>
      </c>
      <c r="H3129" s="14">
        <v>155526.52109525478</v>
      </c>
      <c r="I3129" s="14">
        <v>9331.5912657152858</v>
      </c>
      <c r="J3129" s="14">
        <v>3732.6365062861146</v>
      </c>
      <c r="K3129" s="15">
        <v>5.948965770483617E-2</v>
      </c>
      <c r="L3129" s="14">
        <v>8910.0459674100111</v>
      </c>
      <c r="M3129" s="14">
        <v>160551.069794051</v>
      </c>
      <c r="N3129" s="14">
        <v>2799.4773797145858</v>
      </c>
      <c r="O3129" s="15">
        <v>0.10044542031228655</v>
      </c>
      <c r="P3129" s="14">
        <v>24378.326798956856</v>
      </c>
      <c r="Q3129" s="14">
        <v>268480.28847881424</v>
      </c>
      <c r="R3129" s="14">
        <v>2799.4773797145858</v>
      </c>
      <c r="S3129" s="15">
        <v>1.1567809549193245E-2</v>
      </c>
      <c r="T3129" s="38">
        <v>5033.1283907711904</v>
      </c>
      <c r="U3129" s="38">
        <v>441530.65887667408</v>
      </c>
      <c r="V3129" s="38">
        <v>38321.50115713806</v>
      </c>
      <c r="W3129" s="38">
        <v>870562.01714953932</v>
      </c>
      <c r="AA3129" s="13">
        <v>3064</v>
      </c>
      <c r="AB3129" s="39">
        <v>2848177.0035233907</v>
      </c>
    </row>
    <row r="3130" spans="3:28">
      <c r="C3130" s="13">
        <v>3065</v>
      </c>
      <c r="D3130" s="13">
        <v>65</v>
      </c>
      <c r="E3130" s="14">
        <v>222567.4603917147</v>
      </c>
      <c r="F3130" s="14">
        <v>65878.80955276874</v>
      </c>
      <c r="G3130" s="14">
        <v>2551.6097</v>
      </c>
      <c r="H3130" s="14">
        <v>154137.04113894596</v>
      </c>
      <c r="I3130" s="14">
        <v>9248.2224683367567</v>
      </c>
      <c r="J3130" s="14">
        <v>3699.2889873347031</v>
      </c>
      <c r="K3130" s="15">
        <v>8.4951324351605156E-2</v>
      </c>
      <c r="L3130" s="14">
        <v>11135.433604191086</v>
      </c>
      <c r="M3130" s="14">
        <v>144065.24299443647</v>
      </c>
      <c r="N3130" s="14">
        <v>2774.4667405010268</v>
      </c>
      <c r="O3130" s="15">
        <v>2.6184139233868226E-2</v>
      </c>
      <c r="P3130" s="14">
        <v>4173.1049991014852</v>
      </c>
      <c r="Q3130" s="14">
        <v>164935.63659201525</v>
      </c>
      <c r="R3130" s="14">
        <v>2774.4667405010268</v>
      </c>
      <c r="S3130" s="15">
        <v>-0.14804334586270962</v>
      </c>
      <c r="T3130" s="38">
        <v>-256136.08412246944</v>
      </c>
      <c r="U3130" s="38">
        <v>1475393.6465674601</v>
      </c>
      <c r="V3130" s="38">
        <v>-240827.54551917687</v>
      </c>
      <c r="W3130" s="38">
        <v>1784394.5261539118</v>
      </c>
      <c r="AA3130" s="13">
        <v>3065</v>
      </c>
      <c r="AB3130" s="39">
        <v>2649118.6633623969</v>
      </c>
    </row>
    <row r="3131" spans="3:28">
      <c r="C3131" s="13">
        <v>3066</v>
      </c>
      <c r="D3131" s="13">
        <v>65</v>
      </c>
      <c r="E3131" s="14">
        <v>233223.75773270082</v>
      </c>
      <c r="F3131" s="14">
        <v>70034.765515753315</v>
      </c>
      <c r="G3131" s="14">
        <v>2551.6097</v>
      </c>
      <c r="H3131" s="14">
        <v>160637.38251694749</v>
      </c>
      <c r="I3131" s="14">
        <v>9638.2429510168495</v>
      </c>
      <c r="J3131" s="14">
        <v>3855.2971804067402</v>
      </c>
      <c r="K3131" s="15">
        <v>0.1135112201509311</v>
      </c>
      <c r="L3131" s="14">
        <v>17289.872167842001</v>
      </c>
      <c r="M3131" s="14">
        <v>171536.13864315298</v>
      </c>
      <c r="N3131" s="14">
        <v>2891.4728853050547</v>
      </c>
      <c r="O3131" s="15">
        <v>-4.2213637728663184E-3</v>
      </c>
      <c r="P3131" s="14">
        <v>-673.62852030731983</v>
      </c>
      <c r="Q3131" s="14">
        <v>160348.14935170632</v>
      </c>
      <c r="R3131" s="14">
        <v>2891.4728853050547</v>
      </c>
      <c r="S3131" s="15">
        <v>0.26189484130155644</v>
      </c>
      <c r="T3131" s="38">
        <v>97136.979477101704</v>
      </c>
      <c r="U3131" s="38">
        <v>469483.41405627923</v>
      </c>
      <c r="V3131" s="38">
        <v>113753.22312463638</v>
      </c>
      <c r="W3131" s="38">
        <v>801367.70205113851</v>
      </c>
      <c r="AA3131" s="13">
        <v>3066</v>
      </c>
      <c r="AB3131" s="39">
        <v>2436141.0392050841</v>
      </c>
    </row>
    <row r="3132" spans="3:28">
      <c r="C3132" s="13">
        <v>3067</v>
      </c>
      <c r="D3132" s="13">
        <v>65</v>
      </c>
      <c r="E3132" s="14">
        <v>234579.68008046385</v>
      </c>
      <c r="F3132" s="14">
        <v>70563.575231380906</v>
      </c>
      <c r="G3132" s="14">
        <v>2551.6097</v>
      </c>
      <c r="H3132" s="14">
        <v>161464.49514908294</v>
      </c>
      <c r="I3132" s="14">
        <v>9687.8697089449761</v>
      </c>
      <c r="J3132" s="14">
        <v>3875.1478835779908</v>
      </c>
      <c r="K3132" s="15">
        <v>7.8245418120090879E-2</v>
      </c>
      <c r="L3132" s="14">
        <v>11219.199790245244</v>
      </c>
      <c r="M3132" s="14">
        <v>156541.5246835346</v>
      </c>
      <c r="N3132" s="14">
        <v>2906.3609126834926</v>
      </c>
      <c r="O3132" s="15">
        <v>-0.10111932001833737</v>
      </c>
      <c r="P3132" s="14">
        <v>-14319.462330362134</v>
      </c>
      <c r="Q3132" s="14">
        <v>128743.27728604307</v>
      </c>
      <c r="R3132" s="14">
        <v>2906.3609126834926</v>
      </c>
      <c r="S3132" s="15">
        <v>0.37818370953849151</v>
      </c>
      <c r="T3132" s="38">
        <v>197978.48579501972</v>
      </c>
      <c r="U3132" s="38">
        <v>722929.85192577494</v>
      </c>
      <c r="V3132" s="38">
        <v>194878.22325490284</v>
      </c>
      <c r="W3132" s="38">
        <v>1008214.6538953526</v>
      </c>
      <c r="AA3132" s="13">
        <v>3067</v>
      </c>
      <c r="AB3132" s="39">
        <v>2397239.234067691</v>
      </c>
    </row>
    <row r="3133" spans="3:28">
      <c r="C3133" s="13">
        <v>3068</v>
      </c>
      <c r="D3133" s="13">
        <v>65</v>
      </c>
      <c r="E3133" s="14">
        <v>230798.68995358676</v>
      </c>
      <c r="F3133" s="14">
        <v>69088.989081898835</v>
      </c>
      <c r="G3133" s="14">
        <v>2551.6097</v>
      </c>
      <c r="H3133" s="14">
        <v>159158.09117168791</v>
      </c>
      <c r="I3133" s="14">
        <v>9549.4854703012734</v>
      </c>
      <c r="J3133" s="14">
        <v>3819.7941881205097</v>
      </c>
      <c r="K3133" s="15">
        <v>-3.2414958148328094E-4</v>
      </c>
      <c r="L3133" s="14">
        <v>-40.736827477203796</v>
      </c>
      <c r="M3133" s="14">
        <v>127542.08969254601</v>
      </c>
      <c r="N3133" s="14">
        <v>2864.8456410903818</v>
      </c>
      <c r="O3133" s="15">
        <v>-5.9781567689859358E-2</v>
      </c>
      <c r="P3133" s="14">
        <v>-6871.243823601224</v>
      </c>
      <c r="Q3133" s="14">
        <v>109500.34986727865</v>
      </c>
      <c r="R3133" s="14">
        <v>2864.8456410903818</v>
      </c>
      <c r="S3133" s="15">
        <v>0.11878535917814582</v>
      </c>
      <c r="T3133" s="38">
        <v>173664.82537175447</v>
      </c>
      <c r="U3133" s="38">
        <v>1637102.5540086869</v>
      </c>
      <c r="V3133" s="38">
        <v>166752.84472067605</v>
      </c>
      <c r="W3133" s="38">
        <v>1874144.9935685117</v>
      </c>
      <c r="AA3133" s="13">
        <v>3068</v>
      </c>
      <c r="AB3133" s="39">
        <v>2552575.0260387836</v>
      </c>
    </row>
    <row r="3134" spans="3:28">
      <c r="C3134" s="13">
        <v>3069</v>
      </c>
      <c r="D3134" s="13">
        <v>65</v>
      </c>
      <c r="E3134" s="14">
        <v>233060.72182090644</v>
      </c>
      <c r="F3134" s="14">
        <v>69971.181510153518</v>
      </c>
      <c r="G3134" s="14">
        <v>2551.6097</v>
      </c>
      <c r="H3134" s="14">
        <v>160537.93061075293</v>
      </c>
      <c r="I3134" s="14">
        <v>9632.2758366451744</v>
      </c>
      <c r="J3134" s="14">
        <v>3852.91033465807</v>
      </c>
      <c r="K3134" s="15">
        <v>6.0088525017204936E-2</v>
      </c>
      <c r="L3134" s="14">
        <v>12675.084288354392</v>
      </c>
      <c r="M3134" s="14">
        <v>225541.71954373151</v>
      </c>
      <c r="N3134" s="14">
        <v>2889.6827509935524</v>
      </c>
      <c r="O3134" s="15">
        <v>6.2312891101312391E-2</v>
      </c>
      <c r="P3134" s="14">
        <v>11442.970975305587</v>
      </c>
      <c r="Q3134" s="14">
        <v>196525.11071817955</v>
      </c>
      <c r="R3134" s="14">
        <v>2889.6827509935524</v>
      </c>
      <c r="S3134" s="15">
        <v>0.45887026193486291</v>
      </c>
      <c r="T3134" s="38">
        <v>145670.28977653431</v>
      </c>
      <c r="U3134" s="38">
        <v>464569.32651065814</v>
      </c>
      <c r="V3134" s="38">
        <v>169788.34504019428</v>
      </c>
      <c r="W3134" s="38">
        <v>886636.15677256917</v>
      </c>
      <c r="AA3134" s="13">
        <v>3069</v>
      </c>
      <c r="AB3134" s="39">
        <v>2858303.645207108</v>
      </c>
    </row>
    <row r="3135" spans="3:28">
      <c r="C3135" s="13">
        <v>3070</v>
      </c>
      <c r="D3135" s="13">
        <v>65</v>
      </c>
      <c r="E3135" s="14">
        <v>226331.59582816035</v>
      </c>
      <c r="F3135" s="14">
        <v>67346.82237298254</v>
      </c>
      <c r="G3135" s="14">
        <v>2551.6097</v>
      </c>
      <c r="H3135" s="14">
        <v>156433.16375517781</v>
      </c>
      <c r="I3135" s="14">
        <v>9385.9898253106676</v>
      </c>
      <c r="J3135" s="14">
        <v>3754.3959301242671</v>
      </c>
      <c r="K3135" s="15">
        <v>-7.12798317269564E-3</v>
      </c>
      <c r="L3135" s="14">
        <v>-994.26888703549298</v>
      </c>
      <c r="M3135" s="14">
        <v>140371.03713699718</v>
      </c>
      <c r="N3135" s="14">
        <v>2815.7969475932</v>
      </c>
      <c r="O3135" s="15">
        <v>0.19598153453760031</v>
      </c>
      <c r="P3135" s="14">
        <v>27410.423485735322</v>
      </c>
      <c r="Q3135" s="14">
        <v>168680.59801736358</v>
      </c>
      <c r="R3135" s="14">
        <v>2815.7969475932</v>
      </c>
      <c r="S3135" s="15">
        <v>-6.6280918554650611E-2</v>
      </c>
      <c r="T3135" s="38">
        <v>-24590.389081035981</v>
      </c>
      <c r="U3135" s="38">
        <v>347820.04854376026</v>
      </c>
      <c r="V3135" s="38">
        <v>1825.7655176638473</v>
      </c>
      <c r="W3135" s="38">
        <v>656871.68369812099</v>
      </c>
      <c r="AA3135" s="13">
        <v>3070</v>
      </c>
      <c r="AB3135" s="39">
        <v>3026532.9442150737</v>
      </c>
    </row>
    <row r="3136" spans="3:28">
      <c r="C3136" s="13">
        <v>3071</v>
      </c>
      <c r="D3136" s="13">
        <v>65</v>
      </c>
      <c r="E3136" s="14">
        <v>225604.77474077596</v>
      </c>
      <c r="F3136" s="14">
        <v>67063.362148902626</v>
      </c>
      <c r="G3136" s="14">
        <v>2551.6097</v>
      </c>
      <c r="H3136" s="14">
        <v>155989.80289187332</v>
      </c>
      <c r="I3136" s="14">
        <v>9359.3881735123996</v>
      </c>
      <c r="J3136" s="14">
        <v>3743.75526940496</v>
      </c>
      <c r="K3136" s="15">
        <v>8.980394053286625E-2</v>
      </c>
      <c r="L3136" s="14">
        <v>14006.299475823978</v>
      </c>
      <c r="M3136" s="14">
        <v>171843.48768281681</v>
      </c>
      <c r="N3136" s="14">
        <v>2807.8164520537198</v>
      </c>
      <c r="O3136" s="15">
        <v>0.15113231220080786</v>
      </c>
      <c r="P3136" s="14">
        <v>25456.964347333153</v>
      </c>
      <c r="Q3136" s="14">
        <v>195302.44523658216</v>
      </c>
      <c r="R3136" s="14">
        <v>2807.8164520537198</v>
      </c>
      <c r="S3136" s="15">
        <v>0.36277312750720891</v>
      </c>
      <c r="T3136" s="38">
        <v>134138.19947198973</v>
      </c>
      <c r="U3136" s="38">
        <v>505299.9240878874</v>
      </c>
      <c r="V3136" s="38">
        <v>173601.46329514688</v>
      </c>
      <c r="W3136" s="38">
        <v>872445.85700728639</v>
      </c>
      <c r="AA3136" s="13">
        <v>3071</v>
      </c>
      <c r="AB3136" s="39">
        <v>2155915.321187994</v>
      </c>
    </row>
    <row r="3137" spans="3:28">
      <c r="C3137" s="13">
        <v>3072</v>
      </c>
      <c r="D3137" s="13">
        <v>65</v>
      </c>
      <c r="E3137" s="14">
        <v>246451.82753861538</v>
      </c>
      <c r="F3137" s="14">
        <v>75193.71274006</v>
      </c>
      <c r="G3137" s="14">
        <v>2551.6097</v>
      </c>
      <c r="H3137" s="14">
        <v>168706.50509855538</v>
      </c>
      <c r="I3137" s="14">
        <v>10122.390305913323</v>
      </c>
      <c r="J3137" s="14">
        <v>4048.9561223653291</v>
      </c>
      <c r="K3137" s="15">
        <v>5.248859937294606E-2</v>
      </c>
      <c r="L3137" s="14">
        <v>11037.526218683221</v>
      </c>
      <c r="M3137" s="14">
        <v>223346.26315784687</v>
      </c>
      <c r="N3137" s="14">
        <v>3036.7170917739968</v>
      </c>
      <c r="O3137" s="15">
        <v>4.779828051011565E-2</v>
      </c>
      <c r="P3137" s="14">
        <v>11741.944559176629</v>
      </c>
      <c r="Q3137" s="14">
        <v>258916.51571069611</v>
      </c>
      <c r="R3137" s="14">
        <v>3036.7170917739968</v>
      </c>
      <c r="S3137" s="15">
        <v>-1.9919999892722223E-2</v>
      </c>
      <c r="T3137" s="38">
        <v>-8014.9128123007013</v>
      </c>
      <c r="U3137" s="38">
        <v>395858.50875891052</v>
      </c>
      <c r="V3137" s="38">
        <v>14764.557965559148</v>
      </c>
      <c r="W3137" s="38">
        <v>878121.28762745345</v>
      </c>
      <c r="AA3137" s="13">
        <v>3072</v>
      </c>
      <c r="AB3137" s="39">
        <v>3016431.19160933</v>
      </c>
    </row>
    <row r="3138" spans="3:28">
      <c r="C3138" s="13">
        <v>3073</v>
      </c>
      <c r="D3138" s="13">
        <v>65</v>
      </c>
      <c r="E3138" s="14">
        <v>234521.74035831538</v>
      </c>
      <c r="F3138" s="14">
        <v>70540.978739743005</v>
      </c>
      <c r="G3138" s="14">
        <v>2551.6097</v>
      </c>
      <c r="H3138" s="14">
        <v>161429.15191857237</v>
      </c>
      <c r="I3138" s="14">
        <v>9685.7491151143422</v>
      </c>
      <c r="J3138" s="14">
        <v>3874.2996460457371</v>
      </c>
      <c r="K3138" s="15">
        <v>3.0367101491298735E-2</v>
      </c>
      <c r="L3138" s="14">
        <v>5094.1508293602255</v>
      </c>
      <c r="M3138" s="14">
        <v>174783.59109801168</v>
      </c>
      <c r="N3138" s="14">
        <v>2905.7247345343026</v>
      </c>
      <c r="O3138" s="15">
        <v>-4.4877554663526997E-2</v>
      </c>
      <c r="P3138" s="14">
        <v>-8461.4702572578881</v>
      </c>
      <c r="Q3138" s="14">
        <v>181537.09877113256</v>
      </c>
      <c r="R3138" s="14">
        <v>2905.7247345343026</v>
      </c>
      <c r="S3138" s="15">
        <v>6.4754778371100358E-2</v>
      </c>
      <c r="T3138" s="38">
        <v>4061.2708732195188</v>
      </c>
      <c r="U3138" s="38">
        <v>68231.834935718449</v>
      </c>
      <c r="V3138" s="38">
        <v>693.95144532185623</v>
      </c>
      <c r="W3138" s="38">
        <v>424552.52480486268</v>
      </c>
      <c r="AA3138" s="13">
        <v>3073</v>
      </c>
      <c r="AB3138" s="39">
        <v>2555228.6499264631</v>
      </c>
    </row>
    <row r="3139" spans="3:28">
      <c r="C3139" s="13">
        <v>3074</v>
      </c>
      <c r="D3139" s="13">
        <v>65</v>
      </c>
      <c r="E3139" s="14">
        <v>228061.78130402075</v>
      </c>
      <c r="F3139" s="14">
        <v>68021.594708568096</v>
      </c>
      <c r="G3139" s="14">
        <v>2551.6097</v>
      </c>
      <c r="H3139" s="14">
        <v>157488.57689545266</v>
      </c>
      <c r="I3139" s="14">
        <v>9449.3146137271597</v>
      </c>
      <c r="J3139" s="14">
        <v>3779.7258454908642</v>
      </c>
      <c r="K3139" s="15">
        <v>5.7730430670963145E-2</v>
      </c>
      <c r="L3139" s="14">
        <v>6918.3688525728467</v>
      </c>
      <c r="M3139" s="14">
        <v>128647.4356780981</v>
      </c>
      <c r="N3139" s="14">
        <v>2834.7943841181477</v>
      </c>
      <c r="O3139" s="15">
        <v>7.3251374253638216E-2</v>
      </c>
      <c r="P3139" s="14">
        <v>19086.333934602804</v>
      </c>
      <c r="Q3139" s="14">
        <v>281063.12853148027</v>
      </c>
      <c r="R3139" s="14">
        <v>2834.7943841181477</v>
      </c>
      <c r="S3139" s="15">
        <v>3.7380472833373424E-2</v>
      </c>
      <c r="T3139" s="38">
        <v>12612.181371723736</v>
      </c>
      <c r="U3139" s="38">
        <v>351429.84174246399</v>
      </c>
      <c r="V3139" s="38">
        <v>38616.884158899389</v>
      </c>
      <c r="W3139" s="38">
        <v>761140.40595204243</v>
      </c>
      <c r="AA3139" s="13">
        <v>3074</v>
      </c>
      <c r="AB3139" s="39">
        <v>2731140.9366190871</v>
      </c>
    </row>
    <row r="3140" spans="3:28">
      <c r="C3140" s="13">
        <v>3075</v>
      </c>
      <c r="D3140" s="13">
        <v>65</v>
      </c>
      <c r="E3140" s="14">
        <v>220647.99449998853</v>
      </c>
      <c r="F3140" s="14">
        <v>65130.217854995528</v>
      </c>
      <c r="G3140" s="14">
        <v>2551.6097</v>
      </c>
      <c r="H3140" s="14">
        <v>152966.16694499299</v>
      </c>
      <c r="I3140" s="14">
        <v>9177.970016699579</v>
      </c>
      <c r="J3140" s="14">
        <v>3671.1880066798317</v>
      </c>
      <c r="K3140" s="15">
        <v>7.6555071793038804E-2</v>
      </c>
      <c r="L3140" s="14">
        <v>11308.302269765207</v>
      </c>
      <c r="M3140" s="14">
        <v>160858.50230647673</v>
      </c>
      <c r="N3140" s="14">
        <v>2753.3910050098734</v>
      </c>
      <c r="O3140" s="15">
        <v>0.190488430564898</v>
      </c>
      <c r="P3140" s="14">
        <v>52481.999598382521</v>
      </c>
      <c r="Q3140" s="14">
        <v>329371.4884119872</v>
      </c>
      <c r="R3140" s="14">
        <v>2753.3910050098734</v>
      </c>
      <c r="S3140" s="15">
        <v>-1.4680974481718331E-2</v>
      </c>
      <c r="T3140" s="38">
        <v>-13910.379671542396</v>
      </c>
      <c r="U3140" s="38">
        <v>934976.9656767525</v>
      </c>
      <c r="V3140" s="38">
        <v>49879.92219660533</v>
      </c>
      <c r="W3140" s="38">
        <v>1425206.9563952163</v>
      </c>
      <c r="AA3140" s="13">
        <v>3075</v>
      </c>
      <c r="AB3140" s="39">
        <v>2742922.3418745445</v>
      </c>
    </row>
    <row r="3141" spans="3:28">
      <c r="C3141" s="13">
        <v>3076</v>
      </c>
      <c r="D3141" s="13">
        <v>65</v>
      </c>
      <c r="E3141" s="14">
        <v>222252.50680746438</v>
      </c>
      <c r="F3141" s="14">
        <v>65755.977654911112</v>
      </c>
      <c r="G3141" s="14">
        <v>2551.6097</v>
      </c>
      <c r="H3141" s="14">
        <v>153944.91945255327</v>
      </c>
      <c r="I3141" s="14">
        <v>9236.6951671531951</v>
      </c>
      <c r="J3141" s="14">
        <v>3694.6780668612782</v>
      </c>
      <c r="K3141" s="15">
        <v>-7.5199443314602141E-3</v>
      </c>
      <c r="L3141" s="14">
        <v>-1068.8922965325694</v>
      </c>
      <c r="M3141" s="14">
        <v>142919.43201797036</v>
      </c>
      <c r="N3141" s="14">
        <v>2771.0085501459585</v>
      </c>
      <c r="O3141" s="15">
        <v>0.14570462805887138</v>
      </c>
      <c r="P3141" s="14">
        <v>18501.943382184189</v>
      </c>
      <c r="Q3141" s="14">
        <v>146869.98505962815</v>
      </c>
      <c r="R3141" s="14">
        <v>2771.0085501459585</v>
      </c>
      <c r="S3141" s="15">
        <v>-0.1232848869673988</v>
      </c>
      <c r="T3141" s="38">
        <v>-140217.50645784006</v>
      </c>
      <c r="U3141" s="38">
        <v>998513.45764572674</v>
      </c>
      <c r="V3141" s="38">
        <v>-122784.45537218844</v>
      </c>
      <c r="W3141" s="38">
        <v>1288302.8747233253</v>
      </c>
      <c r="AA3141" s="13">
        <v>3076</v>
      </c>
      <c r="AB3141" s="39">
        <v>2616389.9854648965</v>
      </c>
    </row>
    <row r="3142" spans="3:28">
      <c r="C3142" s="13">
        <v>3077</v>
      </c>
      <c r="D3142" s="13">
        <v>65</v>
      </c>
      <c r="E3142" s="14">
        <v>229052.1491512401</v>
      </c>
      <c r="F3142" s="14">
        <v>68407.838168983639</v>
      </c>
      <c r="G3142" s="14">
        <v>2551.6097</v>
      </c>
      <c r="H3142" s="14">
        <v>158092.70128225646</v>
      </c>
      <c r="I3142" s="14">
        <v>9485.5620769353864</v>
      </c>
      <c r="J3142" s="14">
        <v>3794.2248307741547</v>
      </c>
      <c r="K3142" s="15">
        <v>9.0541210712869524E-2</v>
      </c>
      <c r="L3142" s="14">
        <v>11037.795273368038</v>
      </c>
      <c r="M3142" s="14">
        <v>134843.98297571862</v>
      </c>
      <c r="N3142" s="14">
        <v>2845.6686230806158</v>
      </c>
      <c r="O3142" s="15">
        <v>-3.314557712852173E-2</v>
      </c>
      <c r="P3142" s="14">
        <v>-4414.2517390999965</v>
      </c>
      <c r="Q3142" s="14">
        <v>130186.28293299724</v>
      </c>
      <c r="R3142" s="14">
        <v>2845.6686230806158</v>
      </c>
      <c r="S3142" s="15">
        <v>0.21749393797310315</v>
      </c>
      <c r="T3142" s="38">
        <v>122077.83446107889</v>
      </c>
      <c r="U3142" s="38">
        <v>684793.71260989574</v>
      </c>
      <c r="V3142" s="38">
        <v>128701.37799534693</v>
      </c>
      <c r="W3142" s="38">
        <v>949823.97851861164</v>
      </c>
      <c r="AA3142" s="13">
        <v>3077</v>
      </c>
      <c r="AB3142" s="39">
        <v>2565559.9348486364</v>
      </c>
    </row>
    <row r="3143" spans="3:28">
      <c r="C3143" s="13">
        <v>3078</v>
      </c>
      <c r="D3143" s="13">
        <v>65</v>
      </c>
      <c r="E3143" s="14">
        <v>234919.75818287957</v>
      </c>
      <c r="F3143" s="14">
        <v>70696.205691323034</v>
      </c>
      <c r="G3143" s="14">
        <v>2551.6097</v>
      </c>
      <c r="H3143" s="14">
        <v>161671.94279155653</v>
      </c>
      <c r="I3143" s="14">
        <v>9700.3165674933916</v>
      </c>
      <c r="J3143" s="14">
        <v>3880.1266269973567</v>
      </c>
      <c r="K3143" s="15">
        <v>-1.3669968302268146E-2</v>
      </c>
      <c r="L3143" s="14">
        <v>-1870.9093130086178</v>
      </c>
      <c r="M3143" s="14">
        <v>136931.89366742791</v>
      </c>
      <c r="N3143" s="14">
        <v>2910.0949702480175</v>
      </c>
      <c r="O3143" s="15">
        <v>4.1044798382027056E-2</v>
      </c>
      <c r="P3143" s="14">
        <v>7612.599900148306</v>
      </c>
      <c r="Q3143" s="14">
        <v>194538.16253541512</v>
      </c>
      <c r="R3143" s="14">
        <v>2910.0949702480175</v>
      </c>
      <c r="S3143" s="15">
        <v>-0.23909074143411002</v>
      </c>
      <c r="T3143" s="38">
        <v>-108657.14315709921</v>
      </c>
      <c r="U3143" s="38">
        <v>347257.75712430535</v>
      </c>
      <c r="V3143" s="38">
        <v>-102915.45256995953</v>
      </c>
      <c r="W3143" s="38">
        <v>678727.81332714832</v>
      </c>
      <c r="AA3143" s="13">
        <v>3078</v>
      </c>
      <c r="AB3143" s="39">
        <v>2549814.8972001057</v>
      </c>
    </row>
    <row r="3144" spans="3:28">
      <c r="C3144" s="13">
        <v>3079</v>
      </c>
      <c r="D3144" s="13">
        <v>65</v>
      </c>
      <c r="E3144" s="14">
        <v>226043.7313516305</v>
      </c>
      <c r="F3144" s="14">
        <v>67234.55522713589</v>
      </c>
      <c r="G3144" s="14">
        <v>2551.6097</v>
      </c>
      <c r="H3144" s="14">
        <v>156257.56642449461</v>
      </c>
      <c r="I3144" s="14">
        <v>9375.4539854696759</v>
      </c>
      <c r="J3144" s="14">
        <v>3750.1815941878704</v>
      </c>
      <c r="K3144" s="15">
        <v>7.4112067453271369E-2</v>
      </c>
      <c r="L3144" s="14">
        <v>9364.9941942520236</v>
      </c>
      <c r="M3144" s="14">
        <v>137602.6938897791</v>
      </c>
      <c r="N3144" s="14">
        <v>2812.6361956409028</v>
      </c>
      <c r="O3144" s="15">
        <v>-1.9666524887718556E-2</v>
      </c>
      <c r="P3144" s="14">
        <v>-4494.292146539975</v>
      </c>
      <c r="Q3144" s="14">
        <v>225437.00289555965</v>
      </c>
      <c r="R3144" s="14">
        <v>2812.6361956409028</v>
      </c>
      <c r="S3144" s="15">
        <v>0.41451736204895567</v>
      </c>
      <c r="T3144" s="38">
        <v>45991.226703943132</v>
      </c>
      <c r="U3144" s="38">
        <v>158348.8122628149</v>
      </c>
      <c r="V3144" s="38">
        <v>50861.928751655178</v>
      </c>
      <c r="W3144" s="38">
        <v>521388.50904815365</v>
      </c>
      <c r="AA3144" s="13">
        <v>3079</v>
      </c>
      <c r="AB3144" s="39">
        <v>2953294.504050008</v>
      </c>
    </row>
    <row r="3145" spans="3:28">
      <c r="C3145" s="13">
        <v>3080</v>
      </c>
      <c r="D3145" s="13">
        <v>65</v>
      </c>
      <c r="E3145" s="14">
        <v>227111.29778162652</v>
      </c>
      <c r="F3145" s="14">
        <v>67650.906134834338</v>
      </c>
      <c r="G3145" s="14">
        <v>2551.6097</v>
      </c>
      <c r="H3145" s="14">
        <v>156908.78194679218</v>
      </c>
      <c r="I3145" s="14">
        <v>9414.5269168075301</v>
      </c>
      <c r="J3145" s="14">
        <v>3765.8107667230124</v>
      </c>
      <c r="K3145" s="15">
        <v>7.7019887344001919E-2</v>
      </c>
      <c r="L3145" s="14">
        <v>11882.363681124652</v>
      </c>
      <c r="M3145" s="14">
        <v>168041.83438914336</v>
      </c>
      <c r="N3145" s="14">
        <v>2824.3580750422589</v>
      </c>
      <c r="O3145" s="15">
        <v>8.3231104782604939E-2</v>
      </c>
      <c r="P3145" s="14">
        <v>8014.304842537751</v>
      </c>
      <c r="Q3145" s="14">
        <v>105716.26476751284</v>
      </c>
      <c r="R3145" s="14">
        <v>2824.3580750422589</v>
      </c>
      <c r="S3145" s="15">
        <v>0.24566773891685895</v>
      </c>
      <c r="T3145" s="38">
        <v>407755.9672466687</v>
      </c>
      <c r="U3145" s="38">
        <v>2068954.5270456665</v>
      </c>
      <c r="V3145" s="38">
        <v>427652.63577033114</v>
      </c>
      <c r="W3145" s="38">
        <v>2342712.6262023225</v>
      </c>
      <c r="AA3145" s="13">
        <v>3080</v>
      </c>
      <c r="AB3145" s="39">
        <v>2433640.704414486</v>
      </c>
    </row>
    <row r="3146" spans="3:28">
      <c r="C3146" s="13">
        <v>3081</v>
      </c>
      <c r="D3146" s="13">
        <v>65</v>
      </c>
      <c r="E3146" s="14">
        <v>234625.85757690115</v>
      </c>
      <c r="F3146" s="14">
        <v>70581.584454991447</v>
      </c>
      <c r="G3146" s="14">
        <v>2551.6097</v>
      </c>
      <c r="H3146" s="14">
        <v>161492.6634219097</v>
      </c>
      <c r="I3146" s="14">
        <v>9689.5598053145823</v>
      </c>
      <c r="J3146" s="14">
        <v>3875.8239221258332</v>
      </c>
      <c r="K3146" s="15">
        <v>5.550180769506044E-3</v>
      </c>
      <c r="L3146" s="14">
        <v>930.13318448238965</v>
      </c>
      <c r="M3146" s="14">
        <v>170454.15145630782</v>
      </c>
      <c r="N3146" s="14">
        <v>2906.8679415943748</v>
      </c>
      <c r="O3146" s="15">
        <v>2.3353521219224543E-2</v>
      </c>
      <c r="P3146" s="14">
        <v>4295.8381468132284</v>
      </c>
      <c r="Q3146" s="14">
        <v>189697.47018535656</v>
      </c>
      <c r="R3146" s="14">
        <v>2906.8679415943748</v>
      </c>
      <c r="S3146" s="15">
        <v>0.40574187826451685</v>
      </c>
      <c r="T3146" s="38">
        <v>71384.830512794928</v>
      </c>
      <c r="U3146" s="38">
        <v>248774.82498390297</v>
      </c>
      <c r="V3146" s="38">
        <v>76610.801844090543</v>
      </c>
      <c r="W3146" s="38">
        <v>608926.44662556739</v>
      </c>
      <c r="AA3146" s="13">
        <v>3081</v>
      </c>
      <c r="AB3146" s="39">
        <v>2427089.0585921654</v>
      </c>
    </row>
    <row r="3147" spans="3:28">
      <c r="C3147" s="13">
        <v>3082</v>
      </c>
      <c r="D3147" s="13">
        <v>65</v>
      </c>
      <c r="E3147" s="14">
        <v>254576.6010207496</v>
      </c>
      <c r="F3147" s="14">
        <v>78362.374398092346</v>
      </c>
      <c r="G3147" s="14">
        <v>2551.6097</v>
      </c>
      <c r="H3147" s="14">
        <v>173662.61692265727</v>
      </c>
      <c r="I3147" s="14">
        <v>10419.757015359435</v>
      </c>
      <c r="J3147" s="14">
        <v>4167.9028061437739</v>
      </c>
      <c r="K3147" s="15">
        <v>9.900539332908459E-2</v>
      </c>
      <c r="L3147" s="14">
        <v>15081.710260402848</v>
      </c>
      <c r="M3147" s="14">
        <v>169497.87057933313</v>
      </c>
      <c r="N3147" s="14">
        <v>3125.9271046078306</v>
      </c>
      <c r="O3147" s="15">
        <v>0.17184119077036314</v>
      </c>
      <c r="P3147" s="14">
        <v>91356.219414193605</v>
      </c>
      <c r="Q3147" s="14">
        <v>624550.85407308245</v>
      </c>
      <c r="R3147" s="14">
        <v>3125.9271046078306</v>
      </c>
      <c r="S3147" s="15">
        <v>0.1848629656026651</v>
      </c>
      <c r="T3147" s="38">
        <v>28180.793708455552</v>
      </c>
      <c r="U3147" s="38">
        <v>182185.2893793445</v>
      </c>
      <c r="V3147" s="38">
        <v>134618.72338305201</v>
      </c>
      <c r="W3147" s="38">
        <v>976234.01403176016</v>
      </c>
      <c r="AA3147" s="13">
        <v>3082</v>
      </c>
      <c r="AB3147" s="39">
        <v>3517921.9651261475</v>
      </c>
    </row>
    <row r="3148" spans="3:28">
      <c r="C3148" s="13">
        <v>3083</v>
      </c>
      <c r="D3148" s="13">
        <v>65</v>
      </c>
      <c r="E3148" s="14">
        <v>229452.74574765281</v>
      </c>
      <c r="F3148" s="14">
        <v>68564.070841584587</v>
      </c>
      <c r="G3148" s="14">
        <v>2551.6097</v>
      </c>
      <c r="H3148" s="14">
        <v>158337.06520606822</v>
      </c>
      <c r="I3148" s="14">
        <v>9500.223912364092</v>
      </c>
      <c r="J3148" s="14">
        <v>3800.089564945637</v>
      </c>
      <c r="K3148" s="15">
        <v>-4.7407560647266082E-2</v>
      </c>
      <c r="L3148" s="14">
        <v>-7005.2392697569057</v>
      </c>
      <c r="M3148" s="14">
        <v>142661.0937189176</v>
      </c>
      <c r="N3148" s="14">
        <v>2850.0671737092275</v>
      </c>
      <c r="O3148" s="15">
        <v>8.4669502096957019E-2</v>
      </c>
      <c r="P3148" s="14">
        <v>15097.321754050963</v>
      </c>
      <c r="Q3148" s="14">
        <v>194831.20776291072</v>
      </c>
      <c r="R3148" s="14">
        <v>2850.0671737092275</v>
      </c>
      <c r="S3148" s="15">
        <v>0.2040799970871858</v>
      </c>
      <c r="T3148" s="38">
        <v>82312.494478465393</v>
      </c>
      <c r="U3148" s="38">
        <v>487071.98344215128</v>
      </c>
      <c r="V3148" s="38">
        <v>90404.576962759456</v>
      </c>
      <c r="W3148" s="38">
        <v>824564.28492397955</v>
      </c>
      <c r="AA3148" s="13">
        <v>3083</v>
      </c>
      <c r="AB3148" s="39">
        <v>2385455.5535490615</v>
      </c>
    </row>
    <row r="3149" spans="3:28">
      <c r="C3149" s="13">
        <v>3084</v>
      </c>
      <c r="D3149" s="13">
        <v>65</v>
      </c>
      <c r="E3149" s="14">
        <v>234369.64868392106</v>
      </c>
      <c r="F3149" s="14">
        <v>70481.662986729207</v>
      </c>
      <c r="G3149" s="14">
        <v>2551.6097</v>
      </c>
      <c r="H3149" s="14">
        <v>161336.37599719185</v>
      </c>
      <c r="I3149" s="14">
        <v>9680.1825598315099</v>
      </c>
      <c r="J3149" s="14">
        <v>3872.073023932604</v>
      </c>
      <c r="K3149" s="15">
        <v>2.6130720337998764E-2</v>
      </c>
      <c r="L3149" s="14">
        <v>5799.9400710632981</v>
      </c>
      <c r="M3149" s="14">
        <v>229694.65189092542</v>
      </c>
      <c r="N3149" s="14">
        <v>2904.054767949453</v>
      </c>
      <c r="O3149" s="15">
        <v>-5.7608908789987187E-2</v>
      </c>
      <c r="P3149" s="14">
        <v>-12039.14857129283</v>
      </c>
      <c r="Q3149" s="14">
        <v>198393.55253419693</v>
      </c>
      <c r="R3149" s="14">
        <v>2904.054767949453</v>
      </c>
      <c r="S3149" s="15">
        <v>9.9753002624950265E-2</v>
      </c>
      <c r="T3149" s="38">
        <v>47487.532223262839</v>
      </c>
      <c r="U3149" s="38">
        <v>524990.71569930727</v>
      </c>
      <c r="V3149" s="38">
        <v>41248.323723033303</v>
      </c>
      <c r="W3149" s="38">
        <v>953078.92012442963</v>
      </c>
      <c r="AA3149" s="13">
        <v>3084</v>
      </c>
      <c r="AB3149" s="39">
        <v>2656100.9599305694</v>
      </c>
    </row>
    <row r="3150" spans="3:28">
      <c r="C3150" s="13">
        <v>3085</v>
      </c>
      <c r="D3150" s="13">
        <v>65</v>
      </c>
      <c r="E3150" s="14">
        <v>226833.34517331843</v>
      </c>
      <c r="F3150" s="14">
        <v>67542.504617594182</v>
      </c>
      <c r="G3150" s="14">
        <v>2551.6097</v>
      </c>
      <c r="H3150" s="14">
        <v>156739.23085572425</v>
      </c>
      <c r="I3150" s="14">
        <v>9404.3538513434542</v>
      </c>
      <c r="J3150" s="14">
        <v>3761.7415405373818</v>
      </c>
      <c r="K3150" s="15">
        <v>4.0053789446331742E-2</v>
      </c>
      <c r="L3150" s="14">
        <v>7471.5792646976251</v>
      </c>
      <c r="M3150" s="14">
        <v>195891.08640316385</v>
      </c>
      <c r="N3150" s="14">
        <v>2821.306155403036</v>
      </c>
      <c r="O3150" s="15">
        <v>-4.7484701962085596E-2</v>
      </c>
      <c r="P3150" s="14">
        <v>-9691.7029029626265</v>
      </c>
      <c r="Q3150" s="14">
        <v>195820.53452712711</v>
      </c>
      <c r="R3150" s="14">
        <v>2821.306155403036</v>
      </c>
      <c r="S3150" s="15">
        <v>-0.11518379910013248</v>
      </c>
      <c r="T3150" s="38">
        <v>-30249.130613603629</v>
      </c>
      <c r="U3150" s="38">
        <v>233777.71371602226</v>
      </c>
      <c r="V3150" s="38">
        <v>-32469.254251868631</v>
      </c>
      <c r="W3150" s="38">
        <v>625489.33464631322</v>
      </c>
      <c r="AA3150" s="13">
        <v>3085</v>
      </c>
      <c r="AB3150" s="39">
        <v>2530635.6310586152</v>
      </c>
    </row>
    <row r="3151" spans="3:28">
      <c r="C3151" s="13">
        <v>3086</v>
      </c>
      <c r="D3151" s="13">
        <v>65</v>
      </c>
      <c r="E3151" s="14">
        <v>239429.67354492092</v>
      </c>
      <c r="F3151" s="14">
        <v>72455.072682519152</v>
      </c>
      <c r="G3151" s="14">
        <v>2551.6097</v>
      </c>
      <c r="H3151" s="14">
        <v>164422.99116240177</v>
      </c>
      <c r="I3151" s="14">
        <v>9865.3794697441062</v>
      </c>
      <c r="J3151" s="14">
        <v>3946.1517878976429</v>
      </c>
      <c r="K3151" s="15">
        <v>2.7981309058353956E-3</v>
      </c>
      <c r="L3151" s="14">
        <v>385.73961850597931</v>
      </c>
      <c r="M3151" s="14">
        <v>140214.98861055181</v>
      </c>
      <c r="N3151" s="14">
        <v>2959.6138409232317</v>
      </c>
      <c r="O3151" s="15">
        <v>0.33695766265238819</v>
      </c>
      <c r="P3151" s="14">
        <v>76232.88221327553</v>
      </c>
      <c r="Q3151" s="14">
        <v>303951.44451090391</v>
      </c>
      <c r="R3151" s="14">
        <v>2959.6138409232317</v>
      </c>
      <c r="S3151" s="15">
        <v>-2.5631845698683639E-2</v>
      </c>
      <c r="T3151" s="38">
        <v>-3282.7527689819108</v>
      </c>
      <c r="U3151" s="38">
        <v>126270.26462459446</v>
      </c>
      <c r="V3151" s="38">
        <v>73335.869062799597</v>
      </c>
      <c r="W3151" s="38">
        <v>570436.69774605019</v>
      </c>
      <c r="AA3151" s="13">
        <v>3086</v>
      </c>
      <c r="AB3151" s="39">
        <v>2947430.450696303</v>
      </c>
    </row>
    <row r="3152" spans="3:28">
      <c r="C3152" s="13">
        <v>3087</v>
      </c>
      <c r="D3152" s="13">
        <v>65</v>
      </c>
      <c r="E3152" s="14">
        <v>226270.13463919965</v>
      </c>
      <c r="F3152" s="14">
        <v>67322.852509287855</v>
      </c>
      <c r="G3152" s="14">
        <v>2551.6097</v>
      </c>
      <c r="H3152" s="14">
        <v>156395.67242991179</v>
      </c>
      <c r="I3152" s="14">
        <v>9383.7403457947075</v>
      </c>
      <c r="J3152" s="14">
        <v>3753.4961383178834</v>
      </c>
      <c r="K3152" s="15">
        <v>5.7287524417024345E-2</v>
      </c>
      <c r="L3152" s="14">
        <v>7557.434327984839</v>
      </c>
      <c r="M3152" s="14">
        <v>141355.30143469409</v>
      </c>
      <c r="N3152" s="14">
        <v>2815.1221037384121</v>
      </c>
      <c r="O3152" s="15">
        <v>8.7876969645803119E-2</v>
      </c>
      <c r="P3152" s="14">
        <v>21940.368741773218</v>
      </c>
      <c r="Q3152" s="14">
        <v>273019.36054741166</v>
      </c>
      <c r="R3152" s="14">
        <v>2815.1221037384121</v>
      </c>
      <c r="S3152" s="15">
        <v>-1.1023486396194368E-2</v>
      </c>
      <c r="T3152" s="38">
        <v>-2550.6872273674603</v>
      </c>
      <c r="U3152" s="38">
        <v>230243.49106095362</v>
      </c>
      <c r="V3152" s="38">
        <v>26947.115842390598</v>
      </c>
      <c r="W3152" s="38">
        <v>644618.1530430594</v>
      </c>
      <c r="AA3152" s="13">
        <v>3087</v>
      </c>
      <c r="AB3152" s="39">
        <v>2764314.5052109994</v>
      </c>
    </row>
    <row r="3153" spans="3:28">
      <c r="C3153" s="13">
        <v>3088</v>
      </c>
      <c r="D3153" s="13">
        <v>65</v>
      </c>
      <c r="E3153" s="14">
        <v>242238.95523866356</v>
      </c>
      <c r="F3153" s="14">
        <v>73550.692543078796</v>
      </c>
      <c r="G3153" s="14">
        <v>2551.6097</v>
      </c>
      <c r="H3153" s="14">
        <v>166136.65299558477</v>
      </c>
      <c r="I3153" s="14">
        <v>9968.1991797350856</v>
      </c>
      <c r="J3153" s="14">
        <v>3987.2796718940344</v>
      </c>
      <c r="K3153" s="15">
        <v>7.4093660393778765E-3</v>
      </c>
      <c r="L3153" s="14">
        <v>1050.1301719820926</v>
      </c>
      <c r="M3153" s="14">
        <v>144773.86761696375</v>
      </c>
      <c r="N3153" s="14">
        <v>2990.4597539205256</v>
      </c>
      <c r="O3153" s="15">
        <v>5.9594420161426714E-2</v>
      </c>
      <c r="P3153" s="14">
        <v>8263.4462281567248</v>
      </c>
      <c r="Q3153" s="14">
        <v>148420.08443450535</v>
      </c>
      <c r="R3153" s="14">
        <v>2990.4597539205256</v>
      </c>
      <c r="S3153" s="15">
        <v>0.40169874803190114</v>
      </c>
      <c r="T3153" s="38">
        <v>153338.67783363245</v>
      </c>
      <c r="U3153" s="38">
        <v>536559.46345331299</v>
      </c>
      <c r="V3153" s="38">
        <v>162652.25423377127</v>
      </c>
      <c r="W3153" s="38">
        <v>829753.41550478211</v>
      </c>
      <c r="AA3153" s="13">
        <v>3088</v>
      </c>
      <c r="AB3153" s="39">
        <v>2847756.8412987366</v>
      </c>
    </row>
    <row r="3154" spans="3:28">
      <c r="C3154" s="13">
        <v>3089</v>
      </c>
      <c r="D3154" s="13">
        <v>65</v>
      </c>
      <c r="E3154" s="14">
        <v>241498.90273485339</v>
      </c>
      <c r="F3154" s="14">
        <v>73262.072066592824</v>
      </c>
      <c r="G3154" s="14">
        <v>2551.6097</v>
      </c>
      <c r="H3154" s="14">
        <v>165685.22096826058</v>
      </c>
      <c r="I3154" s="14">
        <v>9941.1132580956346</v>
      </c>
      <c r="J3154" s="14">
        <v>3976.4453032382539</v>
      </c>
      <c r="K3154" s="15">
        <v>4.7079171448605503E-2</v>
      </c>
      <c r="L3154" s="14">
        <v>6351.8521540217698</v>
      </c>
      <c r="M3154" s="14">
        <v>143258.59521664344</v>
      </c>
      <c r="N3154" s="14">
        <v>2982.3339774286901</v>
      </c>
      <c r="O3154" s="15">
        <v>8.4120688839959962E-3</v>
      </c>
      <c r="P3154" s="14">
        <v>1208.352183033772</v>
      </c>
      <c r="Q3154" s="14">
        <v>146344.58433908978</v>
      </c>
      <c r="R3154" s="14">
        <v>2982.3339774286901</v>
      </c>
      <c r="S3154" s="15">
        <v>-0.19484068998185444</v>
      </c>
      <c r="T3154" s="38">
        <v>-203496.43264007944</v>
      </c>
      <c r="U3154" s="38">
        <v>842419.45209640684</v>
      </c>
      <c r="V3154" s="38">
        <v>-195936.22830302391</v>
      </c>
      <c r="W3154" s="38">
        <v>1132022.6316521401</v>
      </c>
      <c r="AA3154" s="13">
        <v>3089</v>
      </c>
      <c r="AB3154" s="39">
        <v>2384870.573894368</v>
      </c>
    </row>
    <row r="3155" spans="3:28">
      <c r="C3155" s="13">
        <v>3090</v>
      </c>
      <c r="D3155" s="13">
        <v>65</v>
      </c>
      <c r="E3155" s="14">
        <v>217043.40471262252</v>
      </c>
      <c r="F3155" s="14">
        <v>63724.427837922784</v>
      </c>
      <c r="G3155" s="14">
        <v>2551.6097</v>
      </c>
      <c r="H3155" s="14">
        <v>150767.36717469973</v>
      </c>
      <c r="I3155" s="14">
        <v>9046.0420304819836</v>
      </c>
      <c r="J3155" s="14">
        <v>3618.4168121927937</v>
      </c>
      <c r="K3155" s="15">
        <v>0.11301079494537711</v>
      </c>
      <c r="L3155" s="14">
        <v>20284.642340221646</v>
      </c>
      <c r="M3155" s="14">
        <v>201586.81290118184</v>
      </c>
      <c r="N3155" s="14">
        <v>2713.8126091445952</v>
      </c>
      <c r="O3155" s="15">
        <v>-2.7760929160012271E-2</v>
      </c>
      <c r="P3155" s="14">
        <v>-4583.5791533722804</v>
      </c>
      <c r="Q3155" s="14">
        <v>161882.32357393554</v>
      </c>
      <c r="R3155" s="14">
        <v>2713.8126091445952</v>
      </c>
      <c r="S3155" s="15">
        <v>0.30450006226640003</v>
      </c>
      <c r="T3155" s="38">
        <v>209817.16709770015</v>
      </c>
      <c r="U3155" s="38">
        <v>900228.66845235811</v>
      </c>
      <c r="V3155" s="38">
        <v>225518.23028454953</v>
      </c>
      <c r="W3155" s="38">
        <v>1263697.8049274755</v>
      </c>
      <c r="AA3155" s="13">
        <v>3090</v>
      </c>
      <c r="AB3155" s="39">
        <v>2795510.1934089009</v>
      </c>
    </row>
    <row r="3156" spans="3:28">
      <c r="C3156" s="13">
        <v>3091</v>
      </c>
      <c r="D3156" s="13">
        <v>65</v>
      </c>
      <c r="E3156" s="14">
        <v>224657.25987847964</v>
      </c>
      <c r="F3156" s="14">
        <v>66693.831352607056</v>
      </c>
      <c r="G3156" s="14">
        <v>2551.6097</v>
      </c>
      <c r="H3156" s="14">
        <v>155411.81882587259</v>
      </c>
      <c r="I3156" s="14">
        <v>9324.7091295523551</v>
      </c>
      <c r="J3156" s="14">
        <v>3729.8836518209423</v>
      </c>
      <c r="K3156" s="15">
        <v>8.0113008806686634E-2</v>
      </c>
      <c r="L3156" s="14">
        <v>10849.751096788868</v>
      </c>
      <c r="M3156" s="14">
        <v>148145.27103229711</v>
      </c>
      <c r="N3156" s="14">
        <v>2797.4127388657066</v>
      </c>
      <c r="O3156" s="15">
        <v>0.13725441709476655</v>
      </c>
      <c r="P3156" s="14">
        <v>9766.1366846334149</v>
      </c>
      <c r="Q3156" s="14">
        <v>82318.375970172288</v>
      </c>
      <c r="R3156" s="14">
        <v>2797.4127388657066</v>
      </c>
      <c r="S3156" s="15">
        <v>-0.20739741574823034</v>
      </c>
      <c r="T3156" s="38">
        <v>-48948.582993706223</v>
      </c>
      <c r="U3156" s="38">
        <v>188463.58968201489</v>
      </c>
      <c r="V3156" s="38">
        <v>-28332.695212283939</v>
      </c>
      <c r="W3156" s="38">
        <v>418927.23668448429</v>
      </c>
      <c r="AA3156" s="13">
        <v>3091</v>
      </c>
      <c r="AB3156" s="39">
        <v>2680453.0176419658</v>
      </c>
    </row>
    <row r="3157" spans="3:28">
      <c r="C3157" s="13">
        <v>3092</v>
      </c>
      <c r="D3157" s="13">
        <v>65</v>
      </c>
      <c r="E3157" s="14">
        <v>253878.91127948149</v>
      </c>
      <c r="F3157" s="14">
        <v>78090.275398997779</v>
      </c>
      <c r="G3157" s="14">
        <v>2551.6097</v>
      </c>
      <c r="H3157" s="14">
        <v>173237.02618048372</v>
      </c>
      <c r="I3157" s="14">
        <v>10394.221570829022</v>
      </c>
      <c r="J3157" s="14">
        <v>4157.6886283316089</v>
      </c>
      <c r="K3157" s="15">
        <v>1.8580394626517314E-2</v>
      </c>
      <c r="L3157" s="14">
        <v>2949.6364255835297</v>
      </c>
      <c r="M3157" s="14">
        <v>163778.41500508017</v>
      </c>
      <c r="N3157" s="14">
        <v>3118.2664712487067</v>
      </c>
      <c r="O3157" s="15">
        <v>0.23629855782641424</v>
      </c>
      <c r="P3157" s="14">
        <v>57878.546234758949</v>
      </c>
      <c r="Q3157" s="14">
        <v>304375.89139665646</v>
      </c>
      <c r="R3157" s="14">
        <v>3118.2664712487067</v>
      </c>
      <c r="S3157" s="15">
        <v>-0.22078661397710631</v>
      </c>
      <c r="T3157" s="38">
        <v>-105976.41674896702</v>
      </c>
      <c r="U3157" s="38">
        <v>375577.4717844394</v>
      </c>
      <c r="V3157" s="38">
        <v>-45148.234088624544</v>
      </c>
      <c r="W3157" s="38">
        <v>843731.77818617597</v>
      </c>
      <c r="AA3157" s="13">
        <v>3092</v>
      </c>
      <c r="AB3157" s="39">
        <v>3186351.2983043878</v>
      </c>
    </row>
    <row r="3158" spans="3:28">
      <c r="C3158" s="13">
        <v>3093</v>
      </c>
      <c r="D3158" s="13">
        <v>65</v>
      </c>
      <c r="E3158" s="14">
        <v>253619.38717675314</v>
      </c>
      <c r="F3158" s="14">
        <v>77989.060998933724</v>
      </c>
      <c r="G3158" s="14">
        <v>2551.6097</v>
      </c>
      <c r="H3158" s="14">
        <v>173078.7164778194</v>
      </c>
      <c r="I3158" s="14">
        <v>10384.722988669164</v>
      </c>
      <c r="J3158" s="14">
        <v>4153.8891954676656</v>
      </c>
      <c r="K3158" s="15">
        <v>0.10422728111305488</v>
      </c>
      <c r="L3158" s="14">
        <v>16912.019325500201</v>
      </c>
      <c r="M3158" s="14">
        <v>181249.93000519302</v>
      </c>
      <c r="N3158" s="14">
        <v>3115.4168966007492</v>
      </c>
      <c r="O3158" s="15">
        <v>0.1359438888095858</v>
      </c>
      <c r="P3158" s="14">
        <v>24134.116699376951</v>
      </c>
      <c r="Q3158" s="14">
        <v>203221.81131116851</v>
      </c>
      <c r="R3158" s="14">
        <v>3115.4168966007492</v>
      </c>
      <c r="S3158" s="15">
        <v>0.31635165443308016</v>
      </c>
      <c r="T3158" s="38">
        <v>87987.05020188677</v>
      </c>
      <c r="U3158" s="38">
        <v>367675.27881315094</v>
      </c>
      <c r="V3158" s="38">
        <v>129033.18622676392</v>
      </c>
      <c r="W3158" s="38">
        <v>752147.02012951253</v>
      </c>
      <c r="AA3158" s="13">
        <v>3093</v>
      </c>
      <c r="AB3158" s="39">
        <v>2328461.5561457081</v>
      </c>
    </row>
    <row r="3159" spans="3:28">
      <c r="C3159" s="13">
        <v>3094</v>
      </c>
      <c r="D3159" s="13">
        <v>65</v>
      </c>
      <c r="E3159" s="14">
        <v>231869.88940744521</v>
      </c>
      <c r="F3159" s="14">
        <v>69506.756868903642</v>
      </c>
      <c r="G3159" s="14">
        <v>2551.6097</v>
      </c>
      <c r="H3159" s="14">
        <v>159811.52283854157</v>
      </c>
      <c r="I3159" s="14">
        <v>9588.6913703124937</v>
      </c>
      <c r="J3159" s="14">
        <v>3835.4765481249979</v>
      </c>
      <c r="K3159" s="15">
        <v>2.3483241452755141E-2</v>
      </c>
      <c r="L3159" s="14">
        <v>2764.9399864899851</v>
      </c>
      <c r="M3159" s="14">
        <v>122423.6635522398</v>
      </c>
      <c r="N3159" s="14">
        <v>2876.6074110937479</v>
      </c>
      <c r="O3159" s="15">
        <v>3.2988192057839497E-2</v>
      </c>
      <c r="P3159" s="14">
        <v>2567.9150988909569</v>
      </c>
      <c r="Q3159" s="14">
        <v>81849.681531601847</v>
      </c>
      <c r="R3159" s="14">
        <v>2876.6074110937479</v>
      </c>
      <c r="S3159" s="15">
        <v>1.6202810385833002E-2</v>
      </c>
      <c r="T3159" s="38">
        <v>6698.4829040533068</v>
      </c>
      <c r="U3159" s="38">
        <v>421551.66616099916</v>
      </c>
      <c r="V3159" s="38">
        <v>12031.337989434249</v>
      </c>
      <c r="W3159" s="38">
        <v>625825.0112448408</v>
      </c>
      <c r="AA3159" s="13">
        <v>3094</v>
      </c>
      <c r="AB3159" s="39">
        <v>2792251.2481380356</v>
      </c>
    </row>
    <row r="3160" spans="3:28">
      <c r="C3160" s="13">
        <v>3095</v>
      </c>
      <c r="D3160" s="13">
        <v>65</v>
      </c>
      <c r="E3160" s="14">
        <v>229246.34175399452</v>
      </c>
      <c r="F3160" s="14">
        <v>68483.573284057871</v>
      </c>
      <c r="G3160" s="14">
        <v>2551.6097</v>
      </c>
      <c r="H3160" s="14">
        <v>158211.15876993665</v>
      </c>
      <c r="I3160" s="14">
        <v>9492.6695261961995</v>
      </c>
      <c r="J3160" s="14">
        <v>3797.0678104784802</v>
      </c>
      <c r="K3160" s="15">
        <v>4.8504523968143261E-2</v>
      </c>
      <c r="L3160" s="14">
        <v>5551.3771780251927</v>
      </c>
      <c r="M3160" s="14">
        <v>121900.62049897212</v>
      </c>
      <c r="N3160" s="14">
        <v>2847.8008578588597</v>
      </c>
      <c r="O3160" s="15">
        <v>-0.13041996407131864</v>
      </c>
      <c r="P3160" s="14">
        <v>-23161.886530290165</v>
      </c>
      <c r="Q3160" s="14">
        <v>155856.65360904706</v>
      </c>
      <c r="R3160" s="14">
        <v>2847.8008578588597</v>
      </c>
      <c r="S3160" s="15">
        <v>-0.10536040339098636</v>
      </c>
      <c r="T3160" s="38">
        <v>-21469.066911037971</v>
      </c>
      <c r="U3160" s="38">
        <v>183722.72183327223</v>
      </c>
      <c r="V3160" s="38">
        <v>-39079.576263302944</v>
      </c>
      <c r="W3160" s="38">
        <v>461479.99594129145</v>
      </c>
      <c r="AA3160" s="13">
        <v>3095</v>
      </c>
      <c r="AB3160" s="39">
        <v>2351165.6053720391</v>
      </c>
    </row>
    <row r="3161" spans="3:28">
      <c r="C3161" s="13">
        <v>3096</v>
      </c>
      <c r="D3161" s="13">
        <v>65</v>
      </c>
      <c r="E3161" s="14">
        <v>226912.9391991579</v>
      </c>
      <c r="F3161" s="14">
        <v>67573.546287671576</v>
      </c>
      <c r="G3161" s="14">
        <v>2551.6097</v>
      </c>
      <c r="H3161" s="14">
        <v>156787.78321148633</v>
      </c>
      <c r="I3161" s="14">
        <v>9407.2669926891795</v>
      </c>
      <c r="J3161" s="14">
        <v>3762.9067970756719</v>
      </c>
      <c r="K3161" s="15">
        <v>1.5116361140376889E-2</v>
      </c>
      <c r="L3161" s="14">
        <v>2039.8354153355481</v>
      </c>
      <c r="M3161" s="14">
        <v>138863.51441914824</v>
      </c>
      <c r="N3161" s="14">
        <v>2822.1800978067536</v>
      </c>
      <c r="O3161" s="15">
        <v>-4.4853097616135332E-2</v>
      </c>
      <c r="P3161" s="14">
        <v>-5721.7906476449625</v>
      </c>
      <c r="Q3161" s="14">
        <v>123256.64595586115</v>
      </c>
      <c r="R3161" s="14">
        <v>2822.1800978067536</v>
      </c>
      <c r="S3161" s="15">
        <v>0.41411160923447865</v>
      </c>
      <c r="T3161" s="38">
        <v>77254.873773473824</v>
      </c>
      <c r="U3161" s="38">
        <v>265221.64603637304</v>
      </c>
      <c r="V3161" s="38">
        <v>73572.918541164414</v>
      </c>
      <c r="W3161" s="38">
        <v>527341.80641138251</v>
      </c>
      <c r="AA3161" s="13">
        <v>3096</v>
      </c>
      <c r="AB3161" s="39">
        <v>2706853.8609307702</v>
      </c>
    </row>
    <row r="3162" spans="3:28">
      <c r="C3162" s="13">
        <v>3097</v>
      </c>
      <c r="D3162" s="13">
        <v>65</v>
      </c>
      <c r="E3162" s="14">
        <v>240725.54166260271</v>
      </c>
      <c r="F3162" s="14">
        <v>72960.461248415057</v>
      </c>
      <c r="G3162" s="14">
        <v>2551.6097</v>
      </c>
      <c r="H3162" s="14">
        <v>165213.47071418766</v>
      </c>
      <c r="I3162" s="14">
        <v>9912.8082428512589</v>
      </c>
      <c r="J3162" s="14">
        <v>3965.1232971405038</v>
      </c>
      <c r="K3162" s="15">
        <v>4.5705837926005299E-2</v>
      </c>
      <c r="L3162" s="14">
        <v>6133.0921744156622</v>
      </c>
      <c r="M3162" s="14">
        <v>142301.84212446128</v>
      </c>
      <c r="N3162" s="14">
        <v>2973.8424728553778</v>
      </c>
      <c r="O3162" s="15">
        <v>-2.3648932949922777E-2</v>
      </c>
      <c r="P3162" s="14">
        <v>-3719.8952464446293</v>
      </c>
      <c r="Q3162" s="14">
        <v>155063.56255345521</v>
      </c>
      <c r="R3162" s="14">
        <v>2973.8424728553778</v>
      </c>
      <c r="S3162" s="15">
        <v>-0.10548332466067269</v>
      </c>
      <c r="T3162" s="38">
        <v>-18726.619726625508</v>
      </c>
      <c r="U3162" s="38">
        <v>160291.86668246638</v>
      </c>
      <c r="V3162" s="38">
        <v>-16313.422798654476</v>
      </c>
      <c r="W3162" s="38">
        <v>457657.2713603829</v>
      </c>
      <c r="AA3162" s="13">
        <v>3097</v>
      </c>
      <c r="AB3162" s="39">
        <v>2483809.5396298948</v>
      </c>
    </row>
    <row r="3163" spans="3:28">
      <c r="C3163" s="13">
        <v>3098</v>
      </c>
      <c r="D3163" s="13">
        <v>65</v>
      </c>
      <c r="E3163" s="14">
        <v>227615.79492772577</v>
      </c>
      <c r="F3163" s="14">
        <v>67847.660021813048</v>
      </c>
      <c r="G3163" s="14">
        <v>2551.6097</v>
      </c>
      <c r="H3163" s="14">
        <v>157216.52520591274</v>
      </c>
      <c r="I3163" s="14">
        <v>9432.9915123547635</v>
      </c>
      <c r="J3163" s="14">
        <v>3773.1966049419057</v>
      </c>
      <c r="K3163" s="15">
        <v>0.1022951284837772</v>
      </c>
      <c r="L3163" s="14">
        <v>16059.37367167535</v>
      </c>
      <c r="M3163" s="14">
        <v>174936.57269685989</v>
      </c>
      <c r="N3163" s="14">
        <v>2829.8974537064291</v>
      </c>
      <c r="O3163" s="15">
        <v>-0.1589328966967673</v>
      </c>
      <c r="P3163" s="14">
        <v>-23497.809538567795</v>
      </c>
      <c r="Q3163" s="14">
        <v>125764.50135774206</v>
      </c>
      <c r="R3163" s="14">
        <v>2829.8974537064291</v>
      </c>
      <c r="S3163" s="15">
        <v>0.30994237011615999</v>
      </c>
      <c r="T3163" s="38">
        <v>16697.567730093684</v>
      </c>
      <c r="U3163" s="38">
        <v>71985.653336670002</v>
      </c>
      <c r="V3163" s="38">
        <v>9259.131863201239</v>
      </c>
      <c r="W3163" s="38">
        <v>372686.72739127197</v>
      </c>
      <c r="AA3163" s="13">
        <v>3098</v>
      </c>
      <c r="AB3163" s="39">
        <v>3412004.6782873911</v>
      </c>
    </row>
    <row r="3164" spans="3:28">
      <c r="C3164" s="13">
        <v>3099</v>
      </c>
      <c r="D3164" s="13">
        <v>65</v>
      </c>
      <c r="E3164" s="14">
        <v>248157.60042958992</v>
      </c>
      <c r="F3164" s="14">
        <v>75858.964167540078</v>
      </c>
      <c r="G3164" s="14">
        <v>2551.6097</v>
      </c>
      <c r="H3164" s="14">
        <v>169747.02656204984</v>
      </c>
      <c r="I3164" s="14">
        <v>10184.821593722991</v>
      </c>
      <c r="J3164" s="14">
        <v>4073.9286374891963</v>
      </c>
      <c r="K3164" s="15">
        <v>4.6508778506825096E-2</v>
      </c>
      <c r="L3164" s="14">
        <v>8260.891222710854</v>
      </c>
      <c r="M3164" s="14">
        <v>187917.89820713372</v>
      </c>
      <c r="N3164" s="14">
        <v>3055.4464781168972</v>
      </c>
      <c r="O3164" s="15">
        <v>-1.4230223285845361E-2</v>
      </c>
      <c r="P3164" s="14">
        <v>-5902.7565395117053</v>
      </c>
      <c r="Q3164" s="14">
        <v>410429.17749384319</v>
      </c>
      <c r="R3164" s="14">
        <v>3055.4464781168972</v>
      </c>
      <c r="S3164" s="15">
        <v>0.58863657141089976</v>
      </c>
      <c r="T3164" s="38">
        <v>196398.07852889135</v>
      </c>
      <c r="U3164" s="38">
        <v>531574.92937506712</v>
      </c>
      <c r="V3164" s="38">
        <v>198756.21321209049</v>
      </c>
      <c r="W3164" s="38">
        <v>1129922.005076044</v>
      </c>
      <c r="AA3164" s="13">
        <v>3099</v>
      </c>
      <c r="AB3164" s="39">
        <v>2211854.4926168118</v>
      </c>
    </row>
    <row r="3165" spans="3:28">
      <c r="C3165" s="13">
        <v>3100</v>
      </c>
      <c r="D3165" s="13">
        <v>65</v>
      </c>
      <c r="E3165" s="14">
        <v>226862.26284407123</v>
      </c>
      <c r="F3165" s="14">
        <v>67553.782509187775</v>
      </c>
      <c r="G3165" s="14">
        <v>2551.6097</v>
      </c>
      <c r="H3165" s="14">
        <v>156756.87063488344</v>
      </c>
      <c r="I3165" s="14">
        <v>9405.4122380930057</v>
      </c>
      <c r="J3165" s="14">
        <v>3762.1648952372025</v>
      </c>
      <c r="K3165" s="15">
        <v>8.6363757575545957E-2</v>
      </c>
      <c r="L3165" s="14">
        <v>14748.334028068337</v>
      </c>
      <c r="M3165" s="14">
        <v>187399.36028188778</v>
      </c>
      <c r="N3165" s="14">
        <v>2821.6236714279016</v>
      </c>
      <c r="O3165" s="15">
        <v>6.2641712109328063E-2</v>
      </c>
      <c r="P3165" s="14">
        <v>12414.534064084206</v>
      </c>
      <c r="Q3165" s="14">
        <v>212008.53160866289</v>
      </c>
      <c r="R3165" s="14">
        <v>2821.6236714279016</v>
      </c>
      <c r="S3165" s="15">
        <v>0.33461056815480483</v>
      </c>
      <c r="T3165" s="38">
        <v>147045.97317157965</v>
      </c>
      <c r="U3165" s="38">
        <v>587910.84643296269</v>
      </c>
      <c r="V3165" s="38">
        <v>174208.8412637322</v>
      </c>
      <c r="W3165" s="38">
        <v>987318.73832351342</v>
      </c>
      <c r="AA3165" s="13">
        <v>3100</v>
      </c>
      <c r="AB3165" s="39">
        <v>2905970.9357989035</v>
      </c>
    </row>
    <row r="3166" spans="3:28">
      <c r="C3166" s="13">
        <v>3101</v>
      </c>
      <c r="D3166" s="13">
        <v>65</v>
      </c>
      <c r="E3166" s="14">
        <v>221450.20078250824</v>
      </c>
      <c r="F3166" s="14">
        <v>65443.078305178213</v>
      </c>
      <c r="G3166" s="14">
        <v>2551.6097</v>
      </c>
      <c r="H3166" s="14">
        <v>153455.51277733003</v>
      </c>
      <c r="I3166" s="14">
        <v>9207.3307666398014</v>
      </c>
      <c r="J3166" s="14">
        <v>3682.9323066559209</v>
      </c>
      <c r="K3166" s="15">
        <v>-1.1350416094316376E-2</v>
      </c>
      <c r="L3166" s="14">
        <v>-1459.0416068693603</v>
      </c>
      <c r="M3166" s="14">
        <v>128927.63335161975</v>
      </c>
      <c r="N3166" s="14">
        <v>2762.1992299919402</v>
      </c>
      <c r="O3166" s="15">
        <v>0.12274169814443639</v>
      </c>
      <c r="P3166" s="14">
        <v>23108.262707722137</v>
      </c>
      <c r="Q3166" s="14">
        <v>212756.78127702873</v>
      </c>
      <c r="R3166" s="14">
        <v>2762.1992299919402</v>
      </c>
      <c r="S3166" s="15">
        <v>0.34363240797368078</v>
      </c>
      <c r="T3166" s="38">
        <v>95237.973158993351</v>
      </c>
      <c r="U3166" s="38">
        <v>373769.80404694815</v>
      </c>
      <c r="V3166" s="38">
        <v>116887.19425984613</v>
      </c>
      <c r="W3166" s="38">
        <v>715454.21867559664</v>
      </c>
      <c r="AA3166" s="13">
        <v>3101</v>
      </c>
      <c r="AB3166" s="39">
        <v>3053615.6987527949</v>
      </c>
    </row>
    <row r="3167" spans="3:28">
      <c r="C3167" s="13">
        <v>3102</v>
      </c>
      <c r="D3167" s="13">
        <v>65</v>
      </c>
      <c r="E3167" s="14">
        <v>214828.32808896754</v>
      </c>
      <c r="F3167" s="14">
        <v>62860.547954697337</v>
      </c>
      <c r="G3167" s="14">
        <v>2551.6097</v>
      </c>
      <c r="H3167" s="14">
        <v>149416.1704342702</v>
      </c>
      <c r="I3167" s="14">
        <v>8964.9702260562117</v>
      </c>
      <c r="J3167" s="14">
        <v>3585.9880904224847</v>
      </c>
      <c r="K3167" s="15">
        <v>9.433327914081166E-2</v>
      </c>
      <c r="L3167" s="14">
        <v>13239.355899342951</v>
      </c>
      <c r="M3167" s="14">
        <v>155378.95953903793</v>
      </c>
      <c r="N3167" s="14">
        <v>2689.4910678168635</v>
      </c>
      <c r="O3167" s="15">
        <v>-1.7583016354910941E-3</v>
      </c>
      <c r="P3167" s="14">
        <v>-206.62523038739653</v>
      </c>
      <c r="Q3167" s="14">
        <v>118652.21812194571</v>
      </c>
      <c r="R3167" s="14">
        <v>2689.4910678168635</v>
      </c>
      <c r="S3167" s="15">
        <v>0.23325794365181363</v>
      </c>
      <c r="T3167" s="38">
        <v>59508.255945434132</v>
      </c>
      <c r="U3167" s="38">
        <v>315970.81231909979</v>
      </c>
      <c r="V3167" s="38">
        <v>72540.98661438968</v>
      </c>
      <c r="W3167" s="38">
        <v>590001.98998008342</v>
      </c>
      <c r="AA3167" s="13">
        <v>3102</v>
      </c>
      <c r="AB3167" s="39">
        <v>2381399.018367385</v>
      </c>
    </row>
    <row r="3168" spans="3:28">
      <c r="C3168" s="13">
        <v>3103</v>
      </c>
      <c r="D3168" s="13">
        <v>65</v>
      </c>
      <c r="E3168" s="14">
        <v>224983.60531167104</v>
      </c>
      <c r="F3168" s="14">
        <v>66821.106071551709</v>
      </c>
      <c r="G3168" s="14">
        <v>2551.6097</v>
      </c>
      <c r="H3168" s="14">
        <v>155610.88954011933</v>
      </c>
      <c r="I3168" s="14">
        <v>9336.6533724071596</v>
      </c>
      <c r="J3168" s="14">
        <v>3734.6613489628639</v>
      </c>
      <c r="K3168" s="15">
        <v>-3.164704933453668E-2</v>
      </c>
      <c r="L3168" s="14">
        <v>-5270.1593133861106</v>
      </c>
      <c r="M3168" s="14">
        <v>163126.41892777901</v>
      </c>
      <c r="N3168" s="14">
        <v>2800.9960117221476</v>
      </c>
      <c r="O3168" s="15">
        <v>6.9395702262066067E-2</v>
      </c>
      <c r="P3168" s="14">
        <v>21173.638902023857</v>
      </c>
      <c r="Q3168" s="14">
        <v>327688.69316763256</v>
      </c>
      <c r="R3168" s="14">
        <v>2800.9960117221476</v>
      </c>
      <c r="S3168" s="15">
        <v>0.49962887290124358</v>
      </c>
      <c r="T3168" s="38">
        <v>179660.92637043435</v>
      </c>
      <c r="U3168" s="38">
        <v>540650.1833829151</v>
      </c>
      <c r="V3168" s="38">
        <v>195564.40595907209</v>
      </c>
      <c r="W3168" s="38">
        <v>1031465.2954783267</v>
      </c>
      <c r="AA3168" s="13">
        <v>3103</v>
      </c>
      <c r="AB3168" s="39">
        <v>2718829.1905073123</v>
      </c>
    </row>
    <row r="3169" spans="3:28">
      <c r="C3169" s="13">
        <v>3104</v>
      </c>
      <c r="D3169" s="13">
        <v>65</v>
      </c>
      <c r="E3169" s="14">
        <v>210433.58862283503</v>
      </c>
      <c r="F3169" s="14">
        <v>61146.599562905663</v>
      </c>
      <c r="G3169" s="14">
        <v>2551.6097</v>
      </c>
      <c r="H3169" s="14">
        <v>146735.37935992936</v>
      </c>
      <c r="I3169" s="14">
        <v>8804.1227615957614</v>
      </c>
      <c r="J3169" s="14">
        <v>3521.6491046383048</v>
      </c>
      <c r="K3169" s="15">
        <v>1.6286091717220137E-2</v>
      </c>
      <c r="L3169" s="14">
        <v>2024.9256575112063</v>
      </c>
      <c r="M3169" s="14">
        <v>128120.40905067101</v>
      </c>
      <c r="N3169" s="14">
        <v>2641.2368284787285</v>
      </c>
      <c r="O3169" s="15">
        <v>1.2455711563445902E-2</v>
      </c>
      <c r="P3169" s="14">
        <v>2561.0643914687607</v>
      </c>
      <c r="Q3169" s="14">
        <v>209495.33871154831</v>
      </c>
      <c r="R3169" s="14">
        <v>2641.2368284787285</v>
      </c>
      <c r="S3169" s="15">
        <v>-0.24694408594755163</v>
      </c>
      <c r="T3169" s="38">
        <v>-151526.34232516281</v>
      </c>
      <c r="U3169" s="38">
        <v>463400.15267340362</v>
      </c>
      <c r="V3169" s="38">
        <v>-146940.35227618285</v>
      </c>
      <c r="W3169" s="38">
        <v>801015.9004356229</v>
      </c>
      <c r="AA3169" s="13">
        <v>3104</v>
      </c>
      <c r="AB3169" s="39">
        <v>2785557.3225126173</v>
      </c>
    </row>
    <row r="3170" spans="3:28">
      <c r="C3170" s="13">
        <v>3105</v>
      </c>
      <c r="D3170" s="13">
        <v>65</v>
      </c>
      <c r="E3170" s="14">
        <v>259468.07893012822</v>
      </c>
      <c r="F3170" s="14">
        <v>80270.050782750011</v>
      </c>
      <c r="G3170" s="14">
        <v>2551.6097</v>
      </c>
      <c r="H3170" s="14">
        <v>176646.41844737821</v>
      </c>
      <c r="I3170" s="14">
        <v>10598.785106842692</v>
      </c>
      <c r="J3170" s="14">
        <v>4239.514042737077</v>
      </c>
      <c r="K3170" s="15">
        <v>4.1938357553666775E-2</v>
      </c>
      <c r="L3170" s="14">
        <v>6271.3242880921207</v>
      </c>
      <c r="M3170" s="14">
        <v>157927.79790755268</v>
      </c>
      <c r="N3170" s="14">
        <v>3179.6355320528073</v>
      </c>
      <c r="O3170" s="15">
        <v>0.16743969594435759</v>
      </c>
      <c r="P3170" s="14">
        <v>49661.47681633605</v>
      </c>
      <c r="Q3170" s="14">
        <v>347844.50407337357</v>
      </c>
      <c r="R3170" s="14">
        <v>3179.6355320528073</v>
      </c>
      <c r="S3170" s="15">
        <v>0.37022287918095698</v>
      </c>
      <c r="T3170" s="38">
        <v>692629.44144762889</v>
      </c>
      <c r="U3170" s="38">
        <v>2565063.7704441091</v>
      </c>
      <c r="V3170" s="38">
        <v>748562.24255205703</v>
      </c>
      <c r="W3170" s="38">
        <v>3070836.0724250353</v>
      </c>
      <c r="AA3170" s="13">
        <v>3105</v>
      </c>
      <c r="AB3170" s="39">
        <v>2780696.5266028056</v>
      </c>
    </row>
    <row r="3171" spans="3:28">
      <c r="C3171" s="13">
        <v>3106</v>
      </c>
      <c r="D3171" s="13">
        <v>65</v>
      </c>
      <c r="E3171" s="14">
        <v>248074.91431494721</v>
      </c>
      <c r="F3171" s="14">
        <v>75826.716582829409</v>
      </c>
      <c r="G3171" s="14">
        <v>2551.6097</v>
      </c>
      <c r="H3171" s="14">
        <v>169696.58803211778</v>
      </c>
      <c r="I3171" s="14">
        <v>10181.795281927067</v>
      </c>
      <c r="J3171" s="14">
        <v>4072.7181127708268</v>
      </c>
      <c r="K3171" s="15">
        <v>3.119846421251905E-2</v>
      </c>
      <c r="L3171" s="14">
        <v>5541.9438015892738</v>
      </c>
      <c r="M3171" s="14">
        <v>185213.4506600723</v>
      </c>
      <c r="N3171" s="14">
        <v>3054.5385845781198</v>
      </c>
      <c r="O3171" s="15">
        <v>0.25148970913665419</v>
      </c>
      <c r="P3171" s="14">
        <v>38650.203802448232</v>
      </c>
      <c r="Q3171" s="14">
        <v>193862.50432377469</v>
      </c>
      <c r="R3171" s="14">
        <v>3054.5385845781198</v>
      </c>
      <c r="S3171" s="15">
        <v>0.12071056895904433</v>
      </c>
      <c r="T3171" s="38">
        <v>157364.19962362104</v>
      </c>
      <c r="U3171" s="38">
        <v>1462540.3621376201</v>
      </c>
      <c r="V3171" s="38">
        <v>201556.34722765855</v>
      </c>
      <c r="W3171" s="38">
        <v>1841616.3171214671</v>
      </c>
      <c r="AA3171" s="13">
        <v>3106</v>
      </c>
      <c r="AB3171" s="39">
        <v>2938891.2123435629</v>
      </c>
    </row>
    <row r="3172" spans="3:28">
      <c r="C3172" s="13">
        <v>3107</v>
      </c>
      <c r="D3172" s="13">
        <v>65</v>
      </c>
      <c r="E3172" s="14">
        <v>229129.27112283063</v>
      </c>
      <c r="F3172" s="14">
        <v>68437.915737903939</v>
      </c>
      <c r="G3172" s="14">
        <v>2551.6097</v>
      </c>
      <c r="H3172" s="14">
        <v>158139.74568492669</v>
      </c>
      <c r="I3172" s="14">
        <v>9488.3847410956005</v>
      </c>
      <c r="J3172" s="14">
        <v>3795.3538964382406</v>
      </c>
      <c r="K3172" s="15">
        <v>6.4173896620372428E-2</v>
      </c>
      <c r="L3172" s="14">
        <v>7212.0529597728</v>
      </c>
      <c r="M3172" s="14">
        <v>121492.69774359763</v>
      </c>
      <c r="N3172" s="14">
        <v>2846.51542232868</v>
      </c>
      <c r="O3172" s="15">
        <v>7.7324020236222632E-2</v>
      </c>
      <c r="P3172" s="14">
        <v>9802.9902388234277</v>
      </c>
      <c r="Q3172" s="14">
        <v>138004.32038951662</v>
      </c>
      <c r="R3172" s="14">
        <v>2846.51542232868</v>
      </c>
      <c r="S3172" s="15">
        <v>-1.8067704568024853E-2</v>
      </c>
      <c r="T3172" s="38">
        <v>-1469.2960640902606</v>
      </c>
      <c r="U3172" s="38">
        <v>81275.640256460538</v>
      </c>
      <c r="V3172" s="38">
        <v>15545.747134505968</v>
      </c>
      <c r="W3172" s="38">
        <v>340772.65838957479</v>
      </c>
      <c r="AA3172" s="13">
        <v>3107</v>
      </c>
      <c r="AB3172" s="39">
        <v>2647827.5327098966</v>
      </c>
    </row>
    <row r="3173" spans="3:28">
      <c r="C3173" s="13">
        <v>3108</v>
      </c>
      <c r="D3173" s="13">
        <v>65</v>
      </c>
      <c r="E3173" s="14">
        <v>240410.58035939102</v>
      </c>
      <c r="F3173" s="14">
        <v>72837.626340162504</v>
      </c>
      <c r="G3173" s="14">
        <v>2551.6097</v>
      </c>
      <c r="H3173" s="14">
        <v>165021.34431922852</v>
      </c>
      <c r="I3173" s="14">
        <v>9901.2806591537101</v>
      </c>
      <c r="J3173" s="14">
        <v>3960.5122636614842</v>
      </c>
      <c r="K3173" s="15">
        <v>4.2464036269914032E-2</v>
      </c>
      <c r="L3173" s="14">
        <v>6780.7282162904858</v>
      </c>
      <c r="M3173" s="14">
        <v>168442.65410721247</v>
      </c>
      <c r="N3173" s="14">
        <v>2970.3841977461129</v>
      </c>
      <c r="O3173" s="15">
        <v>0.1603654675303261</v>
      </c>
      <c r="P3173" s="14">
        <v>49375.005738278574</v>
      </c>
      <c r="Q3173" s="14">
        <v>358750.70879732113</v>
      </c>
      <c r="R3173" s="14">
        <v>2970.3841977461129</v>
      </c>
      <c r="S3173" s="15">
        <v>-0.42650206145467978</v>
      </c>
      <c r="T3173" s="38">
        <v>-57964.694888799408</v>
      </c>
      <c r="U3173" s="38">
        <v>79427.682959886835</v>
      </c>
      <c r="V3173" s="38">
        <v>-1808.9609342303447</v>
      </c>
      <c r="W3173" s="38">
        <v>606621.04586442048</v>
      </c>
      <c r="AA3173" s="13">
        <v>3108</v>
      </c>
      <c r="AB3173" s="39">
        <v>2996980.0241427091</v>
      </c>
    </row>
    <row r="3174" spans="3:28">
      <c r="C3174" s="13">
        <v>3109</v>
      </c>
      <c r="D3174" s="13">
        <v>65</v>
      </c>
      <c r="E3174" s="14">
        <v>220864.12634950201</v>
      </c>
      <c r="F3174" s="14">
        <v>65214.509276305784</v>
      </c>
      <c r="G3174" s="14">
        <v>2551.6097</v>
      </c>
      <c r="H3174" s="14">
        <v>153098.00737319622</v>
      </c>
      <c r="I3174" s="14">
        <v>9185.8804423917736</v>
      </c>
      <c r="J3174" s="14">
        <v>3674.3521769567096</v>
      </c>
      <c r="K3174" s="15">
        <v>8.8045270714819102E-4</v>
      </c>
      <c r="L3174" s="14">
        <v>109.0638453289601</v>
      </c>
      <c r="M3174" s="14">
        <v>125818.7028650881</v>
      </c>
      <c r="N3174" s="14">
        <v>2755.764132717532</v>
      </c>
      <c r="O3174" s="15">
        <v>2.5954855468346388E-2</v>
      </c>
      <c r="P3174" s="14">
        <v>3486.846808174128</v>
      </c>
      <c r="Q3174" s="14">
        <v>139207.48460386306</v>
      </c>
      <c r="R3174" s="14">
        <v>2755.764132717532</v>
      </c>
      <c r="S3174" s="15">
        <v>-0.165310363826774</v>
      </c>
      <c r="T3174" s="38">
        <v>-42450.705531741871</v>
      </c>
      <c r="U3174" s="38">
        <v>215721.15211515137</v>
      </c>
      <c r="V3174" s="38">
        <v>-38854.794878238783</v>
      </c>
      <c r="W3174" s="38">
        <v>480747.3395841025</v>
      </c>
      <c r="AA3174" s="13">
        <v>3109</v>
      </c>
      <c r="AB3174" s="39">
        <v>2478403.1209968179</v>
      </c>
    </row>
    <row r="3175" spans="3:28">
      <c r="C3175" s="13">
        <v>3110</v>
      </c>
      <c r="D3175" s="13">
        <v>65</v>
      </c>
      <c r="E3175" s="14">
        <v>242016.93009499865</v>
      </c>
      <c r="F3175" s="14">
        <v>73464.10273704947</v>
      </c>
      <c r="G3175" s="14">
        <v>2551.6097</v>
      </c>
      <c r="H3175" s="14">
        <v>166001.21765794916</v>
      </c>
      <c r="I3175" s="14">
        <v>9960.0730594769502</v>
      </c>
      <c r="J3175" s="14">
        <v>3984.0292237907802</v>
      </c>
      <c r="K3175" s="15">
        <v>1.6150398957100548E-2</v>
      </c>
      <c r="L3175" s="14">
        <v>2707.0909829002953</v>
      </c>
      <c r="M3175" s="14">
        <v>172316.69758685719</v>
      </c>
      <c r="N3175" s="14">
        <v>2988.0219178430848</v>
      </c>
      <c r="O3175" s="15">
        <v>6.7586462540315792E-2</v>
      </c>
      <c r="P3175" s="14">
        <v>8143.5577319270005</v>
      </c>
      <c r="Q3175" s="14">
        <v>130128.5283570585</v>
      </c>
      <c r="R3175" s="14">
        <v>2988.0219178430848</v>
      </c>
      <c r="S3175" s="15">
        <v>0.45974907825490136</v>
      </c>
      <c r="T3175" s="38">
        <v>112363.35926339154</v>
      </c>
      <c r="U3175" s="38">
        <v>358258.85916035785</v>
      </c>
      <c r="V3175" s="38">
        <v>123214.00797821884</v>
      </c>
      <c r="W3175" s="38">
        <v>660704.08510427352</v>
      </c>
      <c r="AA3175" s="13">
        <v>3110</v>
      </c>
      <c r="AB3175" s="39">
        <v>3107700.6405467107</v>
      </c>
    </row>
    <row r="3176" spans="3:28">
      <c r="C3176" s="13">
        <v>3111</v>
      </c>
      <c r="D3176" s="13">
        <v>65</v>
      </c>
      <c r="E3176" s="14">
        <v>234870.81878667267</v>
      </c>
      <c r="F3176" s="14">
        <v>70677.119326802349</v>
      </c>
      <c r="G3176" s="14">
        <v>2551.6097</v>
      </c>
      <c r="H3176" s="14">
        <v>161642.08975987032</v>
      </c>
      <c r="I3176" s="14">
        <v>9698.5253855922183</v>
      </c>
      <c r="J3176" s="14">
        <v>3879.4101542368876</v>
      </c>
      <c r="K3176" s="15">
        <v>-1.2566827063695975E-2</v>
      </c>
      <c r="L3176" s="14">
        <v>-1993.9378551159248</v>
      </c>
      <c r="M3176" s="14">
        <v>158612.53688545778</v>
      </c>
      <c r="N3176" s="14">
        <v>2909.5576156776656</v>
      </c>
      <c r="O3176" s="15">
        <v>-4.332897957147136E-2</v>
      </c>
      <c r="P3176" s="14">
        <v>-7922.3448215979224</v>
      </c>
      <c r="Q3176" s="14">
        <v>176374.14639098325</v>
      </c>
      <c r="R3176" s="14">
        <v>2909.5576156776656</v>
      </c>
      <c r="S3176" s="15">
        <v>0.41394548846674734</v>
      </c>
      <c r="T3176" s="38">
        <v>47104.743982128268</v>
      </c>
      <c r="U3176" s="38">
        <v>162354.08099762889</v>
      </c>
      <c r="V3176" s="38">
        <v>37188.461305414421</v>
      </c>
      <c r="W3176" s="38">
        <v>497340.76427406992</v>
      </c>
      <c r="AA3176" s="13">
        <v>3111</v>
      </c>
      <c r="AB3176" s="39">
        <v>2494267.8270552098</v>
      </c>
    </row>
    <row r="3177" spans="3:28">
      <c r="C3177" s="13">
        <v>3112</v>
      </c>
      <c r="D3177" s="13">
        <v>65</v>
      </c>
      <c r="E3177" s="14">
        <v>241599.2819786093</v>
      </c>
      <c r="F3177" s="14">
        <v>73301.219971657629</v>
      </c>
      <c r="G3177" s="14">
        <v>2551.6097</v>
      </c>
      <c r="H3177" s="14">
        <v>165746.45230695166</v>
      </c>
      <c r="I3177" s="14">
        <v>9944.7871384170994</v>
      </c>
      <c r="J3177" s="14">
        <v>3977.9148553668401</v>
      </c>
      <c r="K3177" s="15">
        <v>-1.9682810508600573E-2</v>
      </c>
      <c r="L3177" s="14">
        <v>-2473.9568307152563</v>
      </c>
      <c r="M3177" s="14">
        <v>125206.23913397688</v>
      </c>
      <c r="N3177" s="14">
        <v>2983.4361415251296</v>
      </c>
      <c r="O3177" s="15">
        <v>4.4128371553852602E-2</v>
      </c>
      <c r="P3177" s="14">
        <v>7813.7607028386356</v>
      </c>
      <c r="Q3177" s="14">
        <v>186374.34462338712</v>
      </c>
      <c r="R3177" s="14">
        <v>2983.4361415251296</v>
      </c>
      <c r="S3177" s="15">
        <v>6.0653448208408768E-2</v>
      </c>
      <c r="T3177" s="38">
        <v>11471.676742200098</v>
      </c>
      <c r="U3177" s="38">
        <v>202098.1774354238</v>
      </c>
      <c r="V3177" s="38">
        <v>16811.480614323475</v>
      </c>
      <c r="W3177" s="38">
        <v>513678.76119278779</v>
      </c>
      <c r="AA3177" s="13">
        <v>3112</v>
      </c>
      <c r="AB3177" s="39">
        <v>2576436.5354904574</v>
      </c>
    </row>
    <row r="3178" spans="3:28">
      <c r="C3178" s="13">
        <v>3113</v>
      </c>
      <c r="D3178" s="13">
        <v>65</v>
      </c>
      <c r="E3178" s="14">
        <v>229039.47185104954</v>
      </c>
      <c r="F3178" s="14">
        <v>68402.89402190932</v>
      </c>
      <c r="G3178" s="14">
        <v>2551.6097</v>
      </c>
      <c r="H3178" s="14">
        <v>158084.96812914024</v>
      </c>
      <c r="I3178" s="14">
        <v>9485.0980877484144</v>
      </c>
      <c r="J3178" s="14">
        <v>3794.0392350993661</v>
      </c>
      <c r="K3178" s="15">
        <v>6.1941340891255067E-2</v>
      </c>
      <c r="L3178" s="14">
        <v>6830.3056907207692</v>
      </c>
      <c r="M3178" s="14">
        <v>118997.87470939066</v>
      </c>
      <c r="N3178" s="14">
        <v>2845.5294263245241</v>
      </c>
      <c r="O3178" s="15">
        <v>-7.5126383161840782E-2</v>
      </c>
      <c r="P3178" s="14">
        <v>-14866.232626327388</v>
      </c>
      <c r="Q3178" s="14">
        <v>184439.51274759491</v>
      </c>
      <c r="R3178" s="14">
        <v>2845.5294263245241</v>
      </c>
      <c r="S3178" s="15">
        <v>4.5348614163035379E-2</v>
      </c>
      <c r="T3178" s="38">
        <v>23343.135339593606</v>
      </c>
      <c r="U3178" s="38">
        <v>539514.49315576395</v>
      </c>
      <c r="V3178" s="38">
        <v>15307.208403986988</v>
      </c>
      <c r="W3178" s="38">
        <v>842951.88061274949</v>
      </c>
      <c r="AA3178" s="13">
        <v>3113</v>
      </c>
      <c r="AB3178" s="39">
        <v>2410045.7083906331</v>
      </c>
    </row>
    <row r="3179" spans="3:28">
      <c r="C3179" s="13">
        <v>3114</v>
      </c>
      <c r="D3179" s="13">
        <v>65</v>
      </c>
      <c r="E3179" s="14">
        <v>226279.73477492339</v>
      </c>
      <c r="F3179" s="14">
        <v>67326.596562220118</v>
      </c>
      <c r="G3179" s="14">
        <v>2551.6097</v>
      </c>
      <c r="H3179" s="14">
        <v>156401.52851270328</v>
      </c>
      <c r="I3179" s="14">
        <v>9384.0917107621972</v>
      </c>
      <c r="J3179" s="14">
        <v>3753.6366843048791</v>
      </c>
      <c r="K3179" s="15">
        <v>5.8300298693148372E-2</v>
      </c>
      <c r="L3179" s="14">
        <v>11646.483715000053</v>
      </c>
      <c r="M3179" s="14">
        <v>213290.43835089472</v>
      </c>
      <c r="N3179" s="14">
        <v>2815.2275132286591</v>
      </c>
      <c r="O3179" s="15">
        <v>9.0492385939888523E-2</v>
      </c>
      <c r="P3179" s="14">
        <v>15940.634597710534</v>
      </c>
      <c r="Q3179" s="14">
        <v>193502.67761536167</v>
      </c>
      <c r="R3179" s="14">
        <v>2815.2275132286591</v>
      </c>
      <c r="S3179" s="15">
        <v>-7.8526545486082289E-3</v>
      </c>
      <c r="T3179" s="38">
        <v>-612.3088887184382</v>
      </c>
      <c r="U3179" s="38">
        <v>78770.069315793473</v>
      </c>
      <c r="V3179" s="38">
        <v>26974.809423992148</v>
      </c>
      <c r="W3179" s="38">
        <v>485563.18528204982</v>
      </c>
      <c r="AA3179" s="13">
        <v>3114</v>
      </c>
      <c r="AB3179" s="39">
        <v>2567175.5513684894</v>
      </c>
    </row>
    <row r="3180" spans="3:28">
      <c r="C3180" s="13">
        <v>3115</v>
      </c>
      <c r="D3180" s="13">
        <v>65</v>
      </c>
      <c r="E3180" s="14">
        <v>235285.35825599812</v>
      </c>
      <c r="F3180" s="14">
        <v>70838.78971983926</v>
      </c>
      <c r="G3180" s="14">
        <v>2551.6097</v>
      </c>
      <c r="H3180" s="14">
        <v>161894.95883615885</v>
      </c>
      <c r="I3180" s="14">
        <v>9713.6975301695311</v>
      </c>
      <c r="J3180" s="14">
        <v>3885.4790120678126</v>
      </c>
      <c r="K3180" s="15">
        <v>-5.0292255201991876E-4</v>
      </c>
      <c r="L3180" s="14">
        <v>-56.6551242632654</v>
      </c>
      <c r="M3180" s="14">
        <v>114537.87149236638</v>
      </c>
      <c r="N3180" s="14">
        <v>2914.1092590508592</v>
      </c>
      <c r="O3180" s="15">
        <v>2.2324318088891223E-2</v>
      </c>
      <c r="P3180" s="14">
        <v>5453.5697390463492</v>
      </c>
      <c r="Q3180" s="14">
        <v>251198.92546387349</v>
      </c>
      <c r="R3180" s="14">
        <v>2914.1092590508592</v>
      </c>
      <c r="S3180" s="15">
        <v>0.40213666363822437</v>
      </c>
      <c r="T3180" s="38">
        <v>288642.52588704549</v>
      </c>
      <c r="U3180" s="38">
        <v>1007871.8007255644</v>
      </c>
      <c r="V3180" s="38">
        <v>294039.44050182856</v>
      </c>
      <c r="W3180" s="38">
        <v>1373608.5976818041</v>
      </c>
      <c r="AA3180" s="13">
        <v>3115</v>
      </c>
      <c r="AB3180" s="39">
        <v>2628211.2946530441</v>
      </c>
    </row>
    <row r="3181" spans="3:28">
      <c r="C3181" s="13">
        <v>3116</v>
      </c>
      <c r="D3181" s="13">
        <v>65</v>
      </c>
      <c r="E3181" s="14">
        <v>249881.72847321408</v>
      </c>
      <c r="F3181" s="14">
        <v>76531.374104553484</v>
      </c>
      <c r="G3181" s="14">
        <v>2551.6097</v>
      </c>
      <c r="H3181" s="14">
        <v>170798.7446686606</v>
      </c>
      <c r="I3181" s="14">
        <v>10247.924680119635</v>
      </c>
      <c r="J3181" s="14">
        <v>4099.1698720478544</v>
      </c>
      <c r="K3181" s="15">
        <v>3.3938229357834374E-2</v>
      </c>
      <c r="L3181" s="14">
        <v>6111.8581863979407</v>
      </c>
      <c r="M3181" s="14">
        <v>188249.158422957</v>
      </c>
      <c r="N3181" s="14">
        <v>3074.3774040358903</v>
      </c>
      <c r="O3181" s="15">
        <v>-9.0905277478261881E-2</v>
      </c>
      <c r="P3181" s="14">
        <v>-9007.1044046469833</v>
      </c>
      <c r="Q3181" s="14">
        <v>91612.389027157944</v>
      </c>
      <c r="R3181" s="14">
        <v>3074.3774040358903</v>
      </c>
      <c r="S3181" s="15">
        <v>9.9530984452713037E-2</v>
      </c>
      <c r="T3181" s="38">
        <v>20323.849612141068</v>
      </c>
      <c r="U3181" s="38">
        <v>226057.24639845549</v>
      </c>
      <c r="V3181" s="38">
        <v>17428.603393892026</v>
      </c>
      <c r="W3181" s="38">
        <v>505918.79384857044</v>
      </c>
      <c r="AA3181" s="13">
        <v>3116</v>
      </c>
      <c r="AB3181" s="39">
        <v>2219927.3730149358</v>
      </c>
    </row>
    <row r="3182" spans="3:28">
      <c r="C3182" s="13">
        <v>3117</v>
      </c>
      <c r="D3182" s="13">
        <v>65</v>
      </c>
      <c r="E3182" s="14">
        <v>230404.462332633</v>
      </c>
      <c r="F3182" s="14">
        <v>68935.240309726869</v>
      </c>
      <c r="G3182" s="14">
        <v>2551.6097</v>
      </c>
      <c r="H3182" s="14">
        <v>158917.61232290612</v>
      </c>
      <c r="I3182" s="14">
        <v>9535.0567393743677</v>
      </c>
      <c r="J3182" s="14">
        <v>3814.0226957497471</v>
      </c>
      <c r="K3182" s="15">
        <v>-3.1083114229121321E-2</v>
      </c>
      <c r="L3182" s="14">
        <v>-4336.0332209827548</v>
      </c>
      <c r="M3182" s="14">
        <v>137069.00876245782</v>
      </c>
      <c r="N3182" s="14">
        <v>2860.5170218123103</v>
      </c>
      <c r="O3182" s="15">
        <v>0.29157430728539424</v>
      </c>
      <c r="P3182" s="14">
        <v>75808.606136433824</v>
      </c>
      <c r="Q3182" s="14">
        <v>337236.41670267942</v>
      </c>
      <c r="R3182" s="14">
        <v>2860.5170218123103</v>
      </c>
      <c r="S3182" s="15">
        <v>6.8528403123560844E-2</v>
      </c>
      <c r="T3182" s="38">
        <v>25596.750737158123</v>
      </c>
      <c r="U3182" s="38">
        <v>400547.32448152505</v>
      </c>
      <c r="V3182" s="38">
        <v>97069.323652609193</v>
      </c>
      <c r="W3182" s="38">
        <v>874852.74994666222</v>
      </c>
      <c r="AA3182" s="13">
        <v>3117</v>
      </c>
      <c r="AB3182" s="39">
        <v>2737170.7366049276</v>
      </c>
    </row>
    <row r="3183" spans="3:28">
      <c r="C3183" s="13">
        <v>3118</v>
      </c>
      <c r="D3183" s="13">
        <v>65</v>
      </c>
      <c r="E3183" s="14">
        <v>238659.30381727143</v>
      </c>
      <c r="F3183" s="14">
        <v>72154.628488735863</v>
      </c>
      <c r="G3183" s="14">
        <v>2551.6097</v>
      </c>
      <c r="H3183" s="14">
        <v>163953.06562853555</v>
      </c>
      <c r="I3183" s="14">
        <v>9837.1839377121323</v>
      </c>
      <c r="J3183" s="14">
        <v>3934.8735750848532</v>
      </c>
      <c r="K3183" s="15">
        <v>7.9120565150361893E-2</v>
      </c>
      <c r="L3183" s="14">
        <v>14413.59317574862</v>
      </c>
      <c r="M3183" s="14">
        <v>198553.55550525113</v>
      </c>
      <c r="N3183" s="14">
        <v>2951.1551813136398</v>
      </c>
      <c r="O3183" s="15">
        <v>0.13632751391570977</v>
      </c>
      <c r="P3183" s="14">
        <v>42434.14100433798</v>
      </c>
      <c r="Q3183" s="14">
        <v>355175.87306015048</v>
      </c>
      <c r="R3183" s="14">
        <v>2951.1551813136398</v>
      </c>
      <c r="S3183" s="15">
        <v>-0.23435515153360237</v>
      </c>
      <c r="T3183" s="38">
        <v>-93639.011042029015</v>
      </c>
      <c r="U3183" s="38">
        <v>307396.85113918368</v>
      </c>
      <c r="V3183" s="38">
        <v>-36791.276861942417</v>
      </c>
      <c r="W3183" s="38">
        <v>861126.27970458521</v>
      </c>
      <c r="AA3183" s="13">
        <v>3118</v>
      </c>
      <c r="AB3183" s="39">
        <v>2374611.8268492748</v>
      </c>
    </row>
    <row r="3184" spans="3:28">
      <c r="C3184" s="13">
        <v>3119</v>
      </c>
      <c r="D3184" s="13">
        <v>65</v>
      </c>
      <c r="E3184" s="14">
        <v>249844.54073647092</v>
      </c>
      <c r="F3184" s="14">
        <v>76516.87088722366</v>
      </c>
      <c r="G3184" s="14">
        <v>2551.6097</v>
      </c>
      <c r="H3184" s="14">
        <v>170776.06014924726</v>
      </c>
      <c r="I3184" s="14">
        <v>10246.563608954835</v>
      </c>
      <c r="J3184" s="14">
        <v>4098.6254435819346</v>
      </c>
      <c r="K3184" s="15">
        <v>5.2445381504858668E-2</v>
      </c>
      <c r="L3184" s="14">
        <v>5924.3792638489695</v>
      </c>
      <c r="M3184" s="14">
        <v>120936.53244662733</v>
      </c>
      <c r="N3184" s="14">
        <v>3073.9690826864503</v>
      </c>
      <c r="O3184" s="15">
        <v>0.17856982315316181</v>
      </c>
      <c r="P3184" s="14">
        <v>26369.83619552906</v>
      </c>
      <c r="Q3184" s="14">
        <v>175579.23105735116</v>
      </c>
      <c r="R3184" s="14">
        <v>3073.9690826864503</v>
      </c>
      <c r="S3184" s="15">
        <v>-6.8552863997861327E-2</v>
      </c>
      <c r="T3184" s="38">
        <v>-18311.287383740375</v>
      </c>
      <c r="U3184" s="38">
        <v>250337.62094698157</v>
      </c>
      <c r="V3184" s="38">
        <v>13982.928075637654</v>
      </c>
      <c r="W3184" s="38">
        <v>546853.38445096009</v>
      </c>
      <c r="AA3184" s="13">
        <v>3119</v>
      </c>
      <c r="AB3184" s="39">
        <v>2283606.4148591673</v>
      </c>
    </row>
    <row r="3185" spans="3:28">
      <c r="C3185" s="13">
        <v>3120</v>
      </c>
      <c r="D3185" s="13">
        <v>65</v>
      </c>
      <c r="E3185" s="14">
        <v>227914.19429769408</v>
      </c>
      <c r="F3185" s="14">
        <v>67964.035776100689</v>
      </c>
      <c r="G3185" s="14">
        <v>2551.6097</v>
      </c>
      <c r="H3185" s="14">
        <v>157398.54882159337</v>
      </c>
      <c r="I3185" s="14">
        <v>9443.9129292956022</v>
      </c>
      <c r="J3185" s="14">
        <v>3777.5651717182409</v>
      </c>
      <c r="K3185" s="15">
        <v>-1.0504202581287904E-2</v>
      </c>
      <c r="L3185" s="14">
        <v>-1274.8816817875741</v>
      </c>
      <c r="M3185" s="14">
        <v>121982.62660426294</v>
      </c>
      <c r="N3185" s="14">
        <v>2833.1738787886807</v>
      </c>
      <c r="O3185" s="15">
        <v>-8.0889541778192603E-2</v>
      </c>
      <c r="P3185" s="14">
        <v>-15647.341311402721</v>
      </c>
      <c r="Q3185" s="14">
        <v>179210.09060532294</v>
      </c>
      <c r="R3185" s="14">
        <v>2833.1738787886807</v>
      </c>
      <c r="S3185" s="15">
        <v>0.20969421486808848</v>
      </c>
      <c r="T3185" s="38">
        <v>33219.055917511127</v>
      </c>
      <c r="U3185" s="38">
        <v>193052.29702358387</v>
      </c>
      <c r="V3185" s="38">
        <v>16296.832924320832</v>
      </c>
      <c r="W3185" s="38">
        <v>494245.01423316973</v>
      </c>
      <c r="AA3185" s="13">
        <v>3120</v>
      </c>
      <c r="AB3185" s="39">
        <v>2241482.8654255532</v>
      </c>
    </row>
    <row r="3186" spans="3:28">
      <c r="C3186" s="13">
        <v>3121</v>
      </c>
      <c r="D3186" s="13">
        <v>65</v>
      </c>
      <c r="E3186" s="14">
        <v>229702.62267307131</v>
      </c>
      <c r="F3186" s="14">
        <v>68661.522842497812</v>
      </c>
      <c r="G3186" s="14">
        <v>2551.6097</v>
      </c>
      <c r="H3186" s="14">
        <v>158489.49013057348</v>
      </c>
      <c r="I3186" s="14">
        <v>9509.3694078344088</v>
      </c>
      <c r="J3186" s="14">
        <v>3803.7477631337638</v>
      </c>
      <c r="K3186" s="15">
        <v>4.1199567753470057E-2</v>
      </c>
      <c r="L3186" s="14">
        <v>5167.1021622251637</v>
      </c>
      <c r="M3186" s="14">
        <v>132485.39286505739</v>
      </c>
      <c r="N3186" s="14">
        <v>2852.8108223503227</v>
      </c>
      <c r="O3186" s="15">
        <v>0.16141463136996537</v>
      </c>
      <c r="P3186" s="14">
        <v>27295.21206224995</v>
      </c>
      <c r="Q3186" s="14">
        <v>197821.6044485142</v>
      </c>
      <c r="R3186" s="14">
        <v>2852.8108223503227</v>
      </c>
      <c r="S3186" s="15">
        <v>0.14304992741243483</v>
      </c>
      <c r="T3186" s="38">
        <v>40329.573502149316</v>
      </c>
      <c r="U3186" s="38">
        <v>323682.5358270724</v>
      </c>
      <c r="V3186" s="38">
        <v>72791.887726624438</v>
      </c>
      <c r="W3186" s="38">
        <v>653989.53314064397</v>
      </c>
      <c r="AA3186" s="13">
        <v>3121</v>
      </c>
      <c r="AB3186" s="39">
        <v>2677663.280177067</v>
      </c>
    </row>
    <row r="3187" spans="3:28">
      <c r="C3187" s="13">
        <v>3122</v>
      </c>
      <c r="D3187" s="13">
        <v>65</v>
      </c>
      <c r="E3187" s="14">
        <v>229399.03407877835</v>
      </c>
      <c r="F3187" s="14">
        <v>68543.123290723554</v>
      </c>
      <c r="G3187" s="14">
        <v>2551.6097</v>
      </c>
      <c r="H3187" s="14">
        <v>158304.30108805481</v>
      </c>
      <c r="I3187" s="14">
        <v>9498.2580652832876</v>
      </c>
      <c r="J3187" s="14">
        <v>3799.3032261133153</v>
      </c>
      <c r="K3187" s="15">
        <v>4.2714354197118276E-2</v>
      </c>
      <c r="L3187" s="14">
        <v>7024.7429296650889</v>
      </c>
      <c r="M3187" s="14">
        <v>173382.99544412582</v>
      </c>
      <c r="N3187" s="14">
        <v>2849.4774195849864</v>
      </c>
      <c r="O3187" s="15">
        <v>1.8820838998418611E-2</v>
      </c>
      <c r="P3187" s="14">
        <v>3428.1866574434334</v>
      </c>
      <c r="Q3187" s="14">
        <v>187001.37569569796</v>
      </c>
      <c r="R3187" s="14">
        <v>2849.4774195849864</v>
      </c>
      <c r="S3187" s="15">
        <v>0.2174163714488368</v>
      </c>
      <c r="T3187" s="38">
        <v>119456.10286786045</v>
      </c>
      <c r="U3187" s="38">
        <v>670315.56018609635</v>
      </c>
      <c r="V3187" s="38">
        <v>129909.03245496897</v>
      </c>
      <c r="W3187" s="38">
        <v>1030699.9313259202</v>
      </c>
      <c r="AA3187" s="13">
        <v>3122</v>
      </c>
      <c r="AB3187" s="39">
        <v>2532425.1401767018</v>
      </c>
    </row>
    <row r="3188" spans="3:28">
      <c r="C3188" s="13">
        <v>3123</v>
      </c>
      <c r="D3188" s="13">
        <v>65</v>
      </c>
      <c r="E3188" s="14">
        <v>240822.14760106741</v>
      </c>
      <c r="F3188" s="14">
        <v>72998.137564416291</v>
      </c>
      <c r="G3188" s="14">
        <v>2551.6097</v>
      </c>
      <c r="H3188" s="14">
        <v>165272.4003366511</v>
      </c>
      <c r="I3188" s="14">
        <v>9916.3440201990652</v>
      </c>
      <c r="J3188" s="14">
        <v>3966.5376080796264</v>
      </c>
      <c r="K3188" s="15">
        <v>-2.5587424502377873E-3</v>
      </c>
      <c r="L3188" s="14">
        <v>-354.48432096755465</v>
      </c>
      <c r="M3188" s="14">
        <v>140167.27667661521</v>
      </c>
      <c r="N3188" s="14">
        <v>2974.9032060597197</v>
      </c>
      <c r="O3188" s="15">
        <v>0.15592510057963038</v>
      </c>
      <c r="P3188" s="14">
        <v>30773.556302842844</v>
      </c>
      <c r="Q3188" s="14">
        <v>229622.15238130564</v>
      </c>
      <c r="R3188" s="14">
        <v>2974.9032060597197</v>
      </c>
      <c r="S3188" s="15">
        <v>4.6415724936263718E-2</v>
      </c>
      <c r="T3188" s="38">
        <v>24648.442620880473</v>
      </c>
      <c r="U3188" s="38">
        <v>557172.362031464</v>
      </c>
      <c r="V3188" s="38">
        <v>55067.514602755764</v>
      </c>
      <c r="W3188" s="38">
        <v>926961.79108938482</v>
      </c>
      <c r="AA3188" s="13">
        <v>3123</v>
      </c>
      <c r="AB3188" s="39">
        <v>2574624.737473215</v>
      </c>
    </row>
    <row r="3189" spans="3:28">
      <c r="C3189" s="13">
        <v>3124</v>
      </c>
      <c r="D3189" s="13">
        <v>65</v>
      </c>
      <c r="E3189" s="14">
        <v>237481.4193779495</v>
      </c>
      <c r="F3189" s="14">
        <v>71695.253557400312</v>
      </c>
      <c r="G3189" s="14">
        <v>2551.6097</v>
      </c>
      <c r="H3189" s="14">
        <v>163234.55612054918</v>
      </c>
      <c r="I3189" s="14">
        <v>9794.0733672329497</v>
      </c>
      <c r="J3189" s="14">
        <v>3917.6293468931799</v>
      </c>
      <c r="K3189" s="15">
        <v>-3.1765387557406467E-2</v>
      </c>
      <c r="L3189" s="14">
        <v>-4605.8382728628458</v>
      </c>
      <c r="M3189" s="14">
        <v>142348.47707058711</v>
      </c>
      <c r="N3189" s="14">
        <v>2938.2220101698849</v>
      </c>
      <c r="O3189" s="15">
        <v>3.5027868581428125E-2</v>
      </c>
      <c r="P3189" s="14">
        <v>8025.6371780811151</v>
      </c>
      <c r="Q3189" s="14">
        <v>238616.23068000088</v>
      </c>
      <c r="R3189" s="14">
        <v>2938.2220101698849</v>
      </c>
      <c r="S3189" s="15">
        <v>9.386509173305653E-2</v>
      </c>
      <c r="T3189" s="38">
        <v>96833.187818553313</v>
      </c>
      <c r="U3189" s="38">
        <v>1129923.1711915871</v>
      </c>
      <c r="V3189" s="38">
        <v>100252.98672377158</v>
      </c>
      <c r="W3189" s="38">
        <v>1510887.8789421751</v>
      </c>
      <c r="AA3189" s="13">
        <v>3124</v>
      </c>
      <c r="AB3189" s="39">
        <v>3183426.4324999959</v>
      </c>
    </row>
    <row r="3190" spans="3:28">
      <c r="C3190" s="13">
        <v>3125</v>
      </c>
      <c r="D3190" s="13">
        <v>65</v>
      </c>
      <c r="E3190" s="14">
        <v>224686.54983532621</v>
      </c>
      <c r="F3190" s="14">
        <v>66705.254435777228</v>
      </c>
      <c r="G3190" s="14">
        <v>2551.6097</v>
      </c>
      <c r="H3190" s="14">
        <v>155429.68569954898</v>
      </c>
      <c r="I3190" s="14">
        <v>9325.7811419729387</v>
      </c>
      <c r="J3190" s="14">
        <v>3730.3124567891755</v>
      </c>
      <c r="K3190" s="15">
        <v>0.1217215671829599</v>
      </c>
      <c r="L3190" s="14">
        <v>17447.032965052676</v>
      </c>
      <c r="M3190" s="14">
        <v>162647.78179905354</v>
      </c>
      <c r="N3190" s="14">
        <v>2797.7343425918816</v>
      </c>
      <c r="O3190" s="15">
        <v>0.12833829936427038</v>
      </c>
      <c r="P3190" s="14">
        <v>30986.446818955712</v>
      </c>
      <c r="Q3190" s="14">
        <v>273828.80336519651</v>
      </c>
      <c r="R3190" s="14">
        <v>2797.7343425918816</v>
      </c>
      <c r="S3190" s="15">
        <v>-9.0704082392734961E-2</v>
      </c>
      <c r="T3190" s="38">
        <v>-89648.184122297665</v>
      </c>
      <c r="U3190" s="38">
        <v>900109.55022913869</v>
      </c>
      <c r="V3190" s="38">
        <v>-41214.704338289273</v>
      </c>
      <c r="W3190" s="38">
        <v>1336586.1353933888</v>
      </c>
      <c r="AA3190" s="13">
        <v>3125</v>
      </c>
      <c r="AB3190" s="39">
        <v>2771917.7246183888</v>
      </c>
    </row>
    <row r="3191" spans="3:28">
      <c r="C3191" s="13">
        <v>3126</v>
      </c>
      <c r="D3191" s="13">
        <v>65</v>
      </c>
      <c r="E3191" s="14">
        <v>222417.12144746337</v>
      </c>
      <c r="F3191" s="14">
        <v>65820.177364510717</v>
      </c>
      <c r="G3191" s="14">
        <v>2551.6097</v>
      </c>
      <c r="H3191" s="14">
        <v>154045.33438295266</v>
      </c>
      <c r="I3191" s="14">
        <v>9242.7200629771596</v>
      </c>
      <c r="J3191" s="14">
        <v>3697.0880251908638</v>
      </c>
      <c r="K3191" s="15">
        <v>4.2192911233700919E-3</v>
      </c>
      <c r="L3191" s="14">
        <v>543.8043846634173</v>
      </c>
      <c r="M3191" s="14">
        <v>131277.59683421956</v>
      </c>
      <c r="N3191" s="14">
        <v>2772.8160188931479</v>
      </c>
      <c r="O3191" s="15">
        <v>-2.8209794959481102E-2</v>
      </c>
      <c r="P3191" s="14">
        <v>-7996.7141135336933</v>
      </c>
      <c r="Q3191" s="14">
        <v>276862.65514996334</v>
      </c>
      <c r="R3191" s="14">
        <v>2772.8160188931479</v>
      </c>
      <c r="S3191" s="15">
        <v>-0.16661355953647283</v>
      </c>
      <c r="T3191" s="38">
        <v>-12537.999102653446</v>
      </c>
      <c r="U3191" s="38">
        <v>64100.382020714831</v>
      </c>
      <c r="V3191" s="38">
        <v>-19990.908831523724</v>
      </c>
      <c r="W3191" s="38">
        <v>472240.63400489767</v>
      </c>
      <c r="AA3191" s="13">
        <v>3126</v>
      </c>
      <c r="AB3191" s="39">
        <v>2298695.2108552577</v>
      </c>
    </row>
    <row r="3192" spans="3:28">
      <c r="C3192" s="13">
        <v>3127</v>
      </c>
      <c r="D3192" s="13">
        <v>65</v>
      </c>
      <c r="E3192" s="14">
        <v>223807.32423227883</v>
      </c>
      <c r="F3192" s="14">
        <v>66362.356450588748</v>
      </c>
      <c r="G3192" s="14">
        <v>2551.6097</v>
      </c>
      <c r="H3192" s="14">
        <v>154893.35808169006</v>
      </c>
      <c r="I3192" s="14">
        <v>9293.6014849014027</v>
      </c>
      <c r="J3192" s="14">
        <v>3717.4405939605613</v>
      </c>
      <c r="K3192" s="15">
        <v>6.2349176071371332E-2</v>
      </c>
      <c r="L3192" s="14">
        <v>8461.7917800371688</v>
      </c>
      <c r="M3192" s="14">
        <v>146036.68850813698</v>
      </c>
      <c r="N3192" s="14">
        <v>2788.0804454704207</v>
      </c>
      <c r="O3192" s="15">
        <v>2.5250794779307084E-3</v>
      </c>
      <c r="P3192" s="14">
        <v>570.17905145613656</v>
      </c>
      <c r="Q3192" s="14">
        <v>227770.59742566082</v>
      </c>
      <c r="R3192" s="14">
        <v>2788.0804454704207</v>
      </c>
      <c r="S3192" s="15">
        <v>-0.14000233942901547</v>
      </c>
      <c r="T3192" s="38">
        <v>-66221.194498895638</v>
      </c>
      <c r="U3192" s="38">
        <v>408173.47392028035</v>
      </c>
      <c r="V3192" s="38">
        <v>-57189.22366740233</v>
      </c>
      <c r="W3192" s="38">
        <v>781980.75985407818</v>
      </c>
      <c r="AA3192" s="13">
        <v>3127</v>
      </c>
      <c r="AB3192" s="39">
        <v>2384614.4261935395</v>
      </c>
    </row>
    <row r="3193" spans="3:28">
      <c r="C3193" s="13">
        <v>3128</v>
      </c>
      <c r="D3193" s="13">
        <v>65</v>
      </c>
      <c r="E3193" s="14">
        <v>239534.54707173779</v>
      </c>
      <c r="F3193" s="14">
        <v>72495.973357977738</v>
      </c>
      <c r="G3193" s="14">
        <v>2551.6097</v>
      </c>
      <c r="H3193" s="14">
        <v>164486.96401376007</v>
      </c>
      <c r="I3193" s="14">
        <v>9869.2178408256041</v>
      </c>
      <c r="J3193" s="14">
        <v>3947.6871363302416</v>
      </c>
      <c r="K3193" s="15">
        <v>2.19800932186235E-3</v>
      </c>
      <c r="L3193" s="14">
        <v>311.7354409015033</v>
      </c>
      <c r="M3193" s="14">
        <v>144111.83870726172</v>
      </c>
      <c r="N3193" s="14">
        <v>2960.7653522476812</v>
      </c>
      <c r="O3193" s="15">
        <v>0.20178201761458869</v>
      </c>
      <c r="P3193" s="14">
        <v>20721.885711973282</v>
      </c>
      <c r="Q3193" s="14">
        <v>124896.68068975657</v>
      </c>
      <c r="R3193" s="14">
        <v>2960.7653522476812</v>
      </c>
      <c r="S3193" s="15">
        <v>-3.6950507084779191E-2</v>
      </c>
      <c r="T3193" s="38">
        <v>-15764.777987675012</v>
      </c>
      <c r="U3193" s="38">
        <v>412361.38661247835</v>
      </c>
      <c r="V3193" s="38">
        <v>5268.8431651997726</v>
      </c>
      <c r="W3193" s="38">
        <v>681369.90600949666</v>
      </c>
      <c r="AA3193" s="13">
        <v>3128</v>
      </c>
      <c r="AB3193" s="39">
        <v>2710914.1241244278</v>
      </c>
    </row>
    <row r="3194" spans="3:28">
      <c r="C3194" s="13">
        <v>3129</v>
      </c>
      <c r="D3194" s="13">
        <v>65</v>
      </c>
      <c r="E3194" s="14">
        <v>243097.4968015138</v>
      </c>
      <c r="F3194" s="14">
        <v>73885.523752590379</v>
      </c>
      <c r="G3194" s="14">
        <v>2551.6097</v>
      </c>
      <c r="H3194" s="14">
        <v>166660.36334892342</v>
      </c>
      <c r="I3194" s="14">
        <v>9999.6218009354052</v>
      </c>
      <c r="J3194" s="14">
        <v>3999.8487203741624</v>
      </c>
      <c r="K3194" s="15">
        <v>2.6148911675233616E-2</v>
      </c>
      <c r="L3194" s="14">
        <v>3971.4021137021864</v>
      </c>
      <c r="M3194" s="14">
        <v>157847.70905632825</v>
      </c>
      <c r="N3194" s="14">
        <v>2999.8865402806214</v>
      </c>
      <c r="O3194" s="15">
        <v>0.1584668239084597</v>
      </c>
      <c r="P3194" s="14">
        <v>21581.876472456366</v>
      </c>
      <c r="Q3194" s="14">
        <v>159273.58493455508</v>
      </c>
      <c r="R3194" s="14">
        <v>2999.8865402806214</v>
      </c>
      <c r="S3194" s="15">
        <v>-3.4775628104624631E-2</v>
      </c>
      <c r="T3194" s="38">
        <v>-7125.5329577113243</v>
      </c>
      <c r="U3194" s="38">
        <v>199274.60467480595</v>
      </c>
      <c r="V3194" s="38">
        <v>18427.745628447228</v>
      </c>
      <c r="W3194" s="38">
        <v>516395.89866568928</v>
      </c>
      <c r="AA3194" s="13">
        <v>3129</v>
      </c>
      <c r="AB3194" s="39">
        <v>3186313.9480785686</v>
      </c>
    </row>
    <row r="3195" spans="3:28">
      <c r="C3195" s="13">
        <v>3130</v>
      </c>
      <c r="D3195" s="13">
        <v>65</v>
      </c>
      <c r="E3195" s="14">
        <v>230130.92531295901</v>
      </c>
      <c r="F3195" s="14">
        <v>68828.560872054019</v>
      </c>
      <c r="G3195" s="14">
        <v>2551.6097</v>
      </c>
      <c r="H3195" s="14">
        <v>158750.75474090499</v>
      </c>
      <c r="I3195" s="14">
        <v>9525.0452844542997</v>
      </c>
      <c r="J3195" s="14">
        <v>3810.0181137817199</v>
      </c>
      <c r="K3195" s="15">
        <v>-1.7882807070978737E-2</v>
      </c>
      <c r="L3195" s="14">
        <v>-2835.8361220612364</v>
      </c>
      <c r="M3195" s="14">
        <v>157648.08679357145</v>
      </c>
      <c r="N3195" s="14">
        <v>2857.5135853362899</v>
      </c>
      <c r="O3195" s="15">
        <v>0.19315146490233034</v>
      </c>
      <c r="P3195" s="14">
        <v>20434.778642329533</v>
      </c>
      <c r="Q3195" s="14">
        <v>127660.18912676572</v>
      </c>
      <c r="R3195" s="14">
        <v>2857.5135853362899</v>
      </c>
      <c r="S3195" s="15">
        <v>0.24410028775409504</v>
      </c>
      <c r="T3195" s="38">
        <v>129501.95945816972</v>
      </c>
      <c r="U3195" s="38">
        <v>661458.39669597161</v>
      </c>
      <c r="V3195" s="38">
        <v>147100.90197843802</v>
      </c>
      <c r="W3195" s="38">
        <v>946766.67261630879</v>
      </c>
      <c r="AA3195" s="13">
        <v>3130</v>
      </c>
      <c r="AB3195" s="39">
        <v>2568966.6024765717</v>
      </c>
    </row>
    <row r="3196" spans="3:28">
      <c r="C3196" s="13">
        <v>3131</v>
      </c>
      <c r="D3196" s="13">
        <v>65</v>
      </c>
      <c r="E3196" s="14">
        <v>241401.16836990419</v>
      </c>
      <c r="F3196" s="14">
        <v>73223.955664262641</v>
      </c>
      <c r="G3196" s="14">
        <v>2551.6097</v>
      </c>
      <c r="H3196" s="14">
        <v>165625.60300564155</v>
      </c>
      <c r="I3196" s="14">
        <v>9937.5361803384931</v>
      </c>
      <c r="J3196" s="14">
        <v>3975.0144721353972</v>
      </c>
      <c r="K3196" s="15">
        <v>0.10441063374961088</v>
      </c>
      <c r="L3196" s="14">
        <v>16761.739947545597</v>
      </c>
      <c r="M3196" s="14">
        <v>179285.96021365048</v>
      </c>
      <c r="N3196" s="14">
        <v>2981.2608541015479</v>
      </c>
      <c r="O3196" s="15">
        <v>4.3389539498336349E-3</v>
      </c>
      <c r="P3196" s="14">
        <v>1681.0628276682896</v>
      </c>
      <c r="Q3196" s="14">
        <v>390606.74029704719</v>
      </c>
      <c r="R3196" s="14">
        <v>2981.2608541015479</v>
      </c>
      <c r="S3196" s="15">
        <v>0.72396721660877672</v>
      </c>
      <c r="T3196" s="38">
        <v>115804.9581698387</v>
      </c>
      <c r="U3196" s="38">
        <v>277254.4313636861</v>
      </c>
      <c r="V3196" s="38">
        <v>134247.76094505261</v>
      </c>
      <c r="W3196" s="38">
        <v>847147.13187438378</v>
      </c>
      <c r="AA3196" s="13">
        <v>3131</v>
      </c>
      <c r="AB3196" s="39">
        <v>3126579.1310304594</v>
      </c>
    </row>
    <row r="3197" spans="3:28">
      <c r="C3197" s="13">
        <v>3132</v>
      </c>
      <c r="D3197" s="13">
        <v>65</v>
      </c>
      <c r="E3197" s="14">
        <v>244272.56687661287</v>
      </c>
      <c r="F3197" s="14">
        <v>74343.801081879021</v>
      </c>
      <c r="G3197" s="14">
        <v>2551.6097</v>
      </c>
      <c r="H3197" s="14">
        <v>167377.15609473383</v>
      </c>
      <c r="I3197" s="14">
        <v>10042.62936568403</v>
      </c>
      <c r="J3197" s="14">
        <v>4017.051746273612</v>
      </c>
      <c r="K3197" s="15">
        <v>3.257621873765805E-2</v>
      </c>
      <c r="L3197" s="14">
        <v>4931.5252750583431</v>
      </c>
      <c r="M3197" s="14">
        <v>158324.26534361092</v>
      </c>
      <c r="N3197" s="14">
        <v>3012.7888097052087</v>
      </c>
      <c r="O3197" s="15">
        <v>7.3027687385616741E-2</v>
      </c>
      <c r="P3197" s="14">
        <v>16965.358208185102</v>
      </c>
      <c r="Q3197" s="14">
        <v>250785.8079466116</v>
      </c>
      <c r="R3197" s="14">
        <v>3012.7888097052087</v>
      </c>
      <c r="S3197" s="15">
        <v>0.35029225093418948</v>
      </c>
      <c r="T3197" s="38">
        <v>46929.472571840161</v>
      </c>
      <c r="U3197" s="38">
        <v>182408.20706324794</v>
      </c>
      <c r="V3197" s="38">
        <v>68826.356055083597</v>
      </c>
      <c r="W3197" s="38">
        <v>591518.28035347047</v>
      </c>
      <c r="AA3197" s="13">
        <v>3132</v>
      </c>
      <c r="AB3197" s="39">
        <v>2906859.4937331071</v>
      </c>
    </row>
    <row r="3198" spans="3:28">
      <c r="C3198" s="13">
        <v>3133</v>
      </c>
      <c r="D3198" s="13">
        <v>65</v>
      </c>
      <c r="E3198" s="14">
        <v>236316.00988275203</v>
      </c>
      <c r="F3198" s="14">
        <v>71240.743854273285</v>
      </c>
      <c r="G3198" s="14">
        <v>2551.6097</v>
      </c>
      <c r="H3198" s="14">
        <v>162523.65632847874</v>
      </c>
      <c r="I3198" s="14">
        <v>9751.4193797087246</v>
      </c>
      <c r="J3198" s="14">
        <v>3900.56775188349</v>
      </c>
      <c r="K3198" s="15">
        <v>0.12299967481707516</v>
      </c>
      <c r="L3198" s="14">
        <v>13108.329416474342</v>
      </c>
      <c r="M3198" s="14">
        <v>121630.67891754086</v>
      </c>
      <c r="N3198" s="14">
        <v>2925.4258139126173</v>
      </c>
      <c r="O3198" s="15">
        <v>0.10905034671383224</v>
      </c>
      <c r="P3198" s="14">
        <v>17310.472155771055</v>
      </c>
      <c r="Q3198" s="14">
        <v>177511.53553488912</v>
      </c>
      <c r="R3198" s="14">
        <v>2925.4258139126173</v>
      </c>
      <c r="S3198" s="15">
        <v>9.4923918703025092E-2</v>
      </c>
      <c r="T3198" s="38">
        <v>18504.15561005189</v>
      </c>
      <c r="U3198" s="38">
        <v>214903.5700657843</v>
      </c>
      <c r="V3198" s="38">
        <v>48922.957182297287</v>
      </c>
      <c r="W3198" s="38">
        <v>514045.78451821429</v>
      </c>
      <c r="AA3198" s="13">
        <v>3133</v>
      </c>
      <c r="AB3198" s="39">
        <v>2785627.5351361097</v>
      </c>
    </row>
    <row r="3199" spans="3:28">
      <c r="C3199" s="13">
        <v>3134</v>
      </c>
      <c r="D3199" s="13">
        <v>65</v>
      </c>
      <c r="E3199" s="14">
        <v>227008.88900321384</v>
      </c>
      <c r="F3199" s="14">
        <v>67610.966711253393</v>
      </c>
      <c r="G3199" s="14">
        <v>2551.6097</v>
      </c>
      <c r="H3199" s="14">
        <v>156846.31259196045</v>
      </c>
      <c r="I3199" s="14">
        <v>9410.7787555176274</v>
      </c>
      <c r="J3199" s="14">
        <v>3764.311502207051</v>
      </c>
      <c r="K3199" s="15">
        <v>1.7228989246304977E-3</v>
      </c>
      <c r="L3199" s="14">
        <v>245.29115834137542</v>
      </c>
      <c r="M3199" s="14">
        <v>144498.63005588623</v>
      </c>
      <c r="N3199" s="14">
        <v>2823.2336266552879</v>
      </c>
      <c r="O3199" s="15">
        <v>0.31472699848000485</v>
      </c>
      <c r="P3199" s="14">
        <v>69344.25655633412</v>
      </c>
      <c r="Q3199" s="14">
        <v>291087.32536214055</v>
      </c>
      <c r="R3199" s="14">
        <v>2823.2336266552879</v>
      </c>
      <c r="S3199" s="15">
        <v>3.5948526333280911E-2</v>
      </c>
      <c r="T3199" s="38">
        <v>3890.0474590460917</v>
      </c>
      <c r="U3199" s="38">
        <v>113513.26168199304</v>
      </c>
      <c r="V3199" s="38">
        <v>73479.595173721595</v>
      </c>
      <c r="W3199" s="38">
        <v>549099.2171000198</v>
      </c>
      <c r="AA3199" s="13">
        <v>3134</v>
      </c>
      <c r="AB3199" s="39">
        <v>2412867.7440697104</v>
      </c>
    </row>
    <row r="3200" spans="3:28">
      <c r="C3200" s="13">
        <v>3135</v>
      </c>
      <c r="D3200" s="13">
        <v>65</v>
      </c>
      <c r="E3200" s="14">
        <v>224353.76891803849</v>
      </c>
      <c r="F3200" s="14">
        <v>66575.469878035015</v>
      </c>
      <c r="G3200" s="14">
        <v>2551.6097</v>
      </c>
      <c r="H3200" s="14">
        <v>155226.68934000348</v>
      </c>
      <c r="I3200" s="14">
        <v>9313.6013604002073</v>
      </c>
      <c r="J3200" s="14">
        <v>3725.4405441600829</v>
      </c>
      <c r="K3200" s="15">
        <v>5.9984337646662479E-2</v>
      </c>
      <c r="L3200" s="14">
        <v>8026.4865148075924</v>
      </c>
      <c r="M3200" s="14">
        <v>143698.91161496428</v>
      </c>
      <c r="N3200" s="14">
        <v>2794.0804081200622</v>
      </c>
      <c r="O3200" s="15">
        <v>0.28507817148856074</v>
      </c>
      <c r="P3200" s="14">
        <v>86746.089219480855</v>
      </c>
      <c r="Q3200" s="14">
        <v>392431.91016928694</v>
      </c>
      <c r="R3200" s="14">
        <v>2794.0804081200622</v>
      </c>
      <c r="S3200" s="15">
        <v>0.2133186324904027</v>
      </c>
      <c r="T3200" s="38">
        <v>11926.697246856414</v>
      </c>
      <c r="U3200" s="38">
        <v>69233.983581868</v>
      </c>
      <c r="V3200" s="38">
        <v>106699.27298114487</v>
      </c>
      <c r="W3200" s="38">
        <v>605364.80536611925</v>
      </c>
      <c r="AA3200" s="13">
        <v>3135</v>
      </c>
      <c r="AB3200" s="39">
        <v>2699018.8543368336</v>
      </c>
    </row>
    <row r="3201" spans="3:28">
      <c r="C3201" s="13">
        <v>3136</v>
      </c>
      <c r="D3201" s="13">
        <v>65</v>
      </c>
      <c r="E3201" s="14">
        <v>238061.5826255861</v>
      </c>
      <c r="F3201" s="14">
        <v>71921.51722397859</v>
      </c>
      <c r="G3201" s="14">
        <v>2551.6097</v>
      </c>
      <c r="H3201" s="14">
        <v>163588.45570160751</v>
      </c>
      <c r="I3201" s="14">
        <v>9815.3073420964502</v>
      </c>
      <c r="J3201" s="14">
        <v>3926.1229368385802</v>
      </c>
      <c r="K3201" s="15">
        <v>5.0531316110322286E-2</v>
      </c>
      <c r="L3201" s="14">
        <v>11543.22638525095</v>
      </c>
      <c r="M3201" s="14">
        <v>241943.36952495005</v>
      </c>
      <c r="N3201" s="14">
        <v>2944.592202628935</v>
      </c>
      <c r="O3201" s="15">
        <v>-0.27323615239924975</v>
      </c>
      <c r="P3201" s="14">
        <v>-42400.390111140929</v>
      </c>
      <c r="Q3201" s="14">
        <v>114250.45662788686</v>
      </c>
      <c r="R3201" s="14">
        <v>2944.592202628935</v>
      </c>
      <c r="S3201" s="15">
        <v>0.17340943582284851</v>
      </c>
      <c r="T3201" s="38">
        <v>101664.38991729895</v>
      </c>
      <c r="U3201" s="38">
        <v>689404.6098769044</v>
      </c>
      <c r="V3201" s="38">
        <v>70807.226191408961</v>
      </c>
      <c r="W3201" s="38">
        <v>1045598.4360297413</v>
      </c>
      <c r="AA3201" s="13">
        <v>3136</v>
      </c>
      <c r="AB3201" s="39">
        <v>3043678.3752469979</v>
      </c>
    </row>
    <row r="3202" spans="3:28">
      <c r="C3202" s="13">
        <v>3137</v>
      </c>
      <c r="D3202" s="13">
        <v>65</v>
      </c>
      <c r="E3202" s="14">
        <v>223808.92310969118</v>
      </c>
      <c r="F3202" s="14">
        <v>66362.980012779561</v>
      </c>
      <c r="G3202" s="14">
        <v>2551.6097</v>
      </c>
      <c r="H3202" s="14">
        <v>154894.33339691162</v>
      </c>
      <c r="I3202" s="14">
        <v>9293.6600038146971</v>
      </c>
      <c r="J3202" s="14">
        <v>3717.4640015258792</v>
      </c>
      <c r="K3202" s="15">
        <v>3.8276460219256049E-2</v>
      </c>
      <c r="L3202" s="14">
        <v>5757.859246824115</v>
      </c>
      <c r="M3202" s="14">
        <v>158044.7973523789</v>
      </c>
      <c r="N3202" s="14">
        <v>2788.098001144409</v>
      </c>
      <c r="O3202" s="15">
        <v>6.7854169282717217E-2</v>
      </c>
      <c r="P3202" s="14">
        <v>15826.089523337218</v>
      </c>
      <c r="Q3202" s="14">
        <v>250456.94166561699</v>
      </c>
      <c r="R3202" s="14">
        <v>2788.098001144409</v>
      </c>
      <c r="S3202" s="15">
        <v>4.6446031508968255E-2</v>
      </c>
      <c r="T3202" s="38">
        <v>4940.0007384640594</v>
      </c>
      <c r="U3202" s="38">
        <v>112694.06754831229</v>
      </c>
      <c r="V3202" s="38">
        <v>26523.949508625392</v>
      </c>
      <c r="W3202" s="38">
        <v>521195.80656630819</v>
      </c>
      <c r="AA3202" s="13">
        <v>3137</v>
      </c>
      <c r="AB3202" s="39">
        <v>3097461.7111033578</v>
      </c>
    </row>
    <row r="3203" spans="3:28">
      <c r="C3203" s="13">
        <v>3138</v>
      </c>
      <c r="D3203" s="13">
        <v>65</v>
      </c>
      <c r="E3203" s="14">
        <v>221292.82314083664</v>
      </c>
      <c r="F3203" s="14">
        <v>65381.701024926289</v>
      </c>
      <c r="G3203" s="14">
        <v>2551.6097</v>
      </c>
      <c r="H3203" s="14">
        <v>153359.51241591034</v>
      </c>
      <c r="I3203" s="14">
        <v>9201.5707449546207</v>
      </c>
      <c r="J3203" s="14">
        <v>3680.6282979818484</v>
      </c>
      <c r="K3203" s="15">
        <v>5.3855564873271644E-2</v>
      </c>
      <c r="L3203" s="14">
        <v>10113.540635068119</v>
      </c>
      <c r="M3203" s="14">
        <v>199743.9310531771</v>
      </c>
      <c r="N3203" s="14">
        <v>2760.471223486386</v>
      </c>
      <c r="O3203" s="15">
        <v>0.19887489617773066</v>
      </c>
      <c r="P3203" s="14">
        <v>33054.007142281283</v>
      </c>
      <c r="Q3203" s="14">
        <v>200639.26801141823</v>
      </c>
      <c r="R3203" s="14">
        <v>2760.471223486386</v>
      </c>
      <c r="S3203" s="15">
        <v>-6.2087006032525441E-2</v>
      </c>
      <c r="T3203" s="38">
        <v>-20091.421905561019</v>
      </c>
      <c r="U3203" s="38">
        <v>304889.88886570511</v>
      </c>
      <c r="V3203" s="38">
        <v>23076.125871788387</v>
      </c>
      <c r="W3203" s="38">
        <v>705273.08793030051</v>
      </c>
      <c r="AA3203" s="13">
        <v>3138</v>
      </c>
      <c r="AB3203" s="39">
        <v>2597069.3198909708</v>
      </c>
    </row>
    <row r="3204" spans="3:28">
      <c r="C3204" s="13">
        <v>3139</v>
      </c>
      <c r="D3204" s="13">
        <v>65</v>
      </c>
      <c r="E3204" s="14">
        <v>234801.88762203953</v>
      </c>
      <c r="F3204" s="14">
        <v>70650.236172595411</v>
      </c>
      <c r="G3204" s="14">
        <v>2551.6097</v>
      </c>
      <c r="H3204" s="14">
        <v>161600.04174944412</v>
      </c>
      <c r="I3204" s="14">
        <v>9696.0025049666474</v>
      </c>
      <c r="J3204" s="14">
        <v>3878.4010019866591</v>
      </c>
      <c r="K3204" s="15">
        <v>3.2454133136856134E-2</v>
      </c>
      <c r="L3204" s="14">
        <v>4043.7096133291502</v>
      </c>
      <c r="M3204" s="14">
        <v>130580.58758970577</v>
      </c>
      <c r="N3204" s="14">
        <v>2908.8007514899941</v>
      </c>
      <c r="O3204" s="15">
        <v>0.1177651873021133</v>
      </c>
      <c r="P3204" s="14">
        <v>8289.9934828014721</v>
      </c>
      <c r="Q3204" s="14">
        <v>80138.656141970074</v>
      </c>
      <c r="R3204" s="14">
        <v>2908.8007514899941</v>
      </c>
      <c r="S3204" s="15">
        <v>0.24760430401624567</v>
      </c>
      <c r="T3204" s="38">
        <v>87037.482623999284</v>
      </c>
      <c r="U3204" s="38">
        <v>440010.33890788001</v>
      </c>
      <c r="V3204" s="38">
        <v>99371.185720129899</v>
      </c>
      <c r="W3204" s="38">
        <v>650729.58263955591</v>
      </c>
      <c r="AA3204" s="13">
        <v>3139</v>
      </c>
      <c r="AB3204" s="39">
        <v>2732337.3870250513</v>
      </c>
    </row>
    <row r="3205" spans="3:28">
      <c r="C3205" s="13">
        <v>3140</v>
      </c>
      <c r="D3205" s="13">
        <v>65</v>
      </c>
      <c r="E3205" s="14">
        <v>212937.5643692743</v>
      </c>
      <c r="F3205" s="14">
        <v>62123.150104016982</v>
      </c>
      <c r="G3205" s="14">
        <v>2551.6097</v>
      </c>
      <c r="H3205" s="14">
        <v>148262.80456525731</v>
      </c>
      <c r="I3205" s="14">
        <v>8895.7682739154388</v>
      </c>
      <c r="J3205" s="14">
        <v>3558.3073095661757</v>
      </c>
      <c r="K3205" s="15">
        <v>-1.2683655831275259E-2</v>
      </c>
      <c r="L3205" s="14">
        <v>-2004.4355483435331</v>
      </c>
      <c r="M3205" s="14">
        <v>157807.66814920341</v>
      </c>
      <c r="N3205" s="14">
        <v>2668.7304821746316</v>
      </c>
      <c r="O3205" s="15">
        <v>6.708159322962072E-2</v>
      </c>
      <c r="P3205" s="14">
        <v>13654.768975100975</v>
      </c>
      <c r="Q3205" s="14">
        <v>218543.76548978689</v>
      </c>
      <c r="R3205" s="14">
        <v>2668.7304821746316</v>
      </c>
      <c r="S3205" s="15">
        <v>0.32389989606903341</v>
      </c>
      <c r="T3205" s="38">
        <v>59042.794195568742</v>
      </c>
      <c r="U3205" s="38">
        <v>242664.32566342395</v>
      </c>
      <c r="V3205" s="38">
        <v>70693.127622326181</v>
      </c>
      <c r="W3205" s="38">
        <v>619015.75930241426</v>
      </c>
      <c r="AA3205" s="13">
        <v>3140</v>
      </c>
      <c r="AB3205" s="39">
        <v>2572292.6586290034</v>
      </c>
    </row>
    <row r="3206" spans="3:28">
      <c r="C3206" s="13">
        <v>3141</v>
      </c>
      <c r="D3206" s="13">
        <v>65</v>
      </c>
      <c r="E3206" s="14">
        <v>237511.57166750808</v>
      </c>
      <c r="F3206" s="14">
        <v>71707.01295032815</v>
      </c>
      <c r="G3206" s="14">
        <v>2551.6097</v>
      </c>
      <c r="H3206" s="14">
        <v>163252.94901717993</v>
      </c>
      <c r="I3206" s="14">
        <v>9795.1769410307952</v>
      </c>
      <c r="J3206" s="14">
        <v>3918.0707764123181</v>
      </c>
      <c r="K3206" s="15">
        <v>-6.4998702689600951E-3</v>
      </c>
      <c r="L3206" s="14">
        <v>-1319.892144785161</v>
      </c>
      <c r="M3206" s="14">
        <v>203703.52609553115</v>
      </c>
      <c r="N3206" s="14">
        <v>2938.5530823092386</v>
      </c>
      <c r="O3206" s="15">
        <v>-5.2588786855526579E-2</v>
      </c>
      <c r="P3206" s="14">
        <v>-15400.312742723263</v>
      </c>
      <c r="Q3206" s="14">
        <v>278913.00268131041</v>
      </c>
      <c r="R3206" s="14">
        <v>2938.5530823092386</v>
      </c>
      <c r="S3206" s="15">
        <v>0.23590155172862187</v>
      </c>
      <c r="T3206" s="38">
        <v>84812.49655427516</v>
      </c>
      <c r="U3206" s="38">
        <v>445806.73566050176</v>
      </c>
      <c r="V3206" s="38">
        <v>68092.29166676673</v>
      </c>
      <c r="W3206" s="38">
        <v>928423.26443734334</v>
      </c>
      <c r="AA3206" s="13">
        <v>3141</v>
      </c>
      <c r="AB3206" s="39">
        <v>3259528.1567967394</v>
      </c>
    </row>
    <row r="3207" spans="3:28">
      <c r="C3207" s="13">
        <v>3142</v>
      </c>
      <c r="D3207" s="13">
        <v>65</v>
      </c>
      <c r="E3207" s="14">
        <v>239409.93022706534</v>
      </c>
      <c r="F3207" s="14">
        <v>72447.372788555484</v>
      </c>
      <c r="G3207" s="14">
        <v>2551.6097</v>
      </c>
      <c r="H3207" s="14">
        <v>164410.94773850986</v>
      </c>
      <c r="I3207" s="14">
        <v>9864.6568643105911</v>
      </c>
      <c r="J3207" s="14">
        <v>3945.8627457242364</v>
      </c>
      <c r="K3207" s="15">
        <v>6.2998392810218129E-2</v>
      </c>
      <c r="L3207" s="14">
        <v>10143.274606384775</v>
      </c>
      <c r="M3207" s="14">
        <v>173124.67228951078</v>
      </c>
      <c r="N3207" s="14">
        <v>2959.3970592931773</v>
      </c>
      <c r="O3207" s="15">
        <v>0.11339068004386381</v>
      </c>
      <c r="P3207" s="14">
        <v>15819.909435415984</v>
      </c>
      <c r="Q3207" s="14">
        <v>156816.44858455833</v>
      </c>
      <c r="R3207" s="14">
        <v>2959.3970592931773</v>
      </c>
      <c r="S3207" s="15">
        <v>7.7900267220234118E-2</v>
      </c>
      <c r="T3207" s="38">
        <v>83436.853730530856</v>
      </c>
      <c r="U3207" s="38">
        <v>1155989.3060242189</v>
      </c>
      <c r="V3207" s="38">
        <v>109400.03777233162</v>
      </c>
      <c r="W3207" s="38">
        <v>1485930.4268982881</v>
      </c>
      <c r="AA3207" s="13">
        <v>3142</v>
      </c>
      <c r="AB3207" s="39">
        <v>3331101.5550892791</v>
      </c>
    </row>
    <row r="3208" spans="3:28">
      <c r="C3208" s="13">
        <v>3143</v>
      </c>
      <c r="D3208" s="13">
        <v>65</v>
      </c>
      <c r="E3208" s="14">
        <v>224152.96851401261</v>
      </c>
      <c r="F3208" s="14">
        <v>66497.157720464922</v>
      </c>
      <c r="G3208" s="14">
        <v>2551.6097</v>
      </c>
      <c r="H3208" s="14">
        <v>155104.20109354769</v>
      </c>
      <c r="I3208" s="14">
        <v>9306.25206561286</v>
      </c>
      <c r="J3208" s="14">
        <v>3722.5008262451443</v>
      </c>
      <c r="K3208" s="15">
        <v>5.2012028637199163E-2</v>
      </c>
      <c r="L3208" s="14">
        <v>5883.0676901495381</v>
      </c>
      <c r="M3208" s="14">
        <v>120854.07067965883</v>
      </c>
      <c r="N3208" s="14">
        <v>2791.8756196838581</v>
      </c>
      <c r="O3208" s="15">
        <v>5.8469824478019426E-2</v>
      </c>
      <c r="P3208" s="14">
        <v>16107.492138333218</v>
      </c>
      <c r="Q3208" s="14">
        <v>292987.27622495871</v>
      </c>
      <c r="R3208" s="14">
        <v>2791.8756196838581</v>
      </c>
      <c r="S3208" s="15">
        <v>9.4145173867178841E-2</v>
      </c>
      <c r="T3208" s="38">
        <v>32764.722161601145</v>
      </c>
      <c r="U3208" s="38">
        <v>382184.04572487547</v>
      </c>
      <c r="V3208" s="38">
        <v>54755.281990083902</v>
      </c>
      <c r="W3208" s="38">
        <v>796025.39262949303</v>
      </c>
      <c r="AA3208" s="13">
        <v>3143</v>
      </c>
      <c r="AB3208" s="39">
        <v>2412968.7715877481</v>
      </c>
    </row>
    <row r="3209" spans="3:28">
      <c r="C3209" s="13">
        <v>3144</v>
      </c>
      <c r="D3209" s="13">
        <v>65</v>
      </c>
      <c r="E3209" s="14">
        <v>246804.205464664</v>
      </c>
      <c r="F3209" s="14">
        <v>75331.14013121897</v>
      </c>
      <c r="G3209" s="14">
        <v>2551.6097</v>
      </c>
      <c r="H3209" s="14">
        <v>168921.45563344503</v>
      </c>
      <c r="I3209" s="14">
        <v>10135.287338006701</v>
      </c>
      <c r="J3209" s="14">
        <v>4054.1149352026805</v>
      </c>
      <c r="K3209" s="15">
        <v>7.0289654091520992E-4</v>
      </c>
      <c r="L3209" s="14">
        <v>100.64040811520559</v>
      </c>
      <c r="M3209" s="14">
        <v>145307.2445898976</v>
      </c>
      <c r="N3209" s="14">
        <v>3040.5862014020104</v>
      </c>
      <c r="O3209" s="15">
        <v>5.273841118069858E-2</v>
      </c>
      <c r="P3209" s="14">
        <v>8442.1872094332448</v>
      </c>
      <c r="Q3209" s="14">
        <v>170039.11175258755</v>
      </c>
      <c r="R3209" s="14">
        <v>3040.5862014020104</v>
      </c>
      <c r="S3209" s="15">
        <v>0.15630770269743882</v>
      </c>
      <c r="T3209" s="38">
        <v>30369.142729949257</v>
      </c>
      <c r="U3209" s="38">
        <v>226180.19825541764</v>
      </c>
      <c r="V3209" s="38">
        <v>38911.970347497707</v>
      </c>
      <c r="W3209" s="38">
        <v>541526.55459790281</v>
      </c>
      <c r="AA3209" s="13">
        <v>3144</v>
      </c>
      <c r="AB3209" s="39">
        <v>2717969.2650632318</v>
      </c>
    </row>
    <row r="3210" spans="3:28">
      <c r="C3210" s="13">
        <v>3145</v>
      </c>
      <c r="D3210" s="13">
        <v>65</v>
      </c>
      <c r="E3210" s="14">
        <v>231944.35503010105</v>
      </c>
      <c r="F3210" s="14">
        <v>69535.79846173941</v>
      </c>
      <c r="G3210" s="14">
        <v>2551.6097</v>
      </c>
      <c r="H3210" s="14">
        <v>159856.94686836164</v>
      </c>
      <c r="I3210" s="14">
        <v>9591.4168121016974</v>
      </c>
      <c r="J3210" s="14">
        <v>3836.5667248406789</v>
      </c>
      <c r="K3210" s="15">
        <v>9.3500769000260567E-2</v>
      </c>
      <c r="L3210" s="14">
        <v>13850.610039772773</v>
      </c>
      <c r="M3210" s="14">
        <v>163902.54179747181</v>
      </c>
      <c r="N3210" s="14">
        <v>2877.4250436305092</v>
      </c>
      <c r="O3210" s="15">
        <v>5.2076700236388732E-3</v>
      </c>
      <c r="P3210" s="14">
        <v>646.74904996318821</v>
      </c>
      <c r="Q3210" s="14">
        <v>126277.09564756243</v>
      </c>
      <c r="R3210" s="14">
        <v>2877.4250436305092</v>
      </c>
      <c r="S3210" s="15">
        <v>0.46863227270072288</v>
      </c>
      <c r="T3210" s="38">
        <v>75760.116325674171</v>
      </c>
      <c r="U3210" s="38">
        <v>238861.01205367246</v>
      </c>
      <c r="V3210" s="38">
        <v>90257.475415410125</v>
      </c>
      <c r="W3210" s="38">
        <v>529040.64949870668</v>
      </c>
      <c r="AA3210" s="13">
        <v>3145</v>
      </c>
      <c r="AB3210" s="39">
        <v>2816972.8891154882</v>
      </c>
    </row>
    <row r="3211" spans="3:28">
      <c r="C3211" s="13">
        <v>3146</v>
      </c>
      <c r="D3211" s="13">
        <v>65</v>
      </c>
      <c r="E3211" s="14">
        <v>246494.75363408585</v>
      </c>
      <c r="F3211" s="14">
        <v>75210.453917293489</v>
      </c>
      <c r="G3211" s="14">
        <v>2551.6097</v>
      </c>
      <c r="H3211" s="14">
        <v>168732.69001679236</v>
      </c>
      <c r="I3211" s="14">
        <v>10123.961401007542</v>
      </c>
      <c r="J3211" s="14">
        <v>4049.5845604030169</v>
      </c>
      <c r="K3211" s="15">
        <v>0.11367913413061892</v>
      </c>
      <c r="L3211" s="14">
        <v>20677.931905758742</v>
      </c>
      <c r="M3211" s="14">
        <v>204600.06237292697</v>
      </c>
      <c r="N3211" s="14">
        <v>3037.1884203022623</v>
      </c>
      <c r="O3211" s="15">
        <v>6.7563837792067274E-2</v>
      </c>
      <c r="P3211" s="14">
        <v>9137.918153258448</v>
      </c>
      <c r="Q3211" s="14">
        <v>145905.16684898024</v>
      </c>
      <c r="R3211" s="14">
        <v>3037.1884203022623</v>
      </c>
      <c r="S3211" s="15">
        <v>4.9304438329516365E-2</v>
      </c>
      <c r="T3211" s="38">
        <v>10425.016410402613</v>
      </c>
      <c r="U3211" s="38">
        <v>223385.35427716124</v>
      </c>
      <c r="V3211" s="38">
        <v>40240.866469419801</v>
      </c>
      <c r="W3211" s="38">
        <v>573890.58349906839</v>
      </c>
      <c r="AA3211" s="13">
        <v>3146</v>
      </c>
      <c r="AB3211" s="39">
        <v>2796476.0039154487</v>
      </c>
    </row>
    <row r="3212" spans="3:28">
      <c r="C3212" s="13">
        <v>3147</v>
      </c>
      <c r="D3212" s="13">
        <v>65</v>
      </c>
      <c r="E3212" s="14">
        <v>225526.783405397</v>
      </c>
      <c r="F3212" s="14">
        <v>67032.945528104829</v>
      </c>
      <c r="G3212" s="14">
        <v>2551.6097</v>
      </c>
      <c r="H3212" s="14">
        <v>155942.22817729219</v>
      </c>
      <c r="I3212" s="14">
        <v>9356.5336906375305</v>
      </c>
      <c r="J3212" s="14">
        <v>3742.6134762550123</v>
      </c>
      <c r="K3212" s="15">
        <v>9.6335232681391686E-2</v>
      </c>
      <c r="L3212" s="14">
        <v>12909.763681081733</v>
      </c>
      <c r="M3212" s="14">
        <v>148789.81593994756</v>
      </c>
      <c r="N3212" s="14">
        <v>2806.9601071912589</v>
      </c>
      <c r="O3212" s="15">
        <v>-4.7756508549597482E-3</v>
      </c>
      <c r="P3212" s="14">
        <v>-671.76345097298145</v>
      </c>
      <c r="Q3212" s="14">
        <v>141395.98863065877</v>
      </c>
      <c r="R3212" s="14">
        <v>2806.9601071912589</v>
      </c>
      <c r="S3212" s="15">
        <v>-7.8368294095418636E-2</v>
      </c>
      <c r="T3212" s="38">
        <v>-20574.351460382917</v>
      </c>
      <c r="U3212" s="38">
        <v>243363.25285693942</v>
      </c>
      <c r="V3212" s="38">
        <v>-8336.3512302741656</v>
      </c>
      <c r="W3212" s="38">
        <v>533549.05742754578</v>
      </c>
      <c r="AA3212" s="13">
        <v>3147</v>
      </c>
      <c r="AB3212" s="39">
        <v>2694786.4050548282</v>
      </c>
    </row>
    <row r="3213" spans="3:28">
      <c r="C3213" s="13">
        <v>3148</v>
      </c>
      <c r="D3213" s="13">
        <v>65</v>
      </c>
      <c r="E3213" s="14">
        <v>229490.10856051193</v>
      </c>
      <c r="F3213" s="14">
        <v>68578.64233859966</v>
      </c>
      <c r="G3213" s="14">
        <v>2551.6097</v>
      </c>
      <c r="H3213" s="14">
        <v>158359.85652191227</v>
      </c>
      <c r="I3213" s="14">
        <v>9501.591391314736</v>
      </c>
      <c r="J3213" s="14">
        <v>3800.6365565258948</v>
      </c>
      <c r="K3213" s="15">
        <v>6.7160361788484821E-2</v>
      </c>
      <c r="L3213" s="14">
        <v>9533.8010312902406</v>
      </c>
      <c r="M3213" s="14">
        <v>153389.89169380628</v>
      </c>
      <c r="N3213" s="14">
        <v>2850.4774173944206</v>
      </c>
      <c r="O3213" s="15">
        <v>-7.0682905622128478E-2</v>
      </c>
      <c r="P3213" s="14">
        <v>-10157.466414133878</v>
      </c>
      <c r="Q3213" s="14">
        <v>134972.48172509798</v>
      </c>
      <c r="R3213" s="14">
        <v>2850.4774173944206</v>
      </c>
      <c r="S3213" s="15">
        <v>0.24581524173009944</v>
      </c>
      <c r="T3213" s="38">
        <v>311228.76917406305</v>
      </c>
      <c r="U3213" s="38">
        <v>1578762.5167920103</v>
      </c>
      <c r="V3213" s="38">
        <v>310605.10379121942</v>
      </c>
      <c r="W3213" s="38">
        <v>1867124.8902109144</v>
      </c>
      <c r="AA3213" s="13">
        <v>3148</v>
      </c>
      <c r="AB3213" s="39">
        <v>2818601.7816609871</v>
      </c>
    </row>
    <row r="3214" spans="3:28">
      <c r="C3214" s="13">
        <v>3149</v>
      </c>
      <c r="D3214" s="13">
        <v>65</v>
      </c>
      <c r="E3214" s="14">
        <v>225377.20768589209</v>
      </c>
      <c r="F3214" s="14">
        <v>66974.610997497919</v>
      </c>
      <c r="G3214" s="14">
        <v>2551.6097</v>
      </c>
      <c r="H3214" s="14">
        <v>155850.98698839417</v>
      </c>
      <c r="I3214" s="14">
        <v>9351.05921930365</v>
      </c>
      <c r="J3214" s="14">
        <v>3740.4236877214603</v>
      </c>
      <c r="K3214" s="15">
        <v>6.4437798224478871E-2</v>
      </c>
      <c r="L3214" s="14">
        <v>10258.172430315495</v>
      </c>
      <c r="M3214" s="14">
        <v>171323.33992085414</v>
      </c>
      <c r="N3214" s="14">
        <v>2805.3177657910951</v>
      </c>
      <c r="O3214" s="15">
        <v>0.31270602184279295</v>
      </c>
      <c r="P3214" s="14">
        <v>84822.673072363177</v>
      </c>
      <c r="Q3214" s="14">
        <v>357479.05637188087</v>
      </c>
      <c r="R3214" s="14">
        <v>2805.3177657910951</v>
      </c>
      <c r="S3214" s="15">
        <v>0.18022651456608202</v>
      </c>
      <c r="T3214" s="38">
        <v>25989.991172266375</v>
      </c>
      <c r="U3214" s="38">
        <v>171600.01729433061</v>
      </c>
      <c r="V3214" s="38">
        <v>121070.83667494505</v>
      </c>
      <c r="W3214" s="38">
        <v>700402.41358706565</v>
      </c>
      <c r="AA3214" s="13">
        <v>3149</v>
      </c>
      <c r="AB3214" s="39">
        <v>2612696.3706486565</v>
      </c>
    </row>
    <row r="3215" spans="3:28">
      <c r="C3215" s="13">
        <v>3150</v>
      </c>
      <c r="D3215" s="13">
        <v>65</v>
      </c>
      <c r="E3215" s="14">
        <v>229609.70223676809</v>
      </c>
      <c r="F3215" s="14">
        <v>68625.283872339554</v>
      </c>
      <c r="G3215" s="14">
        <v>2551.6097</v>
      </c>
      <c r="H3215" s="14">
        <v>158432.80866442854</v>
      </c>
      <c r="I3215" s="14">
        <v>9505.9685198657116</v>
      </c>
      <c r="J3215" s="14">
        <v>3802.3874079462848</v>
      </c>
      <c r="K3215" s="15">
        <v>0.16469738210720469</v>
      </c>
      <c r="L3215" s="14">
        <v>30710.955223353656</v>
      </c>
      <c r="M3215" s="14">
        <v>219081.14333649905</v>
      </c>
      <c r="N3215" s="14">
        <v>2851.7905559597134</v>
      </c>
      <c r="O3215" s="15">
        <v>7.2112347756967052E-3</v>
      </c>
      <c r="P3215" s="14">
        <v>783.26375237702621</v>
      </c>
      <c r="Q3215" s="14">
        <v>110826.30668123919</v>
      </c>
      <c r="R3215" s="14">
        <v>2851.7905559597134</v>
      </c>
      <c r="S3215" s="15">
        <v>0.46297221375932401</v>
      </c>
      <c r="T3215" s="38">
        <v>118282.14548234576</v>
      </c>
      <c r="U3215" s="38">
        <v>375192.36998582573</v>
      </c>
      <c r="V3215" s="38">
        <v>149776.36445807645</v>
      </c>
      <c r="W3215" s="38">
        <v>705099.820003564</v>
      </c>
      <c r="AA3215" s="13">
        <v>3150</v>
      </c>
      <c r="AB3215" s="39">
        <v>2217501.7492329972</v>
      </c>
    </row>
    <row r="3216" spans="3:28">
      <c r="C3216" s="13">
        <v>3151</v>
      </c>
      <c r="D3216" s="13">
        <v>65</v>
      </c>
      <c r="E3216" s="14">
        <v>225727.29400380075</v>
      </c>
      <c r="F3216" s="14">
        <v>67111.144661482293</v>
      </c>
      <c r="G3216" s="14">
        <v>2551.6097</v>
      </c>
      <c r="H3216" s="14">
        <v>156064.53964231847</v>
      </c>
      <c r="I3216" s="14">
        <v>9363.8723785391085</v>
      </c>
      <c r="J3216" s="14">
        <v>3745.5489514156434</v>
      </c>
      <c r="K3216" s="15">
        <v>0.12069544191447912</v>
      </c>
      <c r="L3216" s="14">
        <v>19815.569240254823</v>
      </c>
      <c r="M3216" s="14">
        <v>185866.61694599476</v>
      </c>
      <c r="N3216" s="14">
        <v>2809.1617135617325</v>
      </c>
      <c r="O3216" s="15">
        <v>9.2475962576396425E-2</v>
      </c>
      <c r="P3216" s="14">
        <v>13344.490714339743</v>
      </c>
      <c r="Q3216" s="14">
        <v>159051.33501947959</v>
      </c>
      <c r="R3216" s="14">
        <v>2809.1617135617325</v>
      </c>
      <c r="S3216" s="15">
        <v>0.10481757119943665</v>
      </c>
      <c r="T3216" s="38">
        <v>32636.169297154411</v>
      </c>
      <c r="U3216" s="38">
        <v>345402.37515340693</v>
      </c>
      <c r="V3216" s="38">
        <v>65796.22925174897</v>
      </c>
      <c r="W3216" s="38">
        <v>690320.32711888128</v>
      </c>
      <c r="AA3216" s="13">
        <v>3151</v>
      </c>
      <c r="AB3216" s="39">
        <v>2533312.0611495888</v>
      </c>
    </row>
    <row r="3217" spans="3:28">
      <c r="C3217" s="13">
        <v>3152</v>
      </c>
      <c r="D3217" s="13">
        <v>65</v>
      </c>
      <c r="E3217" s="14">
        <v>242588.48409353121</v>
      </c>
      <c r="F3217" s="14">
        <v>73687.008796477166</v>
      </c>
      <c r="G3217" s="14">
        <v>2551.6097</v>
      </c>
      <c r="H3217" s="14">
        <v>166349.86559705404</v>
      </c>
      <c r="I3217" s="14">
        <v>9980.9919358232419</v>
      </c>
      <c r="J3217" s="14">
        <v>3992.3967743292969</v>
      </c>
      <c r="K3217" s="15">
        <v>7.5899945317099857E-2</v>
      </c>
      <c r="L3217" s="14">
        <v>10127.72669959461</v>
      </c>
      <c r="M3217" s="14">
        <v>145559.15560349176</v>
      </c>
      <c r="N3217" s="14">
        <v>2994.2975807469725</v>
      </c>
      <c r="O3217" s="15">
        <v>-4.5725162907473943E-2</v>
      </c>
      <c r="P3217" s="14">
        <v>-4216.7886354308348</v>
      </c>
      <c r="Q3217" s="14">
        <v>89500.668783773901</v>
      </c>
      <c r="R3217" s="14">
        <v>2994.2975807469725</v>
      </c>
      <c r="S3217" s="15">
        <v>-0.28552292664954565</v>
      </c>
      <c r="T3217" s="38">
        <v>-47066.54272865002</v>
      </c>
      <c r="U3217" s="38">
        <v>119273.9105239955</v>
      </c>
      <c r="V3217" s="38">
        <v>-41155.604664486244</v>
      </c>
      <c r="W3217" s="38">
        <v>354333.73491126113</v>
      </c>
      <c r="AA3217" s="13">
        <v>3152</v>
      </c>
      <c r="AB3217" s="39">
        <v>2513152.9999160315</v>
      </c>
    </row>
    <row r="3218" spans="3:28">
      <c r="C3218" s="13">
        <v>3153</v>
      </c>
      <c r="D3218" s="13">
        <v>65</v>
      </c>
      <c r="E3218" s="14">
        <v>240140.74249834399</v>
      </c>
      <c r="F3218" s="14">
        <v>72732.389574354151</v>
      </c>
      <c r="G3218" s="14">
        <v>2551.6097</v>
      </c>
      <c r="H3218" s="14">
        <v>164856.74322398982</v>
      </c>
      <c r="I3218" s="14">
        <v>9891.4045934393889</v>
      </c>
      <c r="J3218" s="14">
        <v>3956.5618373757557</v>
      </c>
      <c r="K3218" s="15">
        <v>3.3903377887904075E-2</v>
      </c>
      <c r="L3218" s="14">
        <v>6279.704696043761</v>
      </c>
      <c r="M3218" s="14">
        <v>193481.55586801344</v>
      </c>
      <c r="N3218" s="14">
        <v>2967.4213780318164</v>
      </c>
      <c r="O3218" s="15">
        <v>0.20043409085007727</v>
      </c>
      <c r="P3218" s="14">
        <v>24568.624551812296</v>
      </c>
      <c r="Q3218" s="14">
        <v>148629.41006683366</v>
      </c>
      <c r="R3218" s="14">
        <v>2967.4213780318164</v>
      </c>
      <c r="S3218" s="15">
        <v>0.34361534857219095</v>
      </c>
      <c r="T3218" s="38">
        <v>314469.59721751156</v>
      </c>
      <c r="U3218" s="38">
        <v>1231132.4421454743</v>
      </c>
      <c r="V3218" s="38">
        <v>345317.92646536761</v>
      </c>
      <c r="W3218" s="38">
        <v>1573243.4080803213</v>
      </c>
      <c r="AA3218" s="13">
        <v>3153</v>
      </c>
      <c r="AB3218" s="39">
        <v>2562958.9738217895</v>
      </c>
    </row>
    <row r="3219" spans="3:28">
      <c r="C3219" s="13">
        <v>3154</v>
      </c>
      <c r="D3219" s="13">
        <v>65</v>
      </c>
      <c r="E3219" s="14">
        <v>219662.64772243769</v>
      </c>
      <c r="F3219" s="14">
        <v>64745.932611750701</v>
      </c>
      <c r="G3219" s="14">
        <v>2551.6097</v>
      </c>
      <c r="H3219" s="14">
        <v>152365.10541068699</v>
      </c>
      <c r="I3219" s="14">
        <v>9141.9063246412188</v>
      </c>
      <c r="J3219" s="14">
        <v>3656.7625298564876</v>
      </c>
      <c r="K3219" s="15">
        <v>-4.7688119781570525E-2</v>
      </c>
      <c r="L3219" s="14">
        <v>-7309.7370733132129</v>
      </c>
      <c r="M3219" s="14">
        <v>147800.78462396067</v>
      </c>
      <c r="N3219" s="14">
        <v>2742.5718973923654</v>
      </c>
      <c r="O3219" s="15">
        <v>5.9681205081212281E-2</v>
      </c>
      <c r="P3219" s="14">
        <v>9272.54702405028</v>
      </c>
      <c r="Q3219" s="14">
        <v>166011.79197143784</v>
      </c>
      <c r="R3219" s="14">
        <v>2742.5718973923654</v>
      </c>
      <c r="S3219" s="15">
        <v>0.15801910313957343</v>
      </c>
      <c r="T3219" s="38">
        <v>63830.036625378394</v>
      </c>
      <c r="U3219" s="38">
        <v>469140.05755727011</v>
      </c>
      <c r="V3219" s="38">
        <v>65792.846576115466</v>
      </c>
      <c r="W3219" s="38">
        <v>782952.63415266853</v>
      </c>
      <c r="AA3219" s="13">
        <v>3154</v>
      </c>
      <c r="AB3219" s="39">
        <v>2792491.5485052718</v>
      </c>
    </row>
    <row r="3220" spans="3:28">
      <c r="C3220" s="13">
        <v>3155</v>
      </c>
      <c r="D3220" s="13">
        <v>65</v>
      </c>
      <c r="E3220" s="14">
        <v>234463.52015017139</v>
      </c>
      <c r="F3220" s="14">
        <v>70518.272858566837</v>
      </c>
      <c r="G3220" s="14">
        <v>2551.6097</v>
      </c>
      <c r="H3220" s="14">
        <v>161393.63759160455</v>
      </c>
      <c r="I3220" s="14">
        <v>9683.6182554962725</v>
      </c>
      <c r="J3220" s="14">
        <v>3873.4473021985091</v>
      </c>
      <c r="K3220" s="15">
        <v>-1.2201106185325133E-3</v>
      </c>
      <c r="L3220" s="14">
        <v>-195.78132841250948</v>
      </c>
      <c r="M3220" s="14">
        <v>162202.89178755187</v>
      </c>
      <c r="N3220" s="14">
        <v>2905.0854766488815</v>
      </c>
      <c r="O3220" s="15">
        <v>9.1131324449851017E-2</v>
      </c>
      <c r="P3220" s="14">
        <v>10561.26950821458</v>
      </c>
      <c r="Q3220" s="14">
        <v>127904.47412347002</v>
      </c>
      <c r="R3220" s="14">
        <v>2905.0854766488815</v>
      </c>
      <c r="S3220" s="15">
        <v>0.2711513322723394</v>
      </c>
      <c r="T3220" s="38">
        <v>42619.647212446296</v>
      </c>
      <c r="U3220" s="38">
        <v>201252.48796103429</v>
      </c>
      <c r="V3220" s="38">
        <v>52985.135392248369</v>
      </c>
      <c r="W3220" s="38">
        <v>491359.85387205618</v>
      </c>
      <c r="AA3220" s="13">
        <v>3155</v>
      </c>
      <c r="AB3220" s="39">
        <v>2797221.2191751497</v>
      </c>
    </row>
    <row r="3221" spans="3:28">
      <c r="C3221" s="13">
        <v>3156</v>
      </c>
      <c r="D3221" s="13">
        <v>65</v>
      </c>
      <c r="E3221" s="14">
        <v>237370.15623918307</v>
      </c>
      <c r="F3221" s="14">
        <v>71651.860933281394</v>
      </c>
      <c r="G3221" s="14">
        <v>2551.6097</v>
      </c>
      <c r="H3221" s="14">
        <v>163166.68560590167</v>
      </c>
      <c r="I3221" s="14">
        <v>9790.0011363540998</v>
      </c>
      <c r="J3221" s="14">
        <v>3916.00045454164</v>
      </c>
      <c r="K3221" s="15">
        <v>-4.4771418295133231E-3</v>
      </c>
      <c r="L3221" s="14">
        <v>-637.33778427451193</v>
      </c>
      <c r="M3221" s="14">
        <v>143674.38018166178</v>
      </c>
      <c r="N3221" s="14">
        <v>2937.0003409062297</v>
      </c>
      <c r="O3221" s="15">
        <v>8.6983747702023301E-2</v>
      </c>
      <c r="P3221" s="14">
        <v>8211.9910469249771</v>
      </c>
      <c r="Q3221" s="14">
        <v>104088.82914110682</v>
      </c>
      <c r="R3221" s="14">
        <v>2937.0003409062297</v>
      </c>
      <c r="S3221" s="15">
        <v>0.3111272753742067</v>
      </c>
      <c r="T3221" s="38">
        <v>36151.700801697574</v>
      </c>
      <c r="U3221" s="38">
        <v>153816.05926910104</v>
      </c>
      <c r="V3221" s="38">
        <v>43726.354064348037</v>
      </c>
      <c r="W3221" s="38">
        <v>401579.26859186962</v>
      </c>
      <c r="AA3221" s="13">
        <v>3156</v>
      </c>
      <c r="AB3221" s="39">
        <v>2702856.8105823877</v>
      </c>
    </row>
    <row r="3222" spans="3:28">
      <c r="C3222" s="13">
        <v>3157</v>
      </c>
      <c r="D3222" s="13">
        <v>65</v>
      </c>
      <c r="E3222" s="14">
        <v>243320.11453133327</v>
      </c>
      <c r="F3222" s="14">
        <v>73972.344667219979</v>
      </c>
      <c r="G3222" s="14">
        <v>2551.6097</v>
      </c>
      <c r="H3222" s="14">
        <v>166796.1601641133</v>
      </c>
      <c r="I3222" s="14">
        <v>10007.769609846799</v>
      </c>
      <c r="J3222" s="14">
        <v>4003.1078439387197</v>
      </c>
      <c r="K3222" s="15">
        <v>0.12968851944239532</v>
      </c>
      <c r="L3222" s="14">
        <v>19815.562858314061</v>
      </c>
      <c r="M3222" s="14">
        <v>174610.6172652333</v>
      </c>
      <c r="N3222" s="14">
        <v>3002.3308829540397</v>
      </c>
      <c r="O3222" s="15">
        <v>0.24397179463196411</v>
      </c>
      <c r="P3222" s="14">
        <v>30903.585304311702</v>
      </c>
      <c r="Q3222" s="14">
        <v>159073.43124195148</v>
      </c>
      <c r="R3222" s="14">
        <v>3002.3308829540397</v>
      </c>
      <c r="S3222" s="15">
        <v>0.16541109231408019</v>
      </c>
      <c r="T3222" s="38">
        <v>9308.7086983936824</v>
      </c>
      <c r="U3222" s="38">
        <v>67086.080095384503</v>
      </c>
      <c r="V3222" s="38">
        <v>60027.856861019442</v>
      </c>
      <c r="W3222" s="38">
        <v>400770.12860256928</v>
      </c>
      <c r="AA3222" s="13">
        <v>3157</v>
      </c>
      <c r="AB3222" s="39">
        <v>2604262.7474888354</v>
      </c>
    </row>
    <row r="3223" spans="3:28">
      <c r="C3223" s="13">
        <v>3158</v>
      </c>
      <c r="D3223" s="13">
        <v>65</v>
      </c>
      <c r="E3223" s="14">
        <v>233177.04625356136</v>
      </c>
      <c r="F3223" s="14">
        <v>70016.548038888926</v>
      </c>
      <c r="G3223" s="14">
        <v>2551.6097</v>
      </c>
      <c r="H3223" s="14">
        <v>160608.88851467244</v>
      </c>
      <c r="I3223" s="14">
        <v>9636.5333108803461</v>
      </c>
      <c r="J3223" s="14">
        <v>3854.6133243521385</v>
      </c>
      <c r="K3223" s="15">
        <v>1.3462218882424597E-2</v>
      </c>
      <c r="L3223" s="14">
        <v>2723.2481790283832</v>
      </c>
      <c r="M3223" s="14">
        <v>206938.76622838376</v>
      </c>
      <c r="N3223" s="14">
        <v>2890.9599932641036</v>
      </c>
      <c r="O3223" s="15">
        <v>-4.5318797419458545E-3</v>
      </c>
      <c r="P3223" s="14">
        <v>-809.52085336009895</v>
      </c>
      <c r="Q3223" s="14">
        <v>179264.01184012371</v>
      </c>
      <c r="R3223" s="14">
        <v>2890.9599932641036</v>
      </c>
      <c r="S3223" s="15">
        <v>-9.2646374241825993E-2</v>
      </c>
      <c r="T3223" s="38">
        <v>-40549.331508941425</v>
      </c>
      <c r="U3223" s="38">
        <v>398574.70677750965</v>
      </c>
      <c r="V3223" s="38">
        <v>-38635.604183273143</v>
      </c>
      <c r="W3223" s="38">
        <v>784777.48484601709</v>
      </c>
      <c r="AA3223" s="13">
        <v>3158</v>
      </c>
      <c r="AB3223" s="39">
        <v>2772401.7422616123</v>
      </c>
    </row>
    <row r="3224" spans="3:28">
      <c r="C3224" s="13">
        <v>3159</v>
      </c>
      <c r="D3224" s="13">
        <v>65</v>
      </c>
      <c r="E3224" s="14">
        <v>234094.49071723263</v>
      </c>
      <c r="F3224" s="14">
        <v>70374.351379720727</v>
      </c>
      <c r="G3224" s="14">
        <v>2551.6097</v>
      </c>
      <c r="H3224" s="14">
        <v>161168.52963751191</v>
      </c>
      <c r="I3224" s="14">
        <v>9670.1117782507135</v>
      </c>
      <c r="J3224" s="14">
        <v>3868.0447113002856</v>
      </c>
      <c r="K3224" s="15">
        <v>-5.8362402422525696E-2</v>
      </c>
      <c r="L3224" s="14">
        <v>-9370.8048618814501</v>
      </c>
      <c r="M3224" s="14">
        <v>153125.57395811932</v>
      </c>
      <c r="N3224" s="14">
        <v>2901.033533475214</v>
      </c>
      <c r="O3224" s="15">
        <v>0.24751401491079447</v>
      </c>
      <c r="P3224" s="14">
        <v>27054.502310047992</v>
      </c>
      <c r="Q3224" s="14">
        <v>137809.95003109379</v>
      </c>
      <c r="R3224" s="14">
        <v>2901.033533475214</v>
      </c>
      <c r="S3224" s="15">
        <v>-2.4473127323506594E-3</v>
      </c>
      <c r="T3224" s="38">
        <v>-865.52385461138192</v>
      </c>
      <c r="U3224" s="38">
        <v>354247.94867995766</v>
      </c>
      <c r="V3224" s="38">
        <v>16818.173593555159</v>
      </c>
      <c r="W3224" s="38">
        <v>645183.4726691707</v>
      </c>
      <c r="AA3224" s="13">
        <v>3159</v>
      </c>
      <c r="AB3224" s="39">
        <v>3394830.2337745694</v>
      </c>
    </row>
    <row r="3225" spans="3:28">
      <c r="C3225" s="13">
        <v>3160</v>
      </c>
      <c r="D3225" s="13">
        <v>65</v>
      </c>
      <c r="E3225" s="14">
        <v>232018.15776776179</v>
      </c>
      <c r="F3225" s="14">
        <v>69564.581529427101</v>
      </c>
      <c r="G3225" s="14">
        <v>2551.6097</v>
      </c>
      <c r="H3225" s="14">
        <v>159901.9665383347</v>
      </c>
      <c r="I3225" s="14">
        <v>9594.1179923000818</v>
      </c>
      <c r="J3225" s="14">
        <v>3837.6471969200329</v>
      </c>
      <c r="K3225" s="15">
        <v>8.0978410367562453E-2</v>
      </c>
      <c r="L3225" s="14">
        <v>12833.183302585991</v>
      </c>
      <c r="M3225" s="14">
        <v>173228.60880439213</v>
      </c>
      <c r="N3225" s="14">
        <v>2878.2353976900245</v>
      </c>
      <c r="O3225" s="15">
        <v>6.3224164241391531E-2</v>
      </c>
      <c r="P3225" s="14">
        <v>5472.6440319256862</v>
      </c>
      <c r="Q3225" s="14">
        <v>93471.134995571585</v>
      </c>
      <c r="R3225" s="14">
        <v>2878.2353976900245</v>
      </c>
      <c r="S3225" s="15">
        <v>7.0605102720501939E-2</v>
      </c>
      <c r="T3225" s="38">
        <v>8225.2236052907447</v>
      </c>
      <c r="U3225" s="38">
        <v>126160.50501416104</v>
      </c>
      <c r="V3225" s="38">
        <v>26531.050939802422</v>
      </c>
      <c r="W3225" s="38">
        <v>392860.24881412479</v>
      </c>
      <c r="AA3225" s="13">
        <v>3160</v>
      </c>
      <c r="AB3225" s="39">
        <v>2259523.6178668672</v>
      </c>
    </row>
    <row r="3226" spans="3:28">
      <c r="C3226" s="13">
        <v>3161</v>
      </c>
      <c r="D3226" s="13">
        <v>65</v>
      </c>
      <c r="E3226" s="14">
        <v>239025.0514510565</v>
      </c>
      <c r="F3226" s="14">
        <v>72297.270065912031</v>
      </c>
      <c r="G3226" s="14">
        <v>2551.6097</v>
      </c>
      <c r="H3226" s="14">
        <v>164176.17168514445</v>
      </c>
      <c r="I3226" s="14">
        <v>9850.5703011086662</v>
      </c>
      <c r="J3226" s="14">
        <v>3940.2281204434667</v>
      </c>
      <c r="K3226" s="15">
        <v>4.2065812772399611E-2</v>
      </c>
      <c r="L3226" s="14">
        <v>6293.7602277494589</v>
      </c>
      <c r="M3226" s="14">
        <v>157880.86283404648</v>
      </c>
      <c r="N3226" s="14">
        <v>2955.1710903325998</v>
      </c>
      <c r="O3226" s="15">
        <v>0.290697686482212</v>
      </c>
      <c r="P3226" s="14">
        <v>60237.620884697877</v>
      </c>
      <c r="Q3226" s="14">
        <v>268932.61367394921</v>
      </c>
      <c r="R3226" s="14">
        <v>2955.1710903325998</v>
      </c>
      <c r="S3226" s="15">
        <v>8.6544943756156997E-2</v>
      </c>
      <c r="T3226" s="38">
        <v>11424.008714972228</v>
      </c>
      <c r="U3226" s="38">
        <v>144902.47402452683</v>
      </c>
      <c r="V3226" s="38">
        <v>77955.389827419553</v>
      </c>
      <c r="W3226" s="38">
        <v>571715.95053252252</v>
      </c>
      <c r="AA3226" s="13">
        <v>3161</v>
      </c>
      <c r="AB3226" s="39">
        <v>2970139.2811126201</v>
      </c>
    </row>
    <row r="3227" spans="3:28">
      <c r="C3227" s="13">
        <v>3162</v>
      </c>
      <c r="D3227" s="13">
        <v>65</v>
      </c>
      <c r="E3227" s="14">
        <v>238331.40125731993</v>
      </c>
      <c r="F3227" s="14">
        <v>72026.746490354766</v>
      </c>
      <c r="G3227" s="14">
        <v>2551.6097</v>
      </c>
      <c r="H3227" s="14">
        <v>163753.04506696516</v>
      </c>
      <c r="I3227" s="14">
        <v>9825.1827040179087</v>
      </c>
      <c r="J3227" s="14">
        <v>3930.0730816071637</v>
      </c>
      <c r="K3227" s="15">
        <v>-2.5732861314464998E-2</v>
      </c>
      <c r="L3227" s="14">
        <v>-4065.1347932467811</v>
      </c>
      <c r="M3227" s="14">
        <v>155874.35874902835</v>
      </c>
      <c r="N3227" s="14">
        <v>2947.5548112053725</v>
      </c>
      <c r="O3227" s="15">
        <v>5.1404298657110215E-2</v>
      </c>
      <c r="P3227" s="14">
        <v>8695.3991296938311</v>
      </c>
      <c r="Q3227" s="14">
        <v>179326.2189783041</v>
      </c>
      <c r="R3227" s="14">
        <v>2947.5548112053725</v>
      </c>
      <c r="S3227" s="15">
        <v>0.16275821596853138</v>
      </c>
      <c r="T3227" s="38">
        <v>31121.434365516572</v>
      </c>
      <c r="U3227" s="38">
        <v>223807.88991655785</v>
      </c>
      <c r="V3227" s="38">
        <v>35751.698701963622</v>
      </c>
      <c r="W3227" s="38">
        <v>559008.4676438903</v>
      </c>
      <c r="AA3227" s="13">
        <v>3162</v>
      </c>
      <c r="AB3227" s="39">
        <v>2913717.6901221434</v>
      </c>
    </row>
    <row r="3228" spans="3:28">
      <c r="C3228" s="13">
        <v>3163</v>
      </c>
      <c r="D3228" s="13">
        <v>65</v>
      </c>
      <c r="E3228" s="14">
        <v>223030.9711055615</v>
      </c>
      <c r="F3228" s="14">
        <v>66059.578731168993</v>
      </c>
      <c r="G3228" s="14">
        <v>2551.6097</v>
      </c>
      <c r="H3228" s="14">
        <v>154419.78267439251</v>
      </c>
      <c r="I3228" s="14">
        <v>9265.1869604635503</v>
      </c>
      <c r="J3228" s="14">
        <v>3706.0747841854204</v>
      </c>
      <c r="K3228" s="15">
        <v>-2.371193528642325E-3</v>
      </c>
      <c r="L3228" s="14">
        <v>-291.38448967936216</v>
      </c>
      <c r="M3228" s="14">
        <v>124446.81017011231</v>
      </c>
      <c r="N3228" s="14">
        <v>2779.5560881390652</v>
      </c>
      <c r="O3228" s="15">
        <v>9.875982464255964E-2</v>
      </c>
      <c r="P3228" s="14">
        <v>11305.556086693352</v>
      </c>
      <c r="Q3228" s="14">
        <v>127170.58889768281</v>
      </c>
      <c r="R3228" s="14">
        <v>2779.5560881390652</v>
      </c>
      <c r="S3228" s="15">
        <v>9.7372113315833814E-2</v>
      </c>
      <c r="T3228" s="38">
        <v>22795.92372820112</v>
      </c>
      <c r="U3228" s="38">
        <v>258297.12188965909</v>
      </c>
      <c r="V3228" s="38">
        <v>33810.095325215108</v>
      </c>
      <c r="W3228" s="38">
        <v>509914.52095745422</v>
      </c>
      <c r="AA3228" s="13">
        <v>3163</v>
      </c>
      <c r="AB3228" s="39">
        <v>2503122.7427824815</v>
      </c>
    </row>
    <row r="3229" spans="3:28">
      <c r="C3229" s="13">
        <v>3164</v>
      </c>
      <c r="D3229" s="13">
        <v>65</v>
      </c>
      <c r="E3229" s="14">
        <v>227487.10618871648</v>
      </c>
      <c r="F3229" s="14">
        <v>67797.471413599429</v>
      </c>
      <c r="G3229" s="14">
        <v>2551.6097</v>
      </c>
      <c r="H3229" s="14">
        <v>157138.02507511704</v>
      </c>
      <c r="I3229" s="14">
        <v>9428.281504507022</v>
      </c>
      <c r="J3229" s="14">
        <v>3771.3126018028088</v>
      </c>
      <c r="K3229" s="15">
        <v>-6.3587312378737465E-2</v>
      </c>
      <c r="L3229" s="14">
        <v>-10273.67241556632</v>
      </c>
      <c r="M3229" s="14">
        <v>153179.94502787371</v>
      </c>
      <c r="N3229" s="14">
        <v>2828.4844513521066</v>
      </c>
      <c r="O3229" s="15">
        <v>4.5009852608203622E-2</v>
      </c>
      <c r="P3229" s="14">
        <v>5550.538672876999</v>
      </c>
      <c r="Q3229" s="14">
        <v>130283.08458625148</v>
      </c>
      <c r="R3229" s="14">
        <v>2828.4844513521066</v>
      </c>
      <c r="S3229" s="15">
        <v>0.44336543546505103</v>
      </c>
      <c r="T3229" s="38">
        <v>151007.1926291628</v>
      </c>
      <c r="U3229" s="38">
        <v>493014.4999654956</v>
      </c>
      <c r="V3229" s="38">
        <v>146284.05888647347</v>
      </c>
      <c r="W3229" s="38">
        <v>776477.52957962081</v>
      </c>
      <c r="AA3229" s="13">
        <v>3164</v>
      </c>
      <c r="AB3229" s="39">
        <v>2856174.0811891863</v>
      </c>
    </row>
    <row r="3230" spans="3:28">
      <c r="C3230" s="13">
        <v>3165</v>
      </c>
      <c r="D3230" s="13">
        <v>65</v>
      </c>
      <c r="E3230" s="14">
        <v>231302.81131566034</v>
      </c>
      <c r="F3230" s="14">
        <v>69285.596413107531</v>
      </c>
      <c r="G3230" s="14">
        <v>2551.6097</v>
      </c>
      <c r="H3230" s="14">
        <v>159465.6052025528</v>
      </c>
      <c r="I3230" s="14">
        <v>9567.9363121531678</v>
      </c>
      <c r="J3230" s="14">
        <v>3827.1745248612674</v>
      </c>
      <c r="K3230" s="15">
        <v>1.6180755910005229E-3</v>
      </c>
      <c r="L3230" s="14">
        <v>263.18526461566864</v>
      </c>
      <c r="M3230" s="14">
        <v>164830.0293213907</v>
      </c>
      <c r="N3230" s="14">
        <v>2870.3808936459504</v>
      </c>
      <c r="O3230" s="15">
        <v>-6.3508379618745059E-2</v>
      </c>
      <c r="P3230" s="14">
        <v>-8880.9567823163197</v>
      </c>
      <c r="Q3230" s="14">
        <v>132393.36726594128</v>
      </c>
      <c r="R3230" s="14">
        <v>2870.3808936459504</v>
      </c>
      <c r="S3230" s="15">
        <v>-2.0363898372789443E-2</v>
      </c>
      <c r="T3230" s="38">
        <v>-16558.013397593466</v>
      </c>
      <c r="U3230" s="38">
        <v>797983.44454654434</v>
      </c>
      <c r="V3230" s="38">
        <v>-25175.784915294116</v>
      </c>
      <c r="W3230" s="38">
        <v>1095206.8411338762</v>
      </c>
      <c r="AA3230" s="13">
        <v>3165</v>
      </c>
      <c r="AB3230" s="39">
        <v>2377608.0217881864</v>
      </c>
    </row>
    <row r="3231" spans="3:28">
      <c r="C3231" s="13">
        <v>3166</v>
      </c>
      <c r="D3231" s="13">
        <v>65</v>
      </c>
      <c r="E3231" s="14">
        <v>231219.24195038274</v>
      </c>
      <c r="F3231" s="14">
        <v>69253.004360649269</v>
      </c>
      <c r="G3231" s="14">
        <v>2551.6097</v>
      </c>
      <c r="H3231" s="14">
        <v>159414.62788973347</v>
      </c>
      <c r="I3231" s="14">
        <v>9564.8776733840077</v>
      </c>
      <c r="J3231" s="14">
        <v>3825.9510693536031</v>
      </c>
      <c r="K3231" s="15">
        <v>9.8608085019349978E-2</v>
      </c>
      <c r="L3231" s="14">
        <v>14203.006621949988</v>
      </c>
      <c r="M3231" s="14">
        <v>160150.891861677</v>
      </c>
      <c r="N3231" s="14">
        <v>2869.4633020152023</v>
      </c>
      <c r="O3231" s="15">
        <v>0.15476539076418305</v>
      </c>
      <c r="P3231" s="14">
        <v>44259.291612649038</v>
      </c>
      <c r="Q3231" s="14">
        <v>331670.69669245434</v>
      </c>
      <c r="R3231" s="14">
        <v>2869.4633020152023</v>
      </c>
      <c r="S3231" s="15">
        <v>-4.1174502363300322E-2</v>
      </c>
      <c r="T3231" s="38">
        <v>-13988.909293898414</v>
      </c>
      <c r="U3231" s="38">
        <v>327192.71645356377</v>
      </c>
      <c r="V3231" s="38">
        <v>44473.388940700606</v>
      </c>
      <c r="W3231" s="38">
        <v>819014.3050076951</v>
      </c>
      <c r="AA3231" s="13">
        <v>3166</v>
      </c>
      <c r="AB3231" s="39">
        <v>2297223.8192535802</v>
      </c>
    </row>
    <row r="3232" spans="3:28">
      <c r="C3232" s="13">
        <v>3167</v>
      </c>
      <c r="D3232" s="13">
        <v>65</v>
      </c>
      <c r="E3232" s="14">
        <v>236424.53039177248</v>
      </c>
      <c r="F3232" s="14">
        <v>71283.066852791264</v>
      </c>
      <c r="G3232" s="14">
        <v>2551.6097</v>
      </c>
      <c r="H3232" s="14">
        <v>162589.85383898122</v>
      </c>
      <c r="I3232" s="14">
        <v>9755.3912303388734</v>
      </c>
      <c r="J3232" s="14">
        <v>3902.1564921355493</v>
      </c>
      <c r="K3232" s="15">
        <v>7.1973410268828239E-2</v>
      </c>
      <c r="L3232" s="14">
        <v>9467.5912960977039</v>
      </c>
      <c r="M3232" s="14">
        <v>142961.5721326535</v>
      </c>
      <c r="N3232" s="14">
        <v>2926.617369101662</v>
      </c>
      <c r="O3232" s="15">
        <v>1.3067767776206551E-2</v>
      </c>
      <c r="P3232" s="14">
        <v>2783.7593258010415</v>
      </c>
      <c r="Q3232" s="14">
        <v>217271.92225283675</v>
      </c>
      <c r="R3232" s="14">
        <v>2926.617369101662</v>
      </c>
      <c r="S3232" s="15">
        <v>9.5782446544794217E-2</v>
      </c>
      <c r="T3232" s="38">
        <v>16693.855421069067</v>
      </c>
      <c r="U3232" s="38">
        <v>192446.46264908437</v>
      </c>
      <c r="V3232" s="38">
        <v>28945.206042967813</v>
      </c>
      <c r="W3232" s="38">
        <v>552679.95703457459</v>
      </c>
      <c r="AA3232" s="13">
        <v>3167</v>
      </c>
      <c r="AB3232" s="39">
        <v>2444402.0265079853</v>
      </c>
    </row>
    <row r="3233" spans="3:28">
      <c r="C3233" s="13">
        <v>3168</v>
      </c>
      <c r="D3233" s="13">
        <v>65</v>
      </c>
      <c r="E3233" s="14">
        <v>232784.20990567273</v>
      </c>
      <c r="F3233" s="14">
        <v>69863.341863212365</v>
      </c>
      <c r="G3233" s="14">
        <v>2551.6097</v>
      </c>
      <c r="H3233" s="14">
        <v>160369.25834246035</v>
      </c>
      <c r="I3233" s="14">
        <v>9622.1555005476202</v>
      </c>
      <c r="J3233" s="14">
        <v>3848.8622002190482</v>
      </c>
      <c r="K3233" s="15">
        <v>8.787489948670997E-2</v>
      </c>
      <c r="L3233" s="14">
        <v>13608.922715046774</v>
      </c>
      <c r="M3233" s="14">
        <v>170400.36128302783</v>
      </c>
      <c r="N3233" s="14">
        <v>2886.6466501642858</v>
      </c>
      <c r="O3233" s="15">
        <v>-0.10788583958313952</v>
      </c>
      <c r="P3233" s="14">
        <v>-13690.17449644376</v>
      </c>
      <c r="Q3233" s="14">
        <v>114648.15700896375</v>
      </c>
      <c r="R3233" s="14">
        <v>2886.6466501642858</v>
      </c>
      <c r="S3233" s="15">
        <v>0.35933728921615521</v>
      </c>
      <c r="T3233" s="38">
        <v>55919.487132487928</v>
      </c>
      <c r="U3233" s="38">
        <v>212981.19132327032</v>
      </c>
      <c r="V3233" s="38">
        <v>55838.235351090945</v>
      </c>
      <c r="W3233" s="38">
        <v>498029.70961526188</v>
      </c>
      <c r="AA3233" s="13">
        <v>3168</v>
      </c>
      <c r="AB3233" s="39">
        <v>2774827.3675550087</v>
      </c>
    </row>
    <row r="3234" spans="3:28">
      <c r="C3234" s="13">
        <v>3169</v>
      </c>
      <c r="D3234" s="13">
        <v>65</v>
      </c>
      <c r="E3234" s="14">
        <v>216536.56721266857</v>
      </c>
      <c r="F3234" s="14">
        <v>63526.761212940743</v>
      </c>
      <c r="G3234" s="14">
        <v>2551.6097</v>
      </c>
      <c r="H3234" s="14">
        <v>150458.19629972783</v>
      </c>
      <c r="I3234" s="14">
        <v>9027.4917779836687</v>
      </c>
      <c r="J3234" s="14">
        <v>3610.9967111934675</v>
      </c>
      <c r="K3234" s="15">
        <v>0.11804073908928406</v>
      </c>
      <c r="L3234" s="14">
        <v>19488.732881356904</v>
      </c>
      <c r="M3234" s="14">
        <v>186395.98366342692</v>
      </c>
      <c r="N3234" s="14">
        <v>2708.2475333951006</v>
      </c>
      <c r="O3234" s="15">
        <v>3.7242096059851994E-2</v>
      </c>
      <c r="P3234" s="14">
        <v>10613.661326880898</v>
      </c>
      <c r="Q3234" s="14">
        <v>296958.76169767772</v>
      </c>
      <c r="R3234" s="14">
        <v>2708.2475333951006</v>
      </c>
      <c r="S3234" s="15">
        <v>-5.2938693587793698E-2</v>
      </c>
      <c r="T3234" s="38">
        <v>-31775.029907679509</v>
      </c>
      <c r="U3234" s="38">
        <v>569802.25303055474</v>
      </c>
      <c r="V3234" s="38">
        <v>-1672.6356994417074</v>
      </c>
      <c r="W3234" s="38">
        <v>1053156.9983916595</v>
      </c>
      <c r="AA3234" s="13">
        <v>3169</v>
      </c>
      <c r="AB3234" s="39">
        <v>2747005.9872961203</v>
      </c>
    </row>
    <row r="3235" spans="3:28">
      <c r="C3235" s="13">
        <v>3170</v>
      </c>
      <c r="D3235" s="13">
        <v>65</v>
      </c>
      <c r="E3235" s="14">
        <v>238902.1540473655</v>
      </c>
      <c r="F3235" s="14">
        <v>72249.340078472553</v>
      </c>
      <c r="G3235" s="14">
        <v>2551.6097</v>
      </c>
      <c r="H3235" s="14">
        <v>164101.20426889297</v>
      </c>
      <c r="I3235" s="14">
        <v>9846.072256133577</v>
      </c>
      <c r="J3235" s="14">
        <v>3938.428902453431</v>
      </c>
      <c r="K3235" s="15">
        <v>5.5907239983548851E-2</v>
      </c>
      <c r="L3235" s="14">
        <v>7825.6610511030149</v>
      </c>
      <c r="M3235" s="14">
        <v>149770.68281111078</v>
      </c>
      <c r="N3235" s="14">
        <v>2953.821676840073</v>
      </c>
      <c r="O3235" s="15">
        <v>0.31698038378637589</v>
      </c>
      <c r="P3235" s="14">
        <v>68191.937819403451</v>
      </c>
      <c r="Q3235" s="14">
        <v>284798.68415376497</v>
      </c>
      <c r="R3235" s="14">
        <v>2953.821676840073</v>
      </c>
      <c r="S3235" s="15">
        <v>-0.1599666078427075</v>
      </c>
      <c r="T3235" s="38">
        <v>-39760.520786299254</v>
      </c>
      <c r="U3235" s="38">
        <v>210271.518666182</v>
      </c>
      <c r="V3235" s="38">
        <v>36257.078084207213</v>
      </c>
      <c r="W3235" s="38">
        <v>644840.88563105767</v>
      </c>
      <c r="AA3235" s="13">
        <v>3170</v>
      </c>
      <c r="AB3235" s="39">
        <v>2811894.4357829913</v>
      </c>
    </row>
    <row r="3236" spans="3:28">
      <c r="C3236" s="13">
        <v>3171</v>
      </c>
      <c r="D3236" s="13">
        <v>65</v>
      </c>
      <c r="E3236" s="14">
        <v>230053.36685842794</v>
      </c>
      <c r="F3236" s="14">
        <v>68798.3130747869</v>
      </c>
      <c r="G3236" s="14">
        <v>2551.6097</v>
      </c>
      <c r="H3236" s="14">
        <v>158703.44408364102</v>
      </c>
      <c r="I3236" s="14">
        <v>9522.2066450184611</v>
      </c>
      <c r="J3236" s="14">
        <v>3808.8826580073846</v>
      </c>
      <c r="K3236" s="15">
        <v>-2.8620664309163567E-2</v>
      </c>
      <c r="L3236" s="14">
        <v>-3306.4770313354375</v>
      </c>
      <c r="M3236" s="14">
        <v>114125.57734041626</v>
      </c>
      <c r="N3236" s="14">
        <v>2856.6619935055382</v>
      </c>
      <c r="O3236" s="15">
        <v>4.5244910665745111E-2</v>
      </c>
      <c r="P3236" s="14">
        <v>8814.5106402278798</v>
      </c>
      <c r="Q3236" s="14">
        <v>205060.56832776044</v>
      </c>
      <c r="R3236" s="14">
        <v>2856.6619935055382</v>
      </c>
      <c r="S3236" s="15">
        <v>0.40941579411927687</v>
      </c>
      <c r="T3236" s="38">
        <v>262708.17480840103</v>
      </c>
      <c r="U3236" s="38">
        <v>905802.45661081607</v>
      </c>
      <c r="V3236" s="38">
        <v>268216.2084172935</v>
      </c>
      <c r="W3236" s="38">
        <v>1224988.6022789928</v>
      </c>
      <c r="AA3236" s="13">
        <v>3171</v>
      </c>
      <c r="AB3236" s="39">
        <v>2606017.1631136104</v>
      </c>
    </row>
    <row r="3237" spans="3:28">
      <c r="C3237" s="13">
        <v>3172</v>
      </c>
      <c r="D3237" s="13">
        <v>65</v>
      </c>
      <c r="E3237" s="14">
        <v>224600.91368057771</v>
      </c>
      <c r="F3237" s="14">
        <v>66671.856335425313</v>
      </c>
      <c r="G3237" s="14">
        <v>2551.6097</v>
      </c>
      <c r="H3237" s="14">
        <v>155377.4476451524</v>
      </c>
      <c r="I3237" s="14">
        <v>9322.646858709144</v>
      </c>
      <c r="J3237" s="14">
        <v>3729.058743483658</v>
      </c>
      <c r="K3237" s="15">
        <v>0.11810468825129644</v>
      </c>
      <c r="L3237" s="14">
        <v>17797.736885660957</v>
      </c>
      <c r="M3237" s="14">
        <v>170356.85043675342</v>
      </c>
      <c r="N3237" s="14">
        <v>2796.794057612743</v>
      </c>
      <c r="O3237" s="15">
        <v>0.17211028632366546</v>
      </c>
      <c r="P3237" s="14">
        <v>30340.561774069371</v>
      </c>
      <c r="Q3237" s="14">
        <v>208024.53953226819</v>
      </c>
      <c r="R3237" s="14">
        <v>2796.794057612743</v>
      </c>
      <c r="S3237" s="15">
        <v>0.14215227980596443</v>
      </c>
      <c r="T3237" s="38">
        <v>19778.45627717545</v>
      </c>
      <c r="U3237" s="38">
        <v>160312.54852080866</v>
      </c>
      <c r="V3237" s="38">
        <v>67916.754936905782</v>
      </c>
      <c r="W3237" s="38">
        <v>538693.93848983024</v>
      </c>
      <c r="AA3237" s="13">
        <v>3172</v>
      </c>
      <c r="AB3237" s="39">
        <v>2597563.4440874057</v>
      </c>
    </row>
    <row r="3238" spans="3:28">
      <c r="C3238" s="13">
        <v>3173</v>
      </c>
      <c r="D3238" s="13">
        <v>65</v>
      </c>
      <c r="E3238" s="14">
        <v>219189.83381242256</v>
      </c>
      <c r="F3238" s="14">
        <v>64561.535186844798</v>
      </c>
      <c r="G3238" s="14">
        <v>2551.6097</v>
      </c>
      <c r="H3238" s="14">
        <v>152076.68892557776</v>
      </c>
      <c r="I3238" s="14">
        <v>9124.6013355346658</v>
      </c>
      <c r="J3238" s="14">
        <v>3649.8405342138667</v>
      </c>
      <c r="K3238" s="15">
        <v>-3.3612803843646628E-2</v>
      </c>
      <c r="L3238" s="14">
        <v>-4627.9242773120623</v>
      </c>
      <c r="M3238" s="14">
        <v>134880.37101674359</v>
      </c>
      <c r="N3238" s="14">
        <v>2737.3804006603996</v>
      </c>
      <c r="O3238" s="15">
        <v>2.8540576387348401E-2</v>
      </c>
      <c r="P3238" s="14">
        <v>7152.552937514617</v>
      </c>
      <c r="Q3238" s="14">
        <v>259131.21122122358</v>
      </c>
      <c r="R3238" s="14">
        <v>2737.3804006603996</v>
      </c>
      <c r="S3238" s="15">
        <v>-4.9023312201140493E-2</v>
      </c>
      <c r="T3238" s="38">
        <v>-7169.0620057000051</v>
      </c>
      <c r="U3238" s="38">
        <v>140437.44207969899</v>
      </c>
      <c r="V3238" s="38">
        <v>-4644.4333454974503</v>
      </c>
      <c r="W3238" s="38">
        <v>534449.02431766619</v>
      </c>
      <c r="AA3238" s="13">
        <v>3173</v>
      </c>
      <c r="AB3238" s="39">
        <v>2538981.2132908413</v>
      </c>
    </row>
    <row r="3239" spans="3:28">
      <c r="C3239" s="13">
        <v>3174</v>
      </c>
      <c r="D3239" s="13">
        <v>65</v>
      </c>
      <c r="E3239" s="14">
        <v>228549.11141485348</v>
      </c>
      <c r="F3239" s="14">
        <v>68211.653451792867</v>
      </c>
      <c r="G3239" s="14">
        <v>2551.6097</v>
      </c>
      <c r="H3239" s="14">
        <v>157785.84826306062</v>
      </c>
      <c r="I3239" s="14">
        <v>9467.1508957836359</v>
      </c>
      <c r="J3239" s="14">
        <v>3786.8603583134545</v>
      </c>
      <c r="K3239" s="15">
        <v>1.2461010627199502E-2</v>
      </c>
      <c r="L3239" s="14">
        <v>1783.090839253533</v>
      </c>
      <c r="M3239" s="14">
        <v>146770.11852818675</v>
      </c>
      <c r="N3239" s="14">
        <v>2840.1452687350907</v>
      </c>
      <c r="O3239" s="15">
        <v>9.0798698334918285E-2</v>
      </c>
      <c r="P3239" s="14">
        <v>9914.3633787050239</v>
      </c>
      <c r="Q3239" s="14">
        <v>120525.0253113365</v>
      </c>
      <c r="R3239" s="14">
        <v>2840.1452687350907</v>
      </c>
      <c r="S3239" s="15">
        <v>4.9837420546372926E-2</v>
      </c>
      <c r="T3239" s="38">
        <v>4156.7852847222593</v>
      </c>
      <c r="U3239" s="38">
        <v>88983.7686129215</v>
      </c>
      <c r="V3239" s="38">
        <v>15854.239502680815</v>
      </c>
      <c r="W3239" s="38">
        <v>356278.91245244478</v>
      </c>
      <c r="AA3239" s="13">
        <v>3174</v>
      </c>
      <c r="AB3239" s="39">
        <v>2517817.3634434836</v>
      </c>
    </row>
    <row r="3240" spans="3:28">
      <c r="C3240" s="13">
        <v>3175</v>
      </c>
      <c r="D3240" s="13">
        <v>65</v>
      </c>
      <c r="E3240" s="14">
        <v>247697.90421073462</v>
      </c>
      <c r="F3240" s="14">
        <v>75679.682642186497</v>
      </c>
      <c r="G3240" s="14">
        <v>2551.6097</v>
      </c>
      <c r="H3240" s="14">
        <v>169466.61186854812</v>
      </c>
      <c r="I3240" s="14">
        <v>10167.996712112887</v>
      </c>
      <c r="J3240" s="14">
        <v>4067.1986848451547</v>
      </c>
      <c r="K3240" s="15">
        <v>6.1881182266750739E-3</v>
      </c>
      <c r="L3240" s="14">
        <v>1281.0790284230254</v>
      </c>
      <c r="M3240" s="14">
        <v>210337.06894197073</v>
      </c>
      <c r="N3240" s="14">
        <v>3050.3990136338657</v>
      </c>
      <c r="O3240" s="15">
        <v>-1.6926670183512529E-2</v>
      </c>
      <c r="P3240" s="14">
        <v>-1468.5222442589104</v>
      </c>
      <c r="Q3240" s="14">
        <v>86814.570477097557</v>
      </c>
      <c r="R3240" s="14">
        <v>3050.3990136338657</v>
      </c>
      <c r="S3240" s="15">
        <v>0.16824698055784454</v>
      </c>
      <c r="T3240" s="38">
        <v>35723.989324040806</v>
      </c>
      <c r="U3240" s="38">
        <v>249579.83040072912</v>
      </c>
      <c r="V3240" s="38">
        <v>35536.546108204922</v>
      </c>
      <c r="W3240" s="38">
        <v>546731.46981979744</v>
      </c>
      <c r="AA3240" s="13">
        <v>3175</v>
      </c>
      <c r="AB3240" s="39">
        <v>2714197.2367085563</v>
      </c>
    </row>
    <row r="3241" spans="3:28">
      <c r="C3241" s="13">
        <v>3176</v>
      </c>
      <c r="D3241" s="13">
        <v>65</v>
      </c>
      <c r="E3241" s="14">
        <v>237079.22195414233</v>
      </c>
      <c r="F3241" s="14">
        <v>71538.396562115508</v>
      </c>
      <c r="G3241" s="14">
        <v>2551.6097</v>
      </c>
      <c r="H3241" s="14">
        <v>162989.2156920268</v>
      </c>
      <c r="I3241" s="14">
        <v>9779.3529415216071</v>
      </c>
      <c r="J3241" s="14">
        <v>3911.7411766086429</v>
      </c>
      <c r="K3241" s="15">
        <v>5.8361347341675002E-2</v>
      </c>
      <c r="L3241" s="14">
        <v>7633.0960345779185</v>
      </c>
      <c r="M3241" s="14">
        <v>140379.23076620564</v>
      </c>
      <c r="N3241" s="14">
        <v>2933.8058824564819</v>
      </c>
      <c r="O3241" s="15">
        <v>3.4025701304453135E-2</v>
      </c>
      <c r="P3241" s="14">
        <v>8519.9140239075805</v>
      </c>
      <c r="Q3241" s="14">
        <v>260383.24370366512</v>
      </c>
      <c r="R3241" s="14">
        <v>2933.8058824564819</v>
      </c>
      <c r="S3241" s="15">
        <v>0.26547570376894047</v>
      </c>
      <c r="T3241" s="38">
        <v>397709.07605267735</v>
      </c>
      <c r="U3241" s="38">
        <v>1897275.6936059347</v>
      </c>
      <c r="V3241" s="38">
        <v>413862.08611116285</v>
      </c>
      <c r="W3241" s="38">
        <v>2298038.1680758055</v>
      </c>
      <c r="AA3241" s="13">
        <v>3176</v>
      </c>
      <c r="AB3241" s="39">
        <v>3069526.2314888267</v>
      </c>
    </row>
    <row r="3242" spans="3:28">
      <c r="C3242" s="13">
        <v>3177</v>
      </c>
      <c r="D3242" s="13">
        <v>65</v>
      </c>
      <c r="E3242" s="14">
        <v>235741.25289905793</v>
      </c>
      <c r="F3242" s="14">
        <v>71016.588630632585</v>
      </c>
      <c r="G3242" s="14">
        <v>2551.6097</v>
      </c>
      <c r="H3242" s="14">
        <v>162173.05456842534</v>
      </c>
      <c r="I3242" s="14">
        <v>9730.3832741055212</v>
      </c>
      <c r="J3242" s="14">
        <v>3892.1533096422086</v>
      </c>
      <c r="K3242" s="15">
        <v>4.9520591598394705E-2</v>
      </c>
      <c r="L3242" s="14">
        <v>8125.4660382972606</v>
      </c>
      <c r="M3242" s="14">
        <v>174154.11473090196</v>
      </c>
      <c r="N3242" s="14">
        <v>2919.1149822316561</v>
      </c>
      <c r="O3242" s="15">
        <v>0.25646671450471326</v>
      </c>
      <c r="P3242" s="14">
        <v>38018.369199845853</v>
      </c>
      <c r="Q3242" s="14">
        <v>187716.92633372886</v>
      </c>
      <c r="R3242" s="14">
        <v>2919.1149822316561</v>
      </c>
      <c r="S3242" s="15">
        <v>-2.3009777924311289E-2</v>
      </c>
      <c r="T3242" s="38">
        <v>-17535.855637549463</v>
      </c>
      <c r="U3242" s="38">
        <v>746028.21651825239</v>
      </c>
      <c r="V3242" s="38">
        <v>28607.979600593648</v>
      </c>
      <c r="W3242" s="38">
        <v>1107899.2575828834</v>
      </c>
      <c r="AA3242" s="13">
        <v>3177</v>
      </c>
      <c r="AB3242" s="39">
        <v>2943057.063506607</v>
      </c>
    </row>
    <row r="3243" spans="3:28">
      <c r="C3243" s="13">
        <v>3178</v>
      </c>
      <c r="D3243" s="13">
        <v>65</v>
      </c>
      <c r="E3243" s="14">
        <v>235665.8924619749</v>
      </c>
      <c r="F3243" s="14">
        <v>70987.198060170209</v>
      </c>
      <c r="G3243" s="14">
        <v>2551.6097</v>
      </c>
      <c r="H3243" s="14">
        <v>162127.08470180471</v>
      </c>
      <c r="I3243" s="14">
        <v>9727.6250821082813</v>
      </c>
      <c r="J3243" s="14">
        <v>3891.0500328433127</v>
      </c>
      <c r="K3243" s="15">
        <v>6.8969091869952384E-3</v>
      </c>
      <c r="L3243" s="14">
        <v>1077.4076478246325</v>
      </c>
      <c r="M3243" s="14">
        <v>159238.94459263072</v>
      </c>
      <c r="N3243" s="14">
        <v>2918.2875246324843</v>
      </c>
      <c r="O3243" s="15">
        <v>9.9450327017545831E-2</v>
      </c>
      <c r="P3243" s="14">
        <v>19854.058526352597</v>
      </c>
      <c r="Q3243" s="14">
        <v>220951.14337708562</v>
      </c>
      <c r="R3243" s="14">
        <v>2918.2875246324843</v>
      </c>
      <c r="S3243" s="15">
        <v>-5.5078840669957468E-3</v>
      </c>
      <c r="T3243" s="38">
        <v>-1040.2057091962517</v>
      </c>
      <c r="U3243" s="38">
        <v>189276.52774520434</v>
      </c>
      <c r="V3243" s="38">
        <v>19891.260464980976</v>
      </c>
      <c r="W3243" s="38">
        <v>569466.61571492068</v>
      </c>
      <c r="AA3243" s="13">
        <v>3178</v>
      </c>
      <c r="AB3243" s="39">
        <v>2441869.3336034939</v>
      </c>
    </row>
    <row r="3244" spans="3:28">
      <c r="C3244" s="13">
        <v>3179</v>
      </c>
      <c r="D3244" s="13">
        <v>65</v>
      </c>
      <c r="E3244" s="14">
        <v>228648.38531787868</v>
      </c>
      <c r="F3244" s="14">
        <v>68250.370273972687</v>
      </c>
      <c r="G3244" s="14">
        <v>2551.6097</v>
      </c>
      <c r="H3244" s="14">
        <v>157846.40534390599</v>
      </c>
      <c r="I3244" s="14">
        <v>9470.7843206343587</v>
      </c>
      <c r="J3244" s="14">
        <v>3788.3137282537436</v>
      </c>
      <c r="K3244" s="15">
        <v>4.9392008824318739E-2</v>
      </c>
      <c r="L3244" s="14">
        <v>7454.4057894107964</v>
      </c>
      <c r="M3244" s="14">
        <v>160271.87933671195</v>
      </c>
      <c r="N3244" s="14">
        <v>2841.2352961903075</v>
      </c>
      <c r="O3244" s="15">
        <v>-5.5406738148676984E-2</v>
      </c>
      <c r="P3244" s="14">
        <v>-9262.5752357875099</v>
      </c>
      <c r="Q3244" s="14">
        <v>159332.20832210293</v>
      </c>
      <c r="R3244" s="14">
        <v>2841.2352961903075</v>
      </c>
      <c r="S3244" s="15">
        <v>0.30045433631042778</v>
      </c>
      <c r="T3244" s="38">
        <v>57606.447708537562</v>
      </c>
      <c r="U3244" s="38">
        <v>250758.18967969422</v>
      </c>
      <c r="V3244" s="38">
        <v>55798.278262160849</v>
      </c>
      <c r="W3244" s="38">
        <v>570362.2773385091</v>
      </c>
      <c r="AA3244" s="13">
        <v>3179</v>
      </c>
      <c r="AB3244" s="39">
        <v>2639269.4747832543</v>
      </c>
    </row>
    <row r="3245" spans="3:28">
      <c r="C3245" s="13">
        <v>3180</v>
      </c>
      <c r="D3245" s="13">
        <v>65</v>
      </c>
      <c r="E3245" s="14">
        <v>228230.28762859813</v>
      </c>
      <c r="F3245" s="14">
        <v>68087.312175153274</v>
      </c>
      <c r="G3245" s="14">
        <v>2551.6097</v>
      </c>
      <c r="H3245" s="14">
        <v>157591.36575344487</v>
      </c>
      <c r="I3245" s="14">
        <v>9455.4819452066913</v>
      </c>
      <c r="J3245" s="14">
        <v>3782.1927780826768</v>
      </c>
      <c r="K3245" s="15">
        <v>3.5058185757092609E-2</v>
      </c>
      <c r="L3245" s="14">
        <v>5281.5440301720819</v>
      </c>
      <c r="M3245" s="14">
        <v>157823.44895694772</v>
      </c>
      <c r="N3245" s="14">
        <v>2836.6445835620075</v>
      </c>
      <c r="O3245" s="15">
        <v>0.13474890883427176</v>
      </c>
      <c r="P3245" s="14">
        <v>35614.768283783022</v>
      </c>
      <c r="Q3245" s="14">
        <v>301337.77839745779</v>
      </c>
      <c r="R3245" s="14">
        <v>2836.6445835620075</v>
      </c>
      <c r="S3245" s="15">
        <v>1.6835222619633383E-2</v>
      </c>
      <c r="T3245" s="38">
        <v>8582.841884249523</v>
      </c>
      <c r="U3245" s="38">
        <v>519815.74032782658</v>
      </c>
      <c r="V3245" s="38">
        <v>49479.154198204626</v>
      </c>
      <c r="W3245" s="38">
        <v>978976.96768223215</v>
      </c>
      <c r="AA3245" s="13">
        <v>3180</v>
      </c>
      <c r="AB3245" s="39">
        <v>2410053.9952869266</v>
      </c>
    </row>
    <row r="3246" spans="3:28">
      <c r="C3246" s="13">
        <v>3181</v>
      </c>
      <c r="D3246" s="13">
        <v>65</v>
      </c>
      <c r="E3246" s="14">
        <v>228826.11844778882</v>
      </c>
      <c r="F3246" s="14">
        <v>68319.686194637645</v>
      </c>
      <c r="G3246" s="14">
        <v>2551.6097</v>
      </c>
      <c r="H3246" s="14">
        <v>157954.82255315117</v>
      </c>
      <c r="I3246" s="14">
        <v>9477.2893531890695</v>
      </c>
      <c r="J3246" s="14">
        <v>3790.9157412756281</v>
      </c>
      <c r="K3246" s="15">
        <v>5.9433092797031496E-2</v>
      </c>
      <c r="L3246" s="14">
        <v>7897.0533594503759</v>
      </c>
      <c r="M3246" s="14">
        <v>142665.51157047783</v>
      </c>
      <c r="N3246" s="14">
        <v>2843.1868059567209</v>
      </c>
      <c r="O3246" s="15">
        <v>-1.8428818052444673E-2</v>
      </c>
      <c r="P3246" s="14">
        <v>-3900.2428601689685</v>
      </c>
      <c r="Q3246" s="14">
        <v>209159.60368903232</v>
      </c>
      <c r="R3246" s="14">
        <v>2843.1868059567209</v>
      </c>
      <c r="S3246" s="15">
        <v>-0.17946778738789793</v>
      </c>
      <c r="T3246" s="38">
        <v>-46367.139699976236</v>
      </c>
      <c r="U3246" s="38">
        <v>213413.57416042031</v>
      </c>
      <c r="V3246" s="38">
        <v>-42370.329200694832</v>
      </c>
      <c r="W3246" s="38">
        <v>565238.68941993045</v>
      </c>
      <c r="AA3246" s="13">
        <v>3181</v>
      </c>
      <c r="AB3246" s="39">
        <v>2888169.1109370398</v>
      </c>
    </row>
    <row r="3247" spans="3:28">
      <c r="C3247" s="13">
        <v>3182</v>
      </c>
      <c r="D3247" s="13">
        <v>65</v>
      </c>
      <c r="E3247" s="14">
        <v>233146.57079001333</v>
      </c>
      <c r="F3247" s="14">
        <v>70004.662608105195</v>
      </c>
      <c r="G3247" s="14">
        <v>2551.6097</v>
      </c>
      <c r="H3247" s="14">
        <v>160590.29848190813</v>
      </c>
      <c r="I3247" s="14">
        <v>9635.4179089144873</v>
      </c>
      <c r="J3247" s="14">
        <v>3854.1671635657949</v>
      </c>
      <c r="K3247" s="15">
        <v>5.9518033479773899E-2</v>
      </c>
      <c r="L3247" s="14">
        <v>10209.406761627291</v>
      </c>
      <c r="M3247" s="14">
        <v>183671.16924197911</v>
      </c>
      <c r="N3247" s="14">
        <v>2890.6253726743462</v>
      </c>
      <c r="O3247" s="15">
        <v>0.16295228583121391</v>
      </c>
      <c r="P3247" s="14">
        <v>20092.394467131555</v>
      </c>
      <c r="Q3247" s="14">
        <v>144840.02454435988</v>
      </c>
      <c r="R3247" s="14">
        <v>2890.6253726743462</v>
      </c>
      <c r="S3247" s="15">
        <v>0.62254274972786128</v>
      </c>
      <c r="T3247" s="38">
        <v>226961.46813390902</v>
      </c>
      <c r="U3247" s="38">
        <v>592978.48008607666</v>
      </c>
      <c r="V3247" s="38">
        <v>257263.26936266787</v>
      </c>
      <c r="W3247" s="38">
        <v>921489.67387241567</v>
      </c>
      <c r="AA3247" s="13">
        <v>3182</v>
      </c>
      <c r="AB3247" s="39">
        <v>2649926.8266996779</v>
      </c>
    </row>
    <row r="3248" spans="3:28">
      <c r="C3248" s="13">
        <v>3183</v>
      </c>
      <c r="D3248" s="13">
        <v>65</v>
      </c>
      <c r="E3248" s="14">
        <v>226577.85822835489</v>
      </c>
      <c r="F3248" s="14">
        <v>67442.864709058413</v>
      </c>
      <c r="G3248" s="14">
        <v>2551.6097</v>
      </c>
      <c r="H3248" s="14">
        <v>156583.38381929646</v>
      </c>
      <c r="I3248" s="14">
        <v>9395.0030291577878</v>
      </c>
      <c r="J3248" s="14">
        <v>3758.0012116631151</v>
      </c>
      <c r="K3248" s="15">
        <v>-1.9984009034385852E-3</v>
      </c>
      <c r="L3248" s="14">
        <v>-213.50032927393016</v>
      </c>
      <c r="M3248" s="14">
        <v>108501.08512170402</v>
      </c>
      <c r="N3248" s="14">
        <v>2818.5009087473363</v>
      </c>
      <c r="O3248" s="15">
        <v>-1.2544035324734443E-2</v>
      </c>
      <c r="P3248" s="14">
        <v>-2752.4748650502916</v>
      </c>
      <c r="Q3248" s="14">
        <v>218081.76872713261</v>
      </c>
      <c r="R3248" s="14">
        <v>2818.5009087473363</v>
      </c>
      <c r="S3248" s="15">
        <v>6.2516686313294226E-2</v>
      </c>
      <c r="T3248" s="38">
        <v>11626.27246280954</v>
      </c>
      <c r="U3248" s="38">
        <v>199006.23167397798</v>
      </c>
      <c r="V3248" s="38">
        <v>8660.2972684853194</v>
      </c>
      <c r="W3248" s="38">
        <v>525589.08552281465</v>
      </c>
      <c r="AA3248" s="13">
        <v>3183</v>
      </c>
      <c r="AB3248" s="39">
        <v>2498216.0287631312</v>
      </c>
    </row>
    <row r="3249" spans="3:28">
      <c r="C3249" s="13">
        <v>3184</v>
      </c>
      <c r="D3249" s="13">
        <v>65</v>
      </c>
      <c r="E3249" s="14">
        <v>241157.09233804027</v>
      </c>
      <c r="F3249" s="14">
        <v>73128.766011835702</v>
      </c>
      <c r="G3249" s="14">
        <v>2551.6097</v>
      </c>
      <c r="H3249" s="14">
        <v>165476.71662620458</v>
      </c>
      <c r="I3249" s="14">
        <v>9928.602997572274</v>
      </c>
      <c r="J3249" s="14">
        <v>3971.44119902891</v>
      </c>
      <c r="K3249" s="15">
        <v>2.264888051410055E-2</v>
      </c>
      <c r="L3249" s="14">
        <v>3161.3789985311405</v>
      </c>
      <c r="M3249" s="14">
        <v>144729.2302275465</v>
      </c>
      <c r="N3249" s="14">
        <v>2978.580899271682</v>
      </c>
      <c r="O3249" s="15">
        <v>0.17959195738348016</v>
      </c>
      <c r="P3249" s="14">
        <v>47752.920063820675</v>
      </c>
      <c r="Q3249" s="14">
        <v>315138.97314996226</v>
      </c>
      <c r="R3249" s="14">
        <v>2978.580899271682</v>
      </c>
      <c r="S3249" s="15">
        <v>0.63689664606135243</v>
      </c>
      <c r="T3249" s="38">
        <v>105639.20241682084</v>
      </c>
      <c r="U3249" s="38">
        <v>272994.0270470914</v>
      </c>
      <c r="V3249" s="38">
        <v>156553.50147917267</v>
      </c>
      <c r="W3249" s="38">
        <v>732862.23042460019</v>
      </c>
      <c r="AA3249" s="13">
        <v>3184</v>
      </c>
      <c r="AB3249" s="39">
        <v>2206597.7765145772</v>
      </c>
    </row>
    <row r="3250" spans="3:28">
      <c r="C3250" s="13">
        <v>3185</v>
      </c>
      <c r="D3250" s="13">
        <v>65</v>
      </c>
      <c r="E3250" s="14">
        <v>232384.52200023553</v>
      </c>
      <c r="F3250" s="14">
        <v>69707.463580091862</v>
      </c>
      <c r="G3250" s="14">
        <v>2551.6097</v>
      </c>
      <c r="H3250" s="14">
        <v>160125.44872014367</v>
      </c>
      <c r="I3250" s="14">
        <v>9607.5269232086193</v>
      </c>
      <c r="J3250" s="14">
        <v>3843.0107692834481</v>
      </c>
      <c r="K3250" s="15">
        <v>0.12489464767301536</v>
      </c>
      <c r="L3250" s="14">
        <v>23370.287598265782</v>
      </c>
      <c r="M3250" s="14">
        <v>212411.80199603311</v>
      </c>
      <c r="N3250" s="14">
        <v>2882.2580769625856</v>
      </c>
      <c r="O3250" s="15">
        <v>6.0291050935319661E-2</v>
      </c>
      <c r="P3250" s="14">
        <v>15002.580405546809</v>
      </c>
      <c r="Q3250" s="14">
        <v>265279.65064600855</v>
      </c>
      <c r="R3250" s="14">
        <v>2882.2580769625856</v>
      </c>
      <c r="S3250" s="15">
        <v>5.6975255155122091E-2</v>
      </c>
      <c r="T3250" s="38">
        <v>19684.761532605222</v>
      </c>
      <c r="U3250" s="38">
        <v>366622.57117411419</v>
      </c>
      <c r="V3250" s="38">
        <v>58057.629536417808</v>
      </c>
      <c r="W3250" s="38">
        <v>844314.02381615585</v>
      </c>
      <c r="AA3250" s="13">
        <v>3185</v>
      </c>
      <c r="AB3250" s="39">
        <v>2664785.1943806587</v>
      </c>
    </row>
    <row r="3251" spans="3:28">
      <c r="C3251" s="13">
        <v>3186</v>
      </c>
      <c r="D3251" s="13">
        <v>65</v>
      </c>
      <c r="E3251" s="14">
        <v>244029.07134616011</v>
      </c>
      <c r="F3251" s="14">
        <v>74248.83782500244</v>
      </c>
      <c r="G3251" s="14">
        <v>2551.6097</v>
      </c>
      <c r="H3251" s="14">
        <v>167228.62382115767</v>
      </c>
      <c r="I3251" s="14">
        <v>10033.71742926946</v>
      </c>
      <c r="J3251" s="14">
        <v>4013.4869717077841</v>
      </c>
      <c r="K3251" s="15">
        <v>7.5349223244731339E-2</v>
      </c>
      <c r="L3251" s="14">
        <v>12362.953102371936</v>
      </c>
      <c r="M3251" s="14">
        <v>178445.08542425334</v>
      </c>
      <c r="N3251" s="14">
        <v>3010.1152287808377</v>
      </c>
      <c r="O3251" s="15">
        <v>0.16040966216419988</v>
      </c>
      <c r="P3251" s="14">
        <v>43965.055375263422</v>
      </c>
      <c r="Q3251" s="14">
        <v>319549.95819411258</v>
      </c>
      <c r="R3251" s="14">
        <v>3010.1152287808377</v>
      </c>
      <c r="S3251" s="15">
        <v>0.29093237370383124</v>
      </c>
      <c r="T3251" s="38">
        <v>173140.66063583369</v>
      </c>
      <c r="U3251" s="38">
        <v>769769.10871927743</v>
      </c>
      <c r="V3251" s="38">
        <v>229468.66911346905</v>
      </c>
      <c r="W3251" s="38">
        <v>1267764.1523376433</v>
      </c>
      <c r="AA3251" s="13">
        <v>3186</v>
      </c>
      <c r="AB3251" s="39">
        <v>2668869.7816580487</v>
      </c>
    </row>
    <row r="3252" spans="3:28">
      <c r="C3252" s="13">
        <v>3187</v>
      </c>
      <c r="D3252" s="13">
        <v>65</v>
      </c>
      <c r="E3252" s="14">
        <v>239721.93334317807</v>
      </c>
      <c r="F3252" s="14">
        <v>72569.054003839439</v>
      </c>
      <c r="G3252" s="14">
        <v>2551.6097</v>
      </c>
      <c r="H3252" s="14">
        <v>164601.26963933863</v>
      </c>
      <c r="I3252" s="14">
        <v>9876.0761783603175</v>
      </c>
      <c r="J3252" s="14">
        <v>3950.430471344127</v>
      </c>
      <c r="K3252" s="15">
        <v>-1.3021413781824046E-2</v>
      </c>
      <c r="L3252" s="14">
        <v>-1435.5387856714276</v>
      </c>
      <c r="M3252" s="14">
        <v>110784.14066288251</v>
      </c>
      <c r="N3252" s="14">
        <v>2962.8228535080952</v>
      </c>
      <c r="O3252" s="15">
        <v>0.2231088517395749</v>
      </c>
      <c r="P3252" s="14">
        <v>41799.230988392861</v>
      </c>
      <c r="Q3252" s="14">
        <v>230629.69048063227</v>
      </c>
      <c r="R3252" s="14">
        <v>2962.8228535080952</v>
      </c>
      <c r="S3252" s="15">
        <v>-0.14112940864528095</v>
      </c>
      <c r="T3252" s="38">
        <v>-166836.33316042303</v>
      </c>
      <c r="U3252" s="38">
        <v>1016796.5147522207</v>
      </c>
      <c r="V3252" s="38">
        <v>-126472.6409577016</v>
      </c>
      <c r="W3252" s="38">
        <v>1358210.3458957355</v>
      </c>
      <c r="AA3252" s="13">
        <v>3187</v>
      </c>
      <c r="AB3252" s="39">
        <v>2791327.8938106149</v>
      </c>
    </row>
    <row r="3253" spans="3:28">
      <c r="C3253" s="13">
        <v>3188</v>
      </c>
      <c r="D3253" s="13">
        <v>65</v>
      </c>
      <c r="E3253" s="14">
        <v>230251.64948858632</v>
      </c>
      <c r="F3253" s="14">
        <v>68875.643300548662</v>
      </c>
      <c r="G3253" s="14">
        <v>2551.6097</v>
      </c>
      <c r="H3253" s="14">
        <v>158824.39648803766</v>
      </c>
      <c r="I3253" s="14">
        <v>9529.4637892822593</v>
      </c>
      <c r="J3253" s="14">
        <v>3811.7855157129038</v>
      </c>
      <c r="K3253" s="15">
        <v>-8.7895073271619106E-3</v>
      </c>
      <c r="L3253" s="14">
        <v>-1062.4708583143677</v>
      </c>
      <c r="M3253" s="14">
        <v>121722.87722817587</v>
      </c>
      <c r="N3253" s="14">
        <v>2858.8391367846775</v>
      </c>
      <c r="O3253" s="15">
        <v>3.8110137282898103E-2</v>
      </c>
      <c r="P3253" s="14">
        <v>6987.4214189097393</v>
      </c>
      <c r="Q3253" s="14">
        <v>191764.94511615651</v>
      </c>
      <c r="R3253" s="14">
        <v>2858.8391367846775</v>
      </c>
      <c r="S3253" s="15">
        <v>0.36169617990988501</v>
      </c>
      <c r="T3253" s="38">
        <v>82759.135076755323</v>
      </c>
      <c r="U3253" s="38">
        <v>312996.9846854494</v>
      </c>
      <c r="V3253" s="38">
        <v>88684.085637350698</v>
      </c>
      <c r="W3253" s="38">
        <v>626484.80702978175</v>
      </c>
      <c r="AA3253" s="13">
        <v>3188</v>
      </c>
      <c r="AB3253" s="39">
        <v>2782612.765588332</v>
      </c>
    </row>
    <row r="3254" spans="3:28">
      <c r="C3254" s="13">
        <v>3189</v>
      </c>
      <c r="D3254" s="13">
        <v>65</v>
      </c>
      <c r="E3254" s="14">
        <v>232214.69194645339</v>
      </c>
      <c r="F3254" s="14">
        <v>69641.229859116822</v>
      </c>
      <c r="G3254" s="14">
        <v>2551.6097</v>
      </c>
      <c r="H3254" s="14">
        <v>160021.85238733658</v>
      </c>
      <c r="I3254" s="14">
        <v>9601.3111432401947</v>
      </c>
      <c r="J3254" s="14">
        <v>3840.5244572960783</v>
      </c>
      <c r="K3254" s="15">
        <v>6.2328559677125167E-3</v>
      </c>
      <c r="L3254" s="14">
        <v>1133.5612783746874</v>
      </c>
      <c r="M3254" s="14">
        <v>184922.50204648668</v>
      </c>
      <c r="N3254" s="14">
        <v>2880.3933429720582</v>
      </c>
      <c r="O3254" s="15">
        <v>0.13314626377724154</v>
      </c>
      <c r="P3254" s="14">
        <v>29771.329628702413</v>
      </c>
      <c r="Q3254" s="14">
        <v>254810.21231747625</v>
      </c>
      <c r="R3254" s="14">
        <v>2880.3933429720582</v>
      </c>
      <c r="S3254" s="15">
        <v>0.72697438842901752</v>
      </c>
      <c r="T3254" s="38">
        <v>127422.85868572649</v>
      </c>
      <c r="U3254" s="38">
        <v>304141.3880108369</v>
      </c>
      <c r="V3254" s="38">
        <v>158327.74959280359</v>
      </c>
      <c r="W3254" s="38">
        <v>743874.10237479978</v>
      </c>
      <c r="AA3254" s="13">
        <v>3189</v>
      </c>
      <c r="AB3254" s="39">
        <v>2740376.0836656671</v>
      </c>
    </row>
    <row r="3255" spans="3:28">
      <c r="C3255" s="13">
        <v>3190</v>
      </c>
      <c r="D3255" s="13">
        <v>65</v>
      </c>
      <c r="E3255" s="14">
        <v>222842.05027243786</v>
      </c>
      <c r="F3255" s="14">
        <v>65985.899606250765</v>
      </c>
      <c r="G3255" s="14">
        <v>2551.6097</v>
      </c>
      <c r="H3255" s="14">
        <v>154304.54096618711</v>
      </c>
      <c r="I3255" s="14">
        <v>9258.2724579712267</v>
      </c>
      <c r="J3255" s="14">
        <v>3703.3089831884909</v>
      </c>
      <c r="K3255" s="15">
        <v>6.9149168019988924E-2</v>
      </c>
      <c r="L3255" s="14">
        <v>10909.649379815985</v>
      </c>
      <c r="M3255" s="14">
        <v>170531.08899250289</v>
      </c>
      <c r="N3255" s="14">
        <v>2777.4817373913679</v>
      </c>
      <c r="O3255" s="15">
        <v>7.6695193515614768E-2</v>
      </c>
      <c r="P3255" s="14">
        <v>16722.594244123517</v>
      </c>
      <c r="Q3255" s="14">
        <v>236150.99936790552</v>
      </c>
      <c r="R3255" s="14">
        <v>2777.4817373913679</v>
      </c>
      <c r="S3255" s="15">
        <v>-9.2126287554823341E-2</v>
      </c>
      <c r="T3255" s="38">
        <v>-43392.925471111157</v>
      </c>
      <c r="U3255" s="38">
        <v>429011.48988993291</v>
      </c>
      <c r="V3255" s="38">
        <v>-15760.681847171654</v>
      </c>
      <c r="W3255" s="38">
        <v>835693.57825034135</v>
      </c>
      <c r="AA3255" s="13">
        <v>3190</v>
      </c>
      <c r="AB3255" s="39">
        <v>2785947.05715934</v>
      </c>
    </row>
    <row r="3256" spans="3:28">
      <c r="C3256" s="13">
        <v>3191</v>
      </c>
      <c r="D3256" s="13">
        <v>65</v>
      </c>
      <c r="E3256" s="14">
        <v>232182.77521439744</v>
      </c>
      <c r="F3256" s="14">
        <v>69628.782333615003</v>
      </c>
      <c r="G3256" s="14">
        <v>2551.6097</v>
      </c>
      <c r="H3256" s="14">
        <v>160002.38318078243</v>
      </c>
      <c r="I3256" s="14">
        <v>9600.1429908469454</v>
      </c>
      <c r="J3256" s="14">
        <v>3840.0571963387783</v>
      </c>
      <c r="K3256" s="15">
        <v>2.0379541998842544E-2</v>
      </c>
      <c r="L3256" s="14">
        <v>3177.2968203141186</v>
      </c>
      <c r="M3256" s="14">
        <v>161003.51901667981</v>
      </c>
      <c r="N3256" s="14">
        <v>2880.0428972540835</v>
      </c>
      <c r="O3256" s="15">
        <v>0.13629310975326045</v>
      </c>
      <c r="P3256" s="14">
        <v>18101.22598878976</v>
      </c>
      <c r="Q3256" s="14">
        <v>152352.26056610313</v>
      </c>
      <c r="R3256" s="14">
        <v>2880.0428972540835</v>
      </c>
      <c r="S3256" s="15">
        <v>7.5725774672166443E-2</v>
      </c>
      <c r="T3256" s="38">
        <v>61407.672554403784</v>
      </c>
      <c r="U3256" s="38">
        <v>873769.37582472397</v>
      </c>
      <c r="V3256" s="38">
        <v>82686.195363507664</v>
      </c>
      <c r="W3256" s="38">
        <v>1187125.155407507</v>
      </c>
      <c r="AA3256" s="13">
        <v>3191</v>
      </c>
      <c r="AB3256" s="39">
        <v>2665998.5761584006</v>
      </c>
    </row>
    <row r="3257" spans="3:28">
      <c r="C3257" s="13">
        <v>3192</v>
      </c>
      <c r="D3257" s="13">
        <v>65</v>
      </c>
      <c r="E3257" s="14">
        <v>223573.55498740295</v>
      </c>
      <c r="F3257" s="14">
        <v>66271.186445087151</v>
      </c>
      <c r="G3257" s="14">
        <v>2551.6097</v>
      </c>
      <c r="H3257" s="14">
        <v>154750.75884231579</v>
      </c>
      <c r="I3257" s="14">
        <v>9285.045530538946</v>
      </c>
      <c r="J3257" s="14">
        <v>3714.0182122155784</v>
      </c>
      <c r="K3257" s="15">
        <v>3.0092652427547818E-2</v>
      </c>
      <c r="L3257" s="14">
        <v>4187.9708755031461</v>
      </c>
      <c r="M3257" s="14">
        <v>145214.1969719131</v>
      </c>
      <c r="N3257" s="14">
        <v>2785.5136591616838</v>
      </c>
      <c r="O3257" s="15">
        <v>9.294017424743746E-2</v>
      </c>
      <c r="P3257" s="14">
        <v>16806.770895428901</v>
      </c>
      <c r="Q3257" s="14">
        <v>199033.82281341494</v>
      </c>
      <c r="R3257" s="14">
        <v>2785.5136591616838</v>
      </c>
      <c r="S3257" s="15">
        <v>0.50870778409916639</v>
      </c>
      <c r="T3257" s="38">
        <v>127853.9103282112</v>
      </c>
      <c r="U3257" s="38">
        <v>380577.41994864703</v>
      </c>
      <c r="V3257" s="38">
        <v>148848.65209914325</v>
      </c>
      <c r="W3257" s="38">
        <v>724825.4397339751</v>
      </c>
      <c r="AA3257" s="13">
        <v>3192</v>
      </c>
      <c r="AB3257" s="39">
        <v>2757505.7834305055</v>
      </c>
    </row>
    <row r="3258" spans="3:28">
      <c r="C3258" s="13">
        <v>3193</v>
      </c>
      <c r="D3258" s="13">
        <v>65</v>
      </c>
      <c r="E3258" s="14">
        <v>233785.40539782759</v>
      </c>
      <c r="F3258" s="14">
        <v>70253.80810515277</v>
      </c>
      <c r="G3258" s="14">
        <v>2551.6097</v>
      </c>
      <c r="H3258" s="14">
        <v>160979.98759267482</v>
      </c>
      <c r="I3258" s="14">
        <v>9658.7992555604887</v>
      </c>
      <c r="J3258" s="14">
        <v>3863.5197022241955</v>
      </c>
      <c r="K3258" s="15">
        <v>2.1967330527464274E-2</v>
      </c>
      <c r="L3258" s="14">
        <v>3367.9606158386878</v>
      </c>
      <c r="M3258" s="14">
        <v>158616.51112696991</v>
      </c>
      <c r="N3258" s="14">
        <v>2897.6397766681466</v>
      </c>
      <c r="O3258" s="15">
        <v>0.22837468322665186</v>
      </c>
      <c r="P3258" s="14">
        <v>42505.545191914578</v>
      </c>
      <c r="Q3258" s="14">
        <v>230076.33180337131</v>
      </c>
      <c r="R3258" s="14">
        <v>2897.6397766681466</v>
      </c>
      <c r="S3258" s="15">
        <v>0.29288987854050613</v>
      </c>
      <c r="T3258" s="38">
        <v>200213.92898556436</v>
      </c>
      <c r="U3258" s="38">
        <v>885243.65642606956</v>
      </c>
      <c r="V3258" s="38">
        <v>246087.43479331763</v>
      </c>
      <c r="W3258" s="38">
        <v>1273936.4993564109</v>
      </c>
      <c r="AA3258" s="13">
        <v>3193</v>
      </c>
      <c r="AB3258" s="39">
        <v>3034103.9936590181</v>
      </c>
    </row>
    <row r="3259" spans="3:28">
      <c r="C3259" s="13">
        <v>3194</v>
      </c>
      <c r="D3259" s="13">
        <v>65</v>
      </c>
      <c r="E3259" s="14">
        <v>235515.00250544643</v>
      </c>
      <c r="F3259" s="14">
        <v>70928.350977124108</v>
      </c>
      <c r="G3259" s="14">
        <v>2551.6097</v>
      </c>
      <c r="H3259" s="14">
        <v>162035.04182832231</v>
      </c>
      <c r="I3259" s="14">
        <v>9722.102509699338</v>
      </c>
      <c r="J3259" s="14">
        <v>3888.8410038797356</v>
      </c>
      <c r="K3259" s="15">
        <v>3.1676393711506948E-2</v>
      </c>
      <c r="L3259" s="14">
        <v>4541.1711389089805</v>
      </c>
      <c r="M3259" s="14">
        <v>149846.95973936847</v>
      </c>
      <c r="N3259" s="14">
        <v>2916.6307529098012</v>
      </c>
      <c r="O3259" s="15">
        <v>5.0339976719226624E-2</v>
      </c>
      <c r="P3259" s="14">
        <v>9911.2372552608504</v>
      </c>
      <c r="Q3259" s="14">
        <v>208255.56452920235</v>
      </c>
      <c r="R3259" s="14">
        <v>2916.6307529098012</v>
      </c>
      <c r="S3259" s="15">
        <v>-0.22467111100923765</v>
      </c>
      <c r="T3259" s="38">
        <v>-46053.259601254213</v>
      </c>
      <c r="U3259" s="38">
        <v>160385.83587808037</v>
      </c>
      <c r="V3259" s="38">
        <v>-31600.851207084383</v>
      </c>
      <c r="W3259" s="38">
        <v>518488.36014665116</v>
      </c>
      <c r="AA3259" s="13">
        <v>3194</v>
      </c>
      <c r="AB3259" s="39">
        <v>2391292.3118450437</v>
      </c>
    </row>
    <row r="3260" spans="3:28">
      <c r="C3260" s="13">
        <v>3195</v>
      </c>
      <c r="D3260" s="13">
        <v>65</v>
      </c>
      <c r="E3260" s="14">
        <v>232373.12035864283</v>
      </c>
      <c r="F3260" s="14">
        <v>69703.016939870708</v>
      </c>
      <c r="G3260" s="14">
        <v>2551.6097</v>
      </c>
      <c r="H3260" s="14">
        <v>160118.49371877211</v>
      </c>
      <c r="I3260" s="14">
        <v>9607.1096231263255</v>
      </c>
      <c r="J3260" s="14">
        <v>3842.8438492505302</v>
      </c>
      <c r="K3260" s="15">
        <v>-2.5466644247418499E-3</v>
      </c>
      <c r="L3260" s="14">
        <v>-412.62584929821077</v>
      </c>
      <c r="M3260" s="14">
        <v>163534.79576707591</v>
      </c>
      <c r="N3260" s="14">
        <v>2882.1328869378976</v>
      </c>
      <c r="O3260" s="15">
        <v>6.6233623910840173E-2</v>
      </c>
      <c r="P3260" s="14">
        <v>10594.252727191244</v>
      </c>
      <c r="Q3260" s="14">
        <v>171988.10601277239</v>
      </c>
      <c r="R3260" s="14">
        <v>2882.1328869378976</v>
      </c>
      <c r="S3260" s="15">
        <v>0.15279366889203094</v>
      </c>
      <c r="T3260" s="38">
        <v>35744.131617744722</v>
      </c>
      <c r="U3260" s="38">
        <v>271122.45394975907</v>
      </c>
      <c r="V3260" s="38">
        <v>45925.758495637754</v>
      </c>
      <c r="W3260" s="38">
        <v>606645.3557296074</v>
      </c>
      <c r="AA3260" s="13">
        <v>3195</v>
      </c>
      <c r="AB3260" s="39">
        <v>3138967.419857407</v>
      </c>
    </row>
    <row r="3261" spans="3:28">
      <c r="C3261" s="13">
        <v>3196</v>
      </c>
      <c r="D3261" s="13">
        <v>65</v>
      </c>
      <c r="E3261" s="14">
        <v>227048.02442434421</v>
      </c>
      <c r="F3261" s="14">
        <v>67626.229525494244</v>
      </c>
      <c r="G3261" s="14">
        <v>2551.6097</v>
      </c>
      <c r="H3261" s="14">
        <v>156870.18519884997</v>
      </c>
      <c r="I3261" s="14">
        <v>9412.2111119309975</v>
      </c>
      <c r="J3261" s="14">
        <v>3764.8844447723991</v>
      </c>
      <c r="K3261" s="15">
        <v>-4.6457185019737751E-3</v>
      </c>
      <c r="L3261" s="14">
        <v>-565.67684873419751</v>
      </c>
      <c r="M3261" s="14">
        <v>123079.81418813884</v>
      </c>
      <c r="N3261" s="14">
        <v>2823.663333579299</v>
      </c>
      <c r="O3261" s="15">
        <v>7.7068669425860228E-3</v>
      </c>
      <c r="P3261" s="14">
        <v>1201.8090477420701</v>
      </c>
      <c r="Q3261" s="14">
        <v>158553.66883428613</v>
      </c>
      <c r="R3261" s="14">
        <v>2823.663333579299</v>
      </c>
      <c r="S3261" s="15">
        <v>0.28090287532665792</v>
      </c>
      <c r="T3261" s="38">
        <v>91490.392490294471</v>
      </c>
      <c r="U3261" s="38">
        <v>418603.38468775369</v>
      </c>
      <c r="V3261" s="38">
        <v>92126.524689302343</v>
      </c>
      <c r="W3261" s="38">
        <v>700236.86771017872</v>
      </c>
      <c r="AA3261" s="13">
        <v>3196</v>
      </c>
      <c r="AB3261" s="39">
        <v>2772100.4019449679</v>
      </c>
    </row>
    <row r="3262" spans="3:28">
      <c r="C3262" s="13">
        <v>3197</v>
      </c>
      <c r="D3262" s="13">
        <v>65</v>
      </c>
      <c r="E3262" s="14">
        <v>261733.5274371572</v>
      </c>
      <c r="F3262" s="14">
        <v>81153.575700491318</v>
      </c>
      <c r="G3262" s="14">
        <v>2551.6097</v>
      </c>
      <c r="H3262" s="14">
        <v>178028.34203666588</v>
      </c>
      <c r="I3262" s="14">
        <v>10681.700522199953</v>
      </c>
      <c r="J3262" s="14">
        <v>4272.6802088799814</v>
      </c>
      <c r="K3262" s="15">
        <v>-1.7814195416006241E-2</v>
      </c>
      <c r="L3262" s="14">
        <v>-2825.412455827744</v>
      </c>
      <c r="M3262" s="14">
        <v>157915.47811228802</v>
      </c>
      <c r="N3262" s="14">
        <v>3204.510156659986</v>
      </c>
      <c r="O3262" s="15">
        <v>0.12759026068519871</v>
      </c>
      <c r="P3262" s="14">
        <v>22777.323045409663</v>
      </c>
      <c r="Q3262" s="14">
        <v>202898.87045129252</v>
      </c>
      <c r="R3262" s="14">
        <v>3204.510156659986</v>
      </c>
      <c r="S3262" s="15">
        <v>8.5379699870802059E-2</v>
      </c>
      <c r="T3262" s="38">
        <v>11243.563800243204</v>
      </c>
      <c r="U3262" s="38">
        <v>144534.77793156993</v>
      </c>
      <c r="V3262" s="38">
        <v>31195.474389825125</v>
      </c>
      <c r="W3262" s="38">
        <v>505349.1264951505</v>
      </c>
      <c r="AA3262" s="13">
        <v>3197</v>
      </c>
      <c r="AB3262" s="39">
        <v>3202154.8577708481</v>
      </c>
    </row>
    <row r="3263" spans="3:28">
      <c r="C3263" s="13">
        <v>3198</v>
      </c>
      <c r="D3263" s="13">
        <v>65</v>
      </c>
      <c r="E3263" s="14">
        <v>240274.08906553517</v>
      </c>
      <c r="F3263" s="14">
        <v>72784.394735558715</v>
      </c>
      <c r="G3263" s="14">
        <v>2551.6097</v>
      </c>
      <c r="H3263" s="14">
        <v>164938.08462997645</v>
      </c>
      <c r="I3263" s="14">
        <v>9896.2850777985859</v>
      </c>
      <c r="J3263" s="14">
        <v>3958.5140311194345</v>
      </c>
      <c r="K3263" s="15">
        <v>-3.2319377866960396E-2</v>
      </c>
      <c r="L3263" s="14">
        <v>-5020.2824713837454</v>
      </c>
      <c r="M3263" s="14">
        <v>152292.486595344</v>
      </c>
      <c r="N3263" s="14">
        <v>2968.8855233395757</v>
      </c>
      <c r="O3263" s="15">
        <v>3.3001468223456357E-2</v>
      </c>
      <c r="P3263" s="14">
        <v>8420.1909864237332</v>
      </c>
      <c r="Q3263" s="14">
        <v>265050.5845103368</v>
      </c>
      <c r="R3263" s="14">
        <v>2968.8855233395757</v>
      </c>
      <c r="S3263" s="15">
        <v>0.35452592382382536</v>
      </c>
      <c r="T3263" s="38">
        <v>17390.205560058879</v>
      </c>
      <c r="U3263" s="38">
        <v>67926.648165612001</v>
      </c>
      <c r="V3263" s="38">
        <v>20790.114075098867</v>
      </c>
      <c r="W3263" s="38">
        <v>485269.71927129279</v>
      </c>
      <c r="AA3263" s="13">
        <v>3198</v>
      </c>
      <c r="AB3263" s="39">
        <v>2979812.0485459957</v>
      </c>
    </row>
    <row r="3264" spans="3:28">
      <c r="C3264" s="13">
        <v>3199</v>
      </c>
      <c r="D3264" s="13">
        <v>65</v>
      </c>
      <c r="E3264" s="14">
        <v>243904.03299366342</v>
      </c>
      <c r="F3264" s="14">
        <v>74200.072867528739</v>
      </c>
      <c r="G3264" s="14">
        <v>2551.6097</v>
      </c>
      <c r="H3264" s="14">
        <v>167152.35042613468</v>
      </c>
      <c r="I3264" s="14">
        <v>10029.14102556808</v>
      </c>
      <c r="J3264" s="14">
        <v>4011.6564102272323</v>
      </c>
      <c r="K3264" s="15">
        <v>-8.3396480826523206E-2</v>
      </c>
      <c r="L3264" s="14">
        <v>-11743.289509001068</v>
      </c>
      <c r="M3264" s="14">
        <v>131075.30912258674</v>
      </c>
      <c r="N3264" s="14">
        <v>3008.742307670424</v>
      </c>
      <c r="O3264" s="15">
        <v>0.10076957853807225</v>
      </c>
      <c r="P3264" s="14">
        <v>28633.663456431892</v>
      </c>
      <c r="Q3264" s="14">
        <v>314287.91269687301</v>
      </c>
      <c r="R3264" s="14">
        <v>3008.742307670424</v>
      </c>
      <c r="S3264" s="15">
        <v>0.21222992548641958</v>
      </c>
      <c r="T3264" s="38">
        <v>24857.606089060875</v>
      </c>
      <c r="U3264" s="38">
        <v>143487.80684533587</v>
      </c>
      <c r="V3264" s="38">
        <v>41747.980036491703</v>
      </c>
      <c r="W3264" s="38">
        <v>588851.02866479568</v>
      </c>
      <c r="AA3264" s="13">
        <v>3199</v>
      </c>
      <c r="AB3264" s="39">
        <v>2801855.5004594643</v>
      </c>
    </row>
    <row r="3265" spans="3:28">
      <c r="C3265" s="13">
        <v>3200</v>
      </c>
      <c r="D3265" s="13">
        <v>65</v>
      </c>
      <c r="E3265" s="14">
        <v>240475.73267371932</v>
      </c>
      <c r="F3265" s="14">
        <v>72863.035742750537</v>
      </c>
      <c r="G3265" s="14">
        <v>2551.6097</v>
      </c>
      <c r="H3265" s="14">
        <v>165061.08723096878</v>
      </c>
      <c r="I3265" s="14">
        <v>9903.6652338581262</v>
      </c>
      <c r="J3265" s="14">
        <v>3961.4660935432507</v>
      </c>
      <c r="K3265" s="15">
        <v>1.9081204105066498E-2</v>
      </c>
      <c r="L3265" s="14">
        <v>3582.749524347862</v>
      </c>
      <c r="M3265" s="14">
        <v>193326.76546564916</v>
      </c>
      <c r="N3265" s="14">
        <v>2971.0995701574379</v>
      </c>
      <c r="O3265" s="15">
        <v>9.3229646513585396E-3</v>
      </c>
      <c r="P3265" s="14">
        <v>1162.0624095467717</v>
      </c>
      <c r="Q3265" s="14">
        <v>127292.77100442923</v>
      </c>
      <c r="R3265" s="14">
        <v>2971.0995701574379</v>
      </c>
      <c r="S3265" s="15">
        <v>-8.889566899884474E-3</v>
      </c>
      <c r="T3265" s="38">
        <v>-4965.7389269240184</v>
      </c>
      <c r="U3265" s="38">
        <v>555122.83200067526</v>
      </c>
      <c r="V3265" s="38">
        <v>-220.9269930293849</v>
      </c>
      <c r="W3265" s="38">
        <v>875742.36847075366</v>
      </c>
      <c r="AA3265" s="13">
        <v>3200</v>
      </c>
      <c r="AB3265" s="39">
        <v>2868314.0729227136</v>
      </c>
    </row>
    <row r="3266" spans="3:28">
      <c r="C3266" s="13">
        <v>3201</v>
      </c>
      <c r="D3266" s="13">
        <v>65</v>
      </c>
      <c r="E3266" s="14">
        <v>238732.11916899396</v>
      </c>
      <c r="F3266" s="14">
        <v>72183.026475907653</v>
      </c>
      <c r="G3266" s="14">
        <v>2551.6097</v>
      </c>
      <c r="H3266" s="14">
        <v>163997.48299308631</v>
      </c>
      <c r="I3266" s="14">
        <v>9839.8489795851783</v>
      </c>
      <c r="J3266" s="14">
        <v>3935.9395918340715</v>
      </c>
      <c r="K3266" s="15">
        <v>8.2388896539324158E-2</v>
      </c>
      <c r="L3266" s="14">
        <v>11805.472391140704</v>
      </c>
      <c r="M3266" s="14">
        <v>157063.04657575057</v>
      </c>
      <c r="N3266" s="14">
        <v>2951.9546938755534</v>
      </c>
      <c r="O3266" s="15">
        <v>0.2022684075385412</v>
      </c>
      <c r="P3266" s="14">
        <v>21323.848600755151</v>
      </c>
      <c r="Q3266" s="14">
        <v>128223.35135262797</v>
      </c>
      <c r="R3266" s="14">
        <v>2951.9546938755534</v>
      </c>
      <c r="S3266" s="15">
        <v>-6.4254729936309748E-2</v>
      </c>
      <c r="T3266" s="38">
        <v>-14651.661682381893</v>
      </c>
      <c r="U3266" s="38">
        <v>214848.95598138298</v>
      </c>
      <c r="V3266" s="38">
        <v>18477.659309513961</v>
      </c>
      <c r="W3266" s="38">
        <v>500135.35390976153</v>
      </c>
      <c r="AA3266" s="13">
        <v>3201</v>
      </c>
      <c r="AB3266" s="39">
        <v>3210834.477246365</v>
      </c>
    </row>
    <row r="3267" spans="3:28">
      <c r="C3267" s="13">
        <v>3202</v>
      </c>
      <c r="D3267" s="13">
        <v>65</v>
      </c>
      <c r="E3267" s="14">
        <v>218471.35194604346</v>
      </c>
      <c r="F3267" s="14">
        <v>64281.327258956953</v>
      </c>
      <c r="G3267" s="14">
        <v>2551.6097</v>
      </c>
      <c r="H3267" s="14">
        <v>151638.41498708652</v>
      </c>
      <c r="I3267" s="14">
        <v>9098.3048992251915</v>
      </c>
      <c r="J3267" s="14">
        <v>3639.3219596900767</v>
      </c>
      <c r="K3267" s="15">
        <v>2.9298042973754136E-2</v>
      </c>
      <c r="L3267" s="14">
        <v>4061.4941330322827</v>
      </c>
      <c r="M3267" s="14">
        <v>144507.96157468308</v>
      </c>
      <c r="N3267" s="14">
        <v>2729.4914697675572</v>
      </c>
      <c r="O3267" s="15">
        <v>0.15465139825037141</v>
      </c>
      <c r="P3267" s="14">
        <v>21866.240294281455</v>
      </c>
      <c r="Q3267" s="14">
        <v>164621.49747401691</v>
      </c>
      <c r="R3267" s="14">
        <v>2729.4914697675572</v>
      </c>
      <c r="S3267" s="15">
        <v>-0.11570612932213857</v>
      </c>
      <c r="T3267" s="38">
        <v>-105646.7558332452</v>
      </c>
      <c r="U3267" s="38">
        <v>808779.00449243025</v>
      </c>
      <c r="V3267" s="38">
        <v>-79719.02140593146</v>
      </c>
      <c r="W3267" s="38">
        <v>1117908.4635411303</v>
      </c>
      <c r="AA3267" s="13">
        <v>3202</v>
      </c>
      <c r="AB3267" s="39">
        <v>2672808.5895900144</v>
      </c>
    </row>
    <row r="3268" spans="3:28">
      <c r="C3268" s="13">
        <v>3203</v>
      </c>
      <c r="D3268" s="13">
        <v>65</v>
      </c>
      <c r="E3268" s="14">
        <v>229428.02745128205</v>
      </c>
      <c r="F3268" s="14">
        <v>68554.430705999999</v>
      </c>
      <c r="G3268" s="14">
        <v>2551.6097</v>
      </c>
      <c r="H3268" s="14">
        <v>158321.98704528206</v>
      </c>
      <c r="I3268" s="14">
        <v>9499.3192227169238</v>
      </c>
      <c r="J3268" s="14">
        <v>3799.7276890867697</v>
      </c>
      <c r="K3268" s="15">
        <v>0.10497515449994904</v>
      </c>
      <c r="L3268" s="14">
        <v>14265.834536303142</v>
      </c>
      <c r="M3268" s="14">
        <v>152062.94572721809</v>
      </c>
      <c r="N3268" s="14">
        <v>2849.7957668150771</v>
      </c>
      <c r="O3268" s="15">
        <v>3.3794884203404624E-2</v>
      </c>
      <c r="P3268" s="14">
        <v>5778.2153394788756</v>
      </c>
      <c r="Q3268" s="14">
        <v>178182.1082891502</v>
      </c>
      <c r="R3268" s="14">
        <v>2849.7957668150771</v>
      </c>
      <c r="S3268" s="15">
        <v>-0.1598983954248781</v>
      </c>
      <c r="T3268" s="38">
        <v>-32857.81611685369</v>
      </c>
      <c r="U3268" s="38">
        <v>174058.92569372209</v>
      </c>
      <c r="V3268" s="38">
        <v>-12813.766241071673</v>
      </c>
      <c r="W3268" s="38">
        <v>504303.97971009038</v>
      </c>
      <c r="AA3268" s="13">
        <v>3203</v>
      </c>
      <c r="AB3268" s="39">
        <v>2416766.327371906</v>
      </c>
    </row>
    <row r="3269" spans="3:28">
      <c r="C3269" s="13">
        <v>3204</v>
      </c>
      <c r="D3269" s="13">
        <v>65</v>
      </c>
      <c r="E3269" s="14">
        <v>216153.5461784479</v>
      </c>
      <c r="F3269" s="14">
        <v>63377.383009594683</v>
      </c>
      <c r="G3269" s="14">
        <v>2551.6097</v>
      </c>
      <c r="H3269" s="14">
        <v>150224.55346885321</v>
      </c>
      <c r="I3269" s="14">
        <v>9013.4732081311922</v>
      </c>
      <c r="J3269" s="14">
        <v>3605.3892832524771</v>
      </c>
      <c r="K3269" s="15">
        <v>-1.6140682929846113E-2</v>
      </c>
      <c r="L3269" s="14">
        <v>-1944.8193047580701</v>
      </c>
      <c r="M3269" s="14">
        <v>120349.63601459385</v>
      </c>
      <c r="N3269" s="14">
        <v>2704.0419624393576</v>
      </c>
      <c r="O3269" s="15">
        <v>0.1093004606374148</v>
      </c>
      <c r="P3269" s="14">
        <v>15698.842497323572</v>
      </c>
      <c r="Q3269" s="14">
        <v>160681.02208694784</v>
      </c>
      <c r="R3269" s="14">
        <v>2704.0419624393576</v>
      </c>
      <c r="S3269" s="15">
        <v>-1.4361832811354835E-4</v>
      </c>
      <c r="T3269" s="38">
        <v>-40.192845908597342</v>
      </c>
      <c r="U3269" s="38">
        <v>281170.5790101983</v>
      </c>
      <c r="V3269" s="38">
        <v>13713.830346656905</v>
      </c>
      <c r="W3269" s="38">
        <v>562201.23711174005</v>
      </c>
      <c r="AA3269" s="13">
        <v>3204</v>
      </c>
      <c r="AB3269" s="39">
        <v>2682930.5897347732</v>
      </c>
    </row>
    <row r="3270" spans="3:28">
      <c r="C3270" s="13">
        <v>3205</v>
      </c>
      <c r="D3270" s="13">
        <v>65</v>
      </c>
      <c r="E3270" s="14">
        <v>233396.55884346651</v>
      </c>
      <c r="F3270" s="14">
        <v>70102.157948951935</v>
      </c>
      <c r="G3270" s="14">
        <v>2551.6097</v>
      </c>
      <c r="H3270" s="14">
        <v>160742.79119451458</v>
      </c>
      <c r="I3270" s="14">
        <v>9644.5674716708745</v>
      </c>
      <c r="J3270" s="14">
        <v>3857.8269886683502</v>
      </c>
      <c r="K3270" s="15">
        <v>1.0598083869331813E-2</v>
      </c>
      <c r="L3270" s="14">
        <v>1415.9371876900527</v>
      </c>
      <c r="M3270" s="14">
        <v>136947.98169586898</v>
      </c>
      <c r="N3270" s="14">
        <v>2893.3702415012622</v>
      </c>
      <c r="O3270" s="15">
        <v>5.5204830320509275E-2</v>
      </c>
      <c r="P3270" s="14">
        <v>6369.3899787501496</v>
      </c>
      <c r="Q3270" s="14">
        <v>123193.47852182128</v>
      </c>
      <c r="R3270" s="14">
        <v>2893.3702415012622</v>
      </c>
      <c r="S3270" s="15">
        <v>4.6141185809704235E-2</v>
      </c>
      <c r="T3270" s="38">
        <v>25619.775060914799</v>
      </c>
      <c r="U3270" s="38">
        <v>582313.89501301188</v>
      </c>
      <c r="V3270" s="38">
        <v>33405.102227355004</v>
      </c>
      <c r="W3270" s="38">
        <v>842455.35523070209</v>
      </c>
      <c r="AA3270" s="13">
        <v>3205</v>
      </c>
      <c r="AB3270" s="39">
        <v>2548421.4735268611</v>
      </c>
    </row>
    <row r="3271" spans="3:28">
      <c r="C3271" s="13">
        <v>3206</v>
      </c>
      <c r="D3271" s="13">
        <v>65</v>
      </c>
      <c r="E3271" s="14">
        <v>245551.36346096001</v>
      </c>
      <c r="F3271" s="14">
        <v>74842.531749774411</v>
      </c>
      <c r="G3271" s="14">
        <v>2551.6097</v>
      </c>
      <c r="H3271" s="14">
        <v>168157.2220111856</v>
      </c>
      <c r="I3271" s="14">
        <v>10089.433320671136</v>
      </c>
      <c r="J3271" s="14">
        <v>4035.7733282684549</v>
      </c>
      <c r="K3271" s="15">
        <v>-7.2797110898969591E-2</v>
      </c>
      <c r="L3271" s="14">
        <v>-13117.463958325365</v>
      </c>
      <c r="M3271" s="14">
        <v>169092.51819336534</v>
      </c>
      <c r="N3271" s="14">
        <v>3026.8299962013407</v>
      </c>
      <c r="O3271" s="15">
        <v>-4.6276097090826238E-2</v>
      </c>
      <c r="P3271" s="14">
        <v>-8562.7979671264256</v>
      </c>
      <c r="Q3271" s="14">
        <v>177987.78536261196</v>
      </c>
      <c r="R3271" s="14">
        <v>3026.8299962013407</v>
      </c>
      <c r="S3271" s="15">
        <v>0.13895897352033526</v>
      </c>
      <c r="T3271" s="38">
        <v>80927.358961546459</v>
      </c>
      <c r="U3271" s="38">
        <v>664823.88252300699</v>
      </c>
      <c r="V3271" s="38">
        <v>59247.097036094667</v>
      </c>
      <c r="W3271" s="38">
        <v>1011904.1860789843</v>
      </c>
      <c r="AA3271" s="13">
        <v>3206</v>
      </c>
      <c r="AB3271" s="39">
        <v>2848841.2669192255</v>
      </c>
    </row>
    <row r="3272" spans="3:28">
      <c r="C3272" s="13">
        <v>3207</v>
      </c>
      <c r="D3272" s="13">
        <v>65</v>
      </c>
      <c r="E3272" s="14">
        <v>220390.72059559275</v>
      </c>
      <c r="F3272" s="14">
        <v>65029.881032281177</v>
      </c>
      <c r="G3272" s="14">
        <v>2551.6097</v>
      </c>
      <c r="H3272" s="14">
        <v>152809.22986331157</v>
      </c>
      <c r="I3272" s="14">
        <v>9168.5537917986931</v>
      </c>
      <c r="J3272" s="14">
        <v>3667.4215167194775</v>
      </c>
      <c r="K3272" s="15">
        <v>2.5259615355525192E-3</v>
      </c>
      <c r="L3272" s="14">
        <v>380.98460945154801</v>
      </c>
      <c r="M3272" s="14">
        <v>153042.25314699693</v>
      </c>
      <c r="N3272" s="14">
        <v>2750.566137539608</v>
      </c>
      <c r="O3272" s="15">
        <v>0.1477791461861894</v>
      </c>
      <c r="P3272" s="14">
        <v>29245.651792131062</v>
      </c>
      <c r="Q3272" s="14">
        <v>228522.00917949234</v>
      </c>
      <c r="R3272" s="14">
        <v>2750.566137539608</v>
      </c>
      <c r="S3272" s="15">
        <v>0.43501694668728386</v>
      </c>
      <c r="T3272" s="38">
        <v>174850.44923791647</v>
      </c>
      <c r="U3272" s="38">
        <v>578165.12931047566</v>
      </c>
      <c r="V3272" s="38">
        <v>204477.08563949907</v>
      </c>
      <c r="W3272" s="38">
        <v>959729.39163696487</v>
      </c>
      <c r="AA3272" s="13">
        <v>3207</v>
      </c>
      <c r="AB3272" s="39">
        <v>3319261.4547873298</v>
      </c>
    </row>
    <row r="3273" spans="3:28">
      <c r="C3273" s="13">
        <v>3208</v>
      </c>
      <c r="D3273" s="13">
        <v>65</v>
      </c>
      <c r="E3273" s="14">
        <v>238353.51767763775</v>
      </c>
      <c r="F3273" s="14">
        <v>72035.371894278724</v>
      </c>
      <c r="G3273" s="14">
        <v>2551.6097</v>
      </c>
      <c r="H3273" s="14">
        <v>163766.53608335901</v>
      </c>
      <c r="I3273" s="14">
        <v>9825.9921650015403</v>
      </c>
      <c r="J3273" s="14">
        <v>3930.3968660006162</v>
      </c>
      <c r="K3273" s="15">
        <v>8.1893706136579092E-2</v>
      </c>
      <c r="L3273" s="14">
        <v>13868.977423430622</v>
      </c>
      <c r="M3273" s="14">
        <v>185187.57403211598</v>
      </c>
      <c r="N3273" s="14">
        <v>2947.7976495004618</v>
      </c>
      <c r="O3273" s="15">
        <v>0.11733264469893534</v>
      </c>
      <c r="P3273" s="14">
        <v>20955.972246589045</v>
      </c>
      <c r="Q3273" s="14">
        <v>201032.95549307135</v>
      </c>
      <c r="R3273" s="14">
        <v>2947.7976495004618</v>
      </c>
      <c r="S3273" s="15">
        <v>3.99754102167348E-2</v>
      </c>
      <c r="T3273" s="38">
        <v>14339.539084926024</v>
      </c>
      <c r="U3273" s="38">
        <v>374522.42944175319</v>
      </c>
      <c r="V3273" s="38">
        <v>49164.488754945691</v>
      </c>
      <c r="W3273" s="38">
        <v>760742.95896694052</v>
      </c>
      <c r="AA3273" s="13">
        <v>3208</v>
      </c>
      <c r="AB3273" s="39">
        <v>2708527.5024030353</v>
      </c>
    </row>
    <row r="3274" spans="3:28">
      <c r="C3274" s="13">
        <v>3209</v>
      </c>
      <c r="D3274" s="13">
        <v>65</v>
      </c>
      <c r="E3274" s="14">
        <v>229634.05368545346</v>
      </c>
      <c r="F3274" s="14">
        <v>68634.780937326854</v>
      </c>
      <c r="G3274" s="14">
        <v>2551.6097</v>
      </c>
      <c r="H3274" s="14">
        <v>158447.66304812659</v>
      </c>
      <c r="I3274" s="14">
        <v>9506.8597828875954</v>
      </c>
      <c r="J3274" s="14">
        <v>3802.7439131550382</v>
      </c>
      <c r="K3274" s="15">
        <v>0.12057530770484184</v>
      </c>
      <c r="L3274" s="14">
        <v>21522.777828866354</v>
      </c>
      <c r="M3274" s="14">
        <v>201924.85808595509</v>
      </c>
      <c r="N3274" s="14">
        <v>2852.0579348662786</v>
      </c>
      <c r="O3274" s="15">
        <v>-0.15657631183369661</v>
      </c>
      <c r="P3274" s="14">
        <v>-35134.144454871588</v>
      </c>
      <c r="Q3274" s="14">
        <v>190681.79409344622</v>
      </c>
      <c r="R3274" s="14">
        <v>2852.0579348662786</v>
      </c>
      <c r="S3274" s="15">
        <v>-0.13033520002716092</v>
      </c>
      <c r="T3274" s="38">
        <v>-90324.614450688721</v>
      </c>
      <c r="U3274" s="38">
        <v>604119.22115582367</v>
      </c>
      <c r="V3274" s="38">
        <v>-103935.98107669395</v>
      </c>
      <c r="W3274" s="38">
        <v>996725.87333522504</v>
      </c>
      <c r="AA3274" s="13">
        <v>3209</v>
      </c>
      <c r="AB3274" s="39">
        <v>2488984.6266074651</v>
      </c>
    </row>
    <row r="3275" spans="3:28">
      <c r="C3275" s="13">
        <v>3210</v>
      </c>
      <c r="D3275" s="13">
        <v>65</v>
      </c>
      <c r="E3275" s="14">
        <v>221572.49015048149</v>
      </c>
      <c r="F3275" s="14">
        <v>65490.771158687785</v>
      </c>
      <c r="G3275" s="14">
        <v>2551.6097</v>
      </c>
      <c r="H3275" s="14">
        <v>153530.10929179369</v>
      </c>
      <c r="I3275" s="14">
        <v>9211.8065575076216</v>
      </c>
      <c r="J3275" s="14">
        <v>3684.7226230030487</v>
      </c>
      <c r="K3275" s="15">
        <v>7.6792280198051108E-2</v>
      </c>
      <c r="L3275" s="14">
        <v>15394.204913722178</v>
      </c>
      <c r="M3275" s="14">
        <v>217702.09315084381</v>
      </c>
      <c r="N3275" s="14">
        <v>2763.5419672522862</v>
      </c>
      <c r="O3275" s="15">
        <v>-5.8225951259125261E-2</v>
      </c>
      <c r="P3275" s="14">
        <v>-9075.5561294621948</v>
      </c>
      <c r="Q3275" s="14">
        <v>148174.10422660009</v>
      </c>
      <c r="R3275" s="14">
        <v>2763.5419672522862</v>
      </c>
      <c r="S3275" s="15">
        <v>-0.11762638964411841</v>
      </c>
      <c r="T3275" s="38">
        <v>-14902.77922647951</v>
      </c>
      <c r="U3275" s="38">
        <v>113174.87413157163</v>
      </c>
      <c r="V3275" s="38">
        <v>-8584.1304422195262</v>
      </c>
      <c r="W3275" s="38">
        <v>479051.07150901551</v>
      </c>
      <c r="AA3275" s="13">
        <v>3210</v>
      </c>
      <c r="AB3275" s="39">
        <v>2761394.1914829644</v>
      </c>
    </row>
    <row r="3276" spans="3:28">
      <c r="C3276" s="13">
        <v>3211</v>
      </c>
      <c r="D3276" s="13">
        <v>65</v>
      </c>
      <c r="E3276" s="14">
        <v>243398.34025615655</v>
      </c>
      <c r="F3276" s="14">
        <v>74002.85269990105</v>
      </c>
      <c r="G3276" s="14">
        <v>2551.6097</v>
      </c>
      <c r="H3276" s="14">
        <v>166843.87785625548</v>
      </c>
      <c r="I3276" s="14">
        <v>10010.632671375328</v>
      </c>
      <c r="J3276" s="14">
        <v>4004.2530685501315</v>
      </c>
      <c r="K3276" s="15">
        <v>1.4835000229487069E-2</v>
      </c>
      <c r="L3276" s="14">
        <v>3046.8635509590031</v>
      </c>
      <c r="M3276" s="14">
        <v>210432.44164075528</v>
      </c>
      <c r="N3276" s="14">
        <v>3003.1898014125982</v>
      </c>
      <c r="O3276" s="15">
        <v>1.2209016827805674E-2</v>
      </c>
      <c r="P3276" s="14">
        <v>2215.7014381767549</v>
      </c>
      <c r="Q3276" s="14">
        <v>185198.03876283977</v>
      </c>
      <c r="R3276" s="14">
        <v>3003.1898014125982</v>
      </c>
      <c r="S3276" s="15">
        <v>7.5149442509921574E-2</v>
      </c>
      <c r="T3276" s="38">
        <v>31517.034110621338</v>
      </c>
      <c r="U3276" s="38">
        <v>452410.08499532001</v>
      </c>
      <c r="V3276" s="38">
        <v>36779.599099757099</v>
      </c>
      <c r="W3276" s="38">
        <v>848040.56539891497</v>
      </c>
      <c r="AA3276" s="13">
        <v>3211</v>
      </c>
      <c r="AB3276" s="39">
        <v>2547309.4147430877</v>
      </c>
    </row>
    <row r="3277" spans="3:28">
      <c r="C3277" s="13">
        <v>3212</v>
      </c>
      <c r="D3277" s="13">
        <v>65</v>
      </c>
      <c r="E3277" s="14">
        <v>229579.10562098466</v>
      </c>
      <c r="F3277" s="14">
        <v>68613.351192184025</v>
      </c>
      <c r="G3277" s="14">
        <v>2551.6097</v>
      </c>
      <c r="H3277" s="14">
        <v>158414.14472880063</v>
      </c>
      <c r="I3277" s="14">
        <v>9504.8486837280379</v>
      </c>
      <c r="J3277" s="14">
        <v>3801.9394734912153</v>
      </c>
      <c r="K3277" s="15">
        <v>5.2965344879703669E-2</v>
      </c>
      <c r="L3277" s="14">
        <v>6827.2514119112366</v>
      </c>
      <c r="M3277" s="14">
        <v>137628.56962023719</v>
      </c>
      <c r="N3277" s="14">
        <v>2851.4546051184111</v>
      </c>
      <c r="O3277" s="15">
        <v>0.13286708906555905</v>
      </c>
      <c r="P3277" s="14">
        <v>23399.69548402285</v>
      </c>
      <c r="Q3277" s="14">
        <v>200938.97843524246</v>
      </c>
      <c r="R3277" s="14">
        <v>2851.4546051184111</v>
      </c>
      <c r="S3277" s="15">
        <v>-0.26327312702014888</v>
      </c>
      <c r="T3277" s="38">
        <v>-32657.741796877948</v>
      </c>
      <c r="U3277" s="38">
        <v>92813.08713270216</v>
      </c>
      <c r="V3277" s="38">
        <v>-2430.7949009438598</v>
      </c>
      <c r="W3277" s="38">
        <v>431380.63518818183</v>
      </c>
      <c r="AA3277" s="13">
        <v>3212</v>
      </c>
      <c r="AB3277" s="39">
        <v>3109668.5133903632</v>
      </c>
    </row>
    <row r="3278" spans="3:28">
      <c r="C3278" s="13">
        <v>3213</v>
      </c>
      <c r="D3278" s="13">
        <v>65</v>
      </c>
      <c r="E3278" s="14">
        <v>226241.72485659763</v>
      </c>
      <c r="F3278" s="14">
        <v>67311.772694073079</v>
      </c>
      <c r="G3278" s="14">
        <v>2551.6097</v>
      </c>
      <c r="H3278" s="14">
        <v>156378.34246252457</v>
      </c>
      <c r="I3278" s="14">
        <v>9382.700547751474</v>
      </c>
      <c r="J3278" s="14">
        <v>3753.0802191005896</v>
      </c>
      <c r="K3278" s="15">
        <v>1.9856016485664159E-2</v>
      </c>
      <c r="L3278" s="14">
        <v>2388.089309508317</v>
      </c>
      <c r="M3278" s="14">
        <v>124534.94200831806</v>
      </c>
      <c r="N3278" s="14">
        <v>2814.8101643254422</v>
      </c>
      <c r="O3278" s="15">
        <v>0.18518302175664828</v>
      </c>
      <c r="P3278" s="14">
        <v>13523.451977899493</v>
      </c>
      <c r="Q3278" s="14">
        <v>87958.350885445732</v>
      </c>
      <c r="R3278" s="14">
        <v>2814.8101643254422</v>
      </c>
      <c r="S3278" s="15">
        <v>-0.1163291478068829</v>
      </c>
      <c r="T3278" s="38">
        <v>-6481.7562906524836</v>
      </c>
      <c r="U3278" s="38">
        <v>50644.756279624868</v>
      </c>
      <c r="V3278" s="38">
        <v>9429.7849967553266</v>
      </c>
      <c r="W3278" s="38">
        <v>263138.04917338869</v>
      </c>
      <c r="AA3278" s="13">
        <v>3213</v>
      </c>
      <c r="AB3278" s="39">
        <v>2761555.2855260945</v>
      </c>
    </row>
    <row r="3279" spans="3:28">
      <c r="C3279" s="13">
        <v>3214</v>
      </c>
      <c r="D3279" s="13">
        <v>65</v>
      </c>
      <c r="E3279" s="14">
        <v>240203.74214170969</v>
      </c>
      <c r="F3279" s="14">
        <v>72756.959435266777</v>
      </c>
      <c r="G3279" s="14">
        <v>2551.6097</v>
      </c>
      <c r="H3279" s="14">
        <v>164895.17300644293</v>
      </c>
      <c r="I3279" s="14">
        <v>9893.7103803865757</v>
      </c>
      <c r="J3279" s="14">
        <v>3957.4841521546305</v>
      </c>
      <c r="K3279" s="15">
        <v>-5.7433255297576431E-2</v>
      </c>
      <c r="L3279" s="14">
        <v>-11652.538806995124</v>
      </c>
      <c r="M3279" s="14">
        <v>193214.56031275544</v>
      </c>
      <c r="N3279" s="14">
        <v>2968.1131141159726</v>
      </c>
      <c r="O3279" s="15">
        <v>-0.12217680180917898</v>
      </c>
      <c r="P3279" s="14">
        <v>-17565.762233479167</v>
      </c>
      <c r="Q3279" s="14">
        <v>127691.59640194013</v>
      </c>
      <c r="R3279" s="14">
        <v>2968.1131141159726</v>
      </c>
      <c r="S3279" s="15">
        <v>-0.12798995690090453</v>
      </c>
      <c r="T3279" s="38">
        <v>-34828.211791103575</v>
      </c>
      <c r="U3279" s="38">
        <v>238772.60013035467</v>
      </c>
      <c r="V3279" s="38">
        <v>-64046.512831577864</v>
      </c>
      <c r="W3279" s="38">
        <v>559678.75684505026</v>
      </c>
      <c r="AA3279" s="13">
        <v>3214</v>
      </c>
      <c r="AB3279" s="39">
        <v>2551081.747259838</v>
      </c>
    </row>
    <row r="3280" spans="3:28">
      <c r="C3280" s="13">
        <v>3215</v>
      </c>
      <c r="D3280" s="13">
        <v>65</v>
      </c>
      <c r="E3280" s="14">
        <v>233094.98906828574</v>
      </c>
      <c r="F3280" s="14">
        <v>69984.545736631437</v>
      </c>
      <c r="G3280" s="14">
        <v>2551.6097</v>
      </c>
      <c r="H3280" s="14">
        <v>160558.8336316543</v>
      </c>
      <c r="I3280" s="14">
        <v>9633.5300178992584</v>
      </c>
      <c r="J3280" s="14">
        <v>3853.4120071597035</v>
      </c>
      <c r="K3280" s="15">
        <v>0.11333747836636046</v>
      </c>
      <c r="L3280" s="14">
        <v>19017.978222191814</v>
      </c>
      <c r="M3280" s="14">
        <v>188744.23735079082</v>
      </c>
      <c r="N3280" s="14">
        <v>2890.0590053697774</v>
      </c>
      <c r="O3280" s="15">
        <v>7.4875603535662125E-2</v>
      </c>
      <c r="P3280" s="14">
        <v>9797.4691079186341</v>
      </c>
      <c r="Q3280" s="14">
        <v>142092.45033422796</v>
      </c>
      <c r="R3280" s="14">
        <v>2890.0590053697774</v>
      </c>
      <c r="S3280" s="15">
        <v>3.0114694546876417E-2</v>
      </c>
      <c r="T3280" s="38">
        <v>5193.7972101542764</v>
      </c>
      <c r="U3280" s="38">
        <v>179106.03211881238</v>
      </c>
      <c r="V3280" s="38">
        <v>34009.244540264728</v>
      </c>
      <c r="W3280" s="38">
        <v>509942.71980383113</v>
      </c>
      <c r="AA3280" s="13">
        <v>3215</v>
      </c>
      <c r="AB3280" s="39">
        <v>3198455.145963145</v>
      </c>
    </row>
    <row r="3281" spans="3:28">
      <c r="C3281" s="13">
        <v>3216</v>
      </c>
      <c r="D3281" s="13">
        <v>65</v>
      </c>
      <c r="E3281" s="14">
        <v>228129.46643576588</v>
      </c>
      <c r="F3281" s="14">
        <v>68047.991909948702</v>
      </c>
      <c r="G3281" s="14">
        <v>2551.6097</v>
      </c>
      <c r="H3281" s="14">
        <v>157529.86482581717</v>
      </c>
      <c r="I3281" s="14">
        <v>9451.7918895490293</v>
      </c>
      <c r="J3281" s="14">
        <v>3780.716755819612</v>
      </c>
      <c r="K3281" s="15">
        <v>-5.6978625020997903E-3</v>
      </c>
      <c r="L3281" s="14">
        <v>-657.06456465260953</v>
      </c>
      <c r="M3281" s="14">
        <v>116551.02294597433</v>
      </c>
      <c r="N3281" s="14">
        <v>2835.5375668647089</v>
      </c>
      <c r="O3281" s="15">
        <v>-6.8632031427088125E-2</v>
      </c>
      <c r="P3281" s="14">
        <v>-7548.127490433938</v>
      </c>
      <c r="Q3281" s="14">
        <v>103849.30142374599</v>
      </c>
      <c r="R3281" s="14">
        <v>2835.5375668647089</v>
      </c>
      <c r="S3281" s="15">
        <v>-0.22269872263465179</v>
      </c>
      <c r="T3281" s="38">
        <v>-165070.36738566292</v>
      </c>
      <c r="U3281" s="38">
        <v>577574.67667257634</v>
      </c>
      <c r="V3281" s="38">
        <v>-173275.55944074946</v>
      </c>
      <c r="W3281" s="38">
        <v>797975.00104229664</v>
      </c>
      <c r="AA3281" s="13">
        <v>3216</v>
      </c>
      <c r="AB3281" s="39">
        <v>2800944.8560863752</v>
      </c>
    </row>
    <row r="3282" spans="3:28">
      <c r="C3282" s="13">
        <v>3217</v>
      </c>
      <c r="D3282" s="13">
        <v>65</v>
      </c>
      <c r="E3282" s="14">
        <v>232276.3423057413</v>
      </c>
      <c r="F3282" s="14">
        <v>69665.273499239105</v>
      </c>
      <c r="G3282" s="14">
        <v>2551.6097</v>
      </c>
      <c r="H3282" s="14">
        <v>160059.45910650221</v>
      </c>
      <c r="I3282" s="14">
        <v>9603.5675463901316</v>
      </c>
      <c r="J3282" s="14">
        <v>3841.4270185560526</v>
      </c>
      <c r="K3282" s="15">
        <v>4.7431000247025852E-2</v>
      </c>
      <c r="L3282" s="14">
        <v>7655.9820625765133</v>
      </c>
      <c r="M3282" s="14">
        <v>170989.73815378026</v>
      </c>
      <c r="N3282" s="14">
        <v>2881.0702639170395</v>
      </c>
      <c r="O3282" s="15">
        <v>3.1340240674872392E-2</v>
      </c>
      <c r="P3282" s="14">
        <v>6237.2455125799197</v>
      </c>
      <c r="Q3282" s="14">
        <v>206694.93489315736</v>
      </c>
      <c r="R3282" s="14">
        <v>2881.0702639170395</v>
      </c>
      <c r="S3282" s="15">
        <v>0.67388523143914003</v>
      </c>
      <c r="T3282" s="38">
        <v>121691.86189820983</v>
      </c>
      <c r="U3282" s="38">
        <v>303714.87045568973</v>
      </c>
      <c r="V3282" s="38">
        <v>135585.08947336627</v>
      </c>
      <c r="W3282" s="38">
        <v>681399.54350262741</v>
      </c>
      <c r="AA3282" s="13">
        <v>3217</v>
      </c>
      <c r="AB3282" s="39">
        <v>2809713.9387181839</v>
      </c>
    </row>
    <row r="3283" spans="3:28">
      <c r="C3283" s="13">
        <v>3218</v>
      </c>
      <c r="D3283" s="13">
        <v>65</v>
      </c>
      <c r="E3283" s="14">
        <v>231777.40733188827</v>
      </c>
      <c r="F3283" s="14">
        <v>69470.688859436428</v>
      </c>
      <c r="G3283" s="14">
        <v>2551.6097</v>
      </c>
      <c r="H3283" s="14">
        <v>159755.10877245184</v>
      </c>
      <c r="I3283" s="14">
        <v>9585.3065263471108</v>
      </c>
      <c r="J3283" s="14">
        <v>3834.1226105388446</v>
      </c>
      <c r="K3283" s="15">
        <v>7.6010135938178902E-2</v>
      </c>
      <c r="L3283" s="14">
        <v>11876.416873962549</v>
      </c>
      <c r="M3283" s="14">
        <v>170041.28286178064</v>
      </c>
      <c r="N3283" s="14">
        <v>2875.5919579041333</v>
      </c>
      <c r="O3283" s="15">
        <v>0.23619827575393865</v>
      </c>
      <c r="P3283" s="14">
        <v>40868.231537781925</v>
      </c>
      <c r="Q3283" s="14">
        <v>215331.1328327301</v>
      </c>
      <c r="R3283" s="14">
        <v>2875.5919579041333</v>
      </c>
      <c r="S3283" s="15">
        <v>0.31411291053511919</v>
      </c>
      <c r="T3283" s="38">
        <v>195590.77784304108</v>
      </c>
      <c r="U3283" s="38">
        <v>819705.23333858186</v>
      </c>
      <c r="V3283" s="38">
        <v>248335.42625478556</v>
      </c>
      <c r="W3283" s="38">
        <v>1205077.6490330927</v>
      </c>
      <c r="AA3283" s="13">
        <v>3218</v>
      </c>
      <c r="AB3283" s="39">
        <v>2619526.8406911851</v>
      </c>
    </row>
    <row r="3284" spans="3:28">
      <c r="C3284" s="13">
        <v>3219</v>
      </c>
      <c r="D3284" s="13">
        <v>65</v>
      </c>
      <c r="E3284" s="14">
        <v>233632.46898443249</v>
      </c>
      <c r="F3284" s="14">
        <v>70194.162903928664</v>
      </c>
      <c r="G3284" s="14">
        <v>2551.6097</v>
      </c>
      <c r="H3284" s="14">
        <v>160886.69638050382</v>
      </c>
      <c r="I3284" s="14">
        <v>9653.2017828302287</v>
      </c>
      <c r="J3284" s="14">
        <v>3861.2807131320915</v>
      </c>
      <c r="K3284" s="15">
        <v>1.8664046992988965E-2</v>
      </c>
      <c r="L3284" s="14">
        <v>2930.5646601979688</v>
      </c>
      <c r="M3284" s="14">
        <v>161877.77603690865</v>
      </c>
      <c r="N3284" s="14">
        <v>2895.9605348490686</v>
      </c>
      <c r="O3284" s="15">
        <v>9.3416541408191583E-2</v>
      </c>
      <c r="P3284" s="14">
        <v>15720.380722393526</v>
      </c>
      <c r="Q3284" s="14">
        <v>185450.98508849856</v>
      </c>
      <c r="R3284" s="14">
        <v>2895.9605348490686</v>
      </c>
      <c r="S3284" s="15">
        <v>5.50350784141918E-2</v>
      </c>
      <c r="T3284" s="38">
        <v>14913.343176197519</v>
      </c>
      <c r="U3284" s="38">
        <v>287340.19012134883</v>
      </c>
      <c r="V3284" s="38">
        <v>33564.288558789012</v>
      </c>
      <c r="W3284" s="38">
        <v>634668.95124675601</v>
      </c>
      <c r="AA3284" s="13">
        <v>3219</v>
      </c>
      <c r="AB3284" s="39">
        <v>2497871.4095256948</v>
      </c>
    </row>
    <row r="3285" spans="3:28">
      <c r="C3285" s="13">
        <v>3220</v>
      </c>
      <c r="D3285" s="13">
        <v>65</v>
      </c>
      <c r="E3285" s="14">
        <v>223901.59035752979</v>
      </c>
      <c r="F3285" s="14">
        <v>66399.120239436612</v>
      </c>
      <c r="G3285" s="14">
        <v>2551.6097</v>
      </c>
      <c r="H3285" s="14">
        <v>154950.86041809319</v>
      </c>
      <c r="I3285" s="14">
        <v>9297.0516250855908</v>
      </c>
      <c r="J3285" s="14">
        <v>3718.8206500342367</v>
      </c>
      <c r="K3285" s="15">
        <v>-8.2236219265602734E-2</v>
      </c>
      <c r="L3285" s="14">
        <v>-11723.338146602197</v>
      </c>
      <c r="M3285" s="14">
        <v>132692.94372839096</v>
      </c>
      <c r="N3285" s="14">
        <v>2789.1154875256771</v>
      </c>
      <c r="O3285" s="15">
        <v>7.3816677746600848E-2</v>
      </c>
      <c r="P3285" s="14">
        <v>5107.5928987984089</v>
      </c>
      <c r="Q3285" s="14">
        <v>75695.08989040766</v>
      </c>
      <c r="R3285" s="14">
        <v>2789.1154875256771</v>
      </c>
      <c r="S3285" s="15">
        <v>0.10193998299286985</v>
      </c>
      <c r="T3285" s="38">
        <v>35986.864996310374</v>
      </c>
      <c r="U3285" s="38">
        <v>390401.54241997801</v>
      </c>
      <c r="V3285" s="38">
        <v>29371.119748506586</v>
      </c>
      <c r="W3285" s="38">
        <v>598789.57603877666</v>
      </c>
      <c r="AA3285" s="13">
        <v>3220</v>
      </c>
      <c r="AB3285" s="39">
        <v>2552920.4110590653</v>
      </c>
    </row>
    <row r="3286" spans="3:28">
      <c r="C3286" s="13">
        <v>3221</v>
      </c>
      <c r="D3286" s="13">
        <v>65</v>
      </c>
      <c r="E3286" s="14">
        <v>231314.34581912513</v>
      </c>
      <c r="F3286" s="14">
        <v>69290.094869458801</v>
      </c>
      <c r="G3286" s="14">
        <v>2551.6097</v>
      </c>
      <c r="H3286" s="14">
        <v>159472.64124966631</v>
      </c>
      <c r="I3286" s="14">
        <v>9568.3584749799775</v>
      </c>
      <c r="J3286" s="14">
        <v>3827.343389991991</v>
      </c>
      <c r="K3286" s="15">
        <v>6.8451949341486129E-2</v>
      </c>
      <c r="L3286" s="14">
        <v>8619.922378657724</v>
      </c>
      <c r="M3286" s="14">
        <v>136460.21065042249</v>
      </c>
      <c r="N3286" s="14">
        <v>2870.5075424939932</v>
      </c>
      <c r="O3286" s="15">
        <v>6.562805729508174E-3</v>
      </c>
      <c r="P3286" s="14">
        <v>932.59172010472355</v>
      </c>
      <c r="Q3286" s="14">
        <v>144470.4397996878</v>
      </c>
      <c r="R3286" s="14">
        <v>2870.5075424939932</v>
      </c>
      <c r="S3286" s="15">
        <v>0.11607142335347943</v>
      </c>
      <c r="T3286" s="38">
        <v>29840.895184491568</v>
      </c>
      <c r="U3286" s="38">
        <v>288366.94979493617</v>
      </c>
      <c r="V3286" s="38">
        <v>39393.409283254019</v>
      </c>
      <c r="W3286" s="38">
        <v>569297.60024504643</v>
      </c>
      <c r="AA3286" s="13">
        <v>3221</v>
      </c>
      <c r="AB3286" s="39">
        <v>2950790.5980272857</v>
      </c>
    </row>
    <row r="3287" spans="3:28">
      <c r="C3287" s="13">
        <v>3222</v>
      </c>
      <c r="D3287" s="13">
        <v>65</v>
      </c>
      <c r="E3287" s="14">
        <v>232613.43864290728</v>
      </c>
      <c r="F3287" s="14">
        <v>69796.741070733842</v>
      </c>
      <c r="G3287" s="14">
        <v>2551.6097</v>
      </c>
      <c r="H3287" s="14">
        <v>160265.08787217343</v>
      </c>
      <c r="I3287" s="14">
        <v>9615.9052723304048</v>
      </c>
      <c r="J3287" s="14">
        <v>3846.3621089321623</v>
      </c>
      <c r="K3287" s="15">
        <v>6.8898643960981387E-2</v>
      </c>
      <c r="L3287" s="14">
        <v>9579.5432786892379</v>
      </c>
      <c r="M3287" s="14">
        <v>150540.92200964829</v>
      </c>
      <c r="N3287" s="14">
        <v>2884.7715816991213</v>
      </c>
      <c r="O3287" s="15">
        <v>4.9681013127656284E-3</v>
      </c>
      <c r="P3287" s="14">
        <v>957.01369714096973</v>
      </c>
      <c r="Q3287" s="14">
        <v>195031.07845192496</v>
      </c>
      <c r="R3287" s="14">
        <v>2884.7715816991213</v>
      </c>
      <c r="S3287" s="15">
        <v>0.38270932519413131</v>
      </c>
      <c r="T3287" s="38">
        <v>68284.473040428536</v>
      </c>
      <c r="U3287" s="38">
        <v>248150.71355650818</v>
      </c>
      <c r="V3287" s="38">
        <v>78821.030016258737</v>
      </c>
      <c r="W3287" s="38">
        <v>593722.71401808143</v>
      </c>
      <c r="AA3287" s="13">
        <v>3222</v>
      </c>
      <c r="AB3287" s="39">
        <v>2626871.4748161845</v>
      </c>
    </row>
    <row r="3288" spans="3:28">
      <c r="C3288" s="13">
        <v>3223</v>
      </c>
      <c r="D3288" s="13">
        <v>65</v>
      </c>
      <c r="E3288" s="14">
        <v>227386.00730708241</v>
      </c>
      <c r="F3288" s="14">
        <v>67758.042849762147</v>
      </c>
      <c r="G3288" s="14">
        <v>2551.6097</v>
      </c>
      <c r="H3288" s="14">
        <v>157076.35475732028</v>
      </c>
      <c r="I3288" s="14">
        <v>9424.581285439217</v>
      </c>
      <c r="J3288" s="14">
        <v>3769.8325141756868</v>
      </c>
      <c r="K3288" s="15">
        <v>-5.1942044163075261E-2</v>
      </c>
      <c r="L3288" s="14">
        <v>-8828.8812958585186</v>
      </c>
      <c r="M3288" s="14">
        <v>163031.65756359935</v>
      </c>
      <c r="N3288" s="14">
        <v>2827.3743856317651</v>
      </c>
      <c r="O3288" s="15">
        <v>1.4208918989703223E-3</v>
      </c>
      <c r="P3288" s="14">
        <v>239.50648254847923</v>
      </c>
      <c r="Q3288" s="14">
        <v>170213.85808765524</v>
      </c>
      <c r="R3288" s="14">
        <v>2827.3743856317651</v>
      </c>
      <c r="S3288" s="15">
        <v>0.33204951016379186</v>
      </c>
      <c r="T3288" s="38">
        <v>168956.67611759837</v>
      </c>
      <c r="U3288" s="38">
        <v>679200.13401013974</v>
      </c>
      <c r="V3288" s="38">
        <v>160367.30130428832</v>
      </c>
      <c r="W3288" s="38">
        <v>1012445.6496613943</v>
      </c>
      <c r="AA3288" s="13">
        <v>3223</v>
      </c>
      <c r="AB3288" s="39">
        <v>2424024.8178962991</v>
      </c>
    </row>
    <row r="3289" spans="3:28">
      <c r="C3289" s="13">
        <v>3224</v>
      </c>
      <c r="D3289" s="13">
        <v>65</v>
      </c>
      <c r="E3289" s="14">
        <v>228230.62918690057</v>
      </c>
      <c r="F3289" s="14">
        <v>68087.445382891223</v>
      </c>
      <c r="G3289" s="14">
        <v>2551.6097</v>
      </c>
      <c r="H3289" s="14">
        <v>157591.57410400934</v>
      </c>
      <c r="I3289" s="14">
        <v>9455.4944462405601</v>
      </c>
      <c r="J3289" s="14">
        <v>3782.1977784962241</v>
      </c>
      <c r="K3289" s="15">
        <v>5.296622852905479E-2</v>
      </c>
      <c r="L3289" s="14">
        <v>7704.5914514917949</v>
      </c>
      <c r="M3289" s="14">
        <v>155058.02861663615</v>
      </c>
      <c r="N3289" s="14">
        <v>2836.6483338721678</v>
      </c>
      <c r="O3289" s="15">
        <v>0.13385730505393983</v>
      </c>
      <c r="P3289" s="14">
        <v>35544.432596891427</v>
      </c>
      <c r="Q3289" s="14">
        <v>302502.48642272258</v>
      </c>
      <c r="R3289" s="14">
        <v>2836.6483338721678</v>
      </c>
      <c r="S3289" s="15">
        <v>0.25656682948771131</v>
      </c>
      <c r="T3289" s="38">
        <v>79886.788876489343</v>
      </c>
      <c r="U3289" s="38">
        <v>392673.45725222211</v>
      </c>
      <c r="V3289" s="38">
        <v>123135.81292487256</v>
      </c>
      <c r="W3289" s="38">
        <v>850233.97229158087</v>
      </c>
      <c r="AA3289" s="13">
        <v>3224</v>
      </c>
      <c r="AB3289" s="39">
        <v>2764450.001388466</v>
      </c>
    </row>
    <row r="3290" spans="3:28">
      <c r="C3290" s="13">
        <v>3225</v>
      </c>
      <c r="D3290" s="13">
        <v>65</v>
      </c>
      <c r="E3290" s="14">
        <v>239762.55409177899</v>
      </c>
      <c r="F3290" s="14">
        <v>72584.896095793811</v>
      </c>
      <c r="G3290" s="14">
        <v>2551.6097</v>
      </c>
      <c r="H3290" s="14">
        <v>164626.04829598518</v>
      </c>
      <c r="I3290" s="14">
        <v>9877.5628977591095</v>
      </c>
      <c r="J3290" s="14">
        <v>3951.025159103644</v>
      </c>
      <c r="K3290" s="15">
        <v>8.9893358770153808E-2</v>
      </c>
      <c r="L3290" s="14">
        <v>13261.079822276479</v>
      </c>
      <c r="M3290" s="14">
        <v>162756.72073726429</v>
      </c>
      <c r="N3290" s="14">
        <v>2963.2688693277328</v>
      </c>
      <c r="O3290" s="15">
        <v>0.1454903503534403</v>
      </c>
      <c r="P3290" s="14">
        <v>38870.82391534419</v>
      </c>
      <c r="Q3290" s="14">
        <v>307523.60627091926</v>
      </c>
      <c r="R3290" s="14">
        <v>2963.2688693277328</v>
      </c>
      <c r="S3290" s="15">
        <v>9.4430272684562555E-2</v>
      </c>
      <c r="T3290" s="38">
        <v>31542.223366708688</v>
      </c>
      <c r="U3290" s="38">
        <v>367050.46251184697</v>
      </c>
      <c r="V3290" s="38">
        <v>83674.127104329353</v>
      </c>
      <c r="W3290" s="38">
        <v>837330.78952003061</v>
      </c>
      <c r="AA3290" s="13">
        <v>3225</v>
      </c>
      <c r="AB3290" s="39">
        <v>2727180.2042192868</v>
      </c>
    </row>
    <row r="3291" spans="3:28">
      <c r="C3291" s="13">
        <v>3226</v>
      </c>
      <c r="D3291" s="13">
        <v>65</v>
      </c>
      <c r="E3291" s="14">
        <v>222863.07481367709</v>
      </c>
      <c r="F3291" s="14">
        <v>65994.099177334065</v>
      </c>
      <c r="G3291" s="14">
        <v>2551.6097</v>
      </c>
      <c r="H3291" s="14">
        <v>154317.36593634301</v>
      </c>
      <c r="I3291" s="14">
        <v>9259.0419561805793</v>
      </c>
      <c r="J3291" s="14">
        <v>3703.616782472232</v>
      </c>
      <c r="K3291" s="15">
        <v>4.0626882202339017E-2</v>
      </c>
      <c r="L3291" s="14">
        <v>5588.9743720857523</v>
      </c>
      <c r="M3291" s="14">
        <v>145009.16283862034</v>
      </c>
      <c r="N3291" s="14">
        <v>2777.7125868541739</v>
      </c>
      <c r="O3291" s="15">
        <v>0.11146612963164332</v>
      </c>
      <c r="P3291" s="14">
        <v>22000.562777807132</v>
      </c>
      <c r="Q3291" s="14">
        <v>220763.83989764418</v>
      </c>
      <c r="R3291" s="14">
        <v>2777.7125868541739</v>
      </c>
      <c r="S3291" s="15">
        <v>-0.10729532199458826</v>
      </c>
      <c r="T3291" s="38">
        <v>-27435.041621174489</v>
      </c>
      <c r="U3291" s="38">
        <v>229650.34562220634</v>
      </c>
      <c r="V3291" s="38">
        <v>154.49552871839478</v>
      </c>
      <c r="W3291" s="38">
        <v>595423.34835847083</v>
      </c>
      <c r="AA3291" s="13">
        <v>3226</v>
      </c>
      <c r="AB3291" s="39">
        <v>2758247.392414297</v>
      </c>
    </row>
    <row r="3292" spans="3:28">
      <c r="C3292" s="13">
        <v>3227</v>
      </c>
      <c r="D3292" s="13">
        <v>65</v>
      </c>
      <c r="E3292" s="14">
        <v>221338.92011905607</v>
      </c>
      <c r="F3292" s="14">
        <v>65399.678846431867</v>
      </c>
      <c r="G3292" s="14">
        <v>2551.6097</v>
      </c>
      <c r="H3292" s="14">
        <v>153387.6315726242</v>
      </c>
      <c r="I3292" s="14">
        <v>9203.2578943574517</v>
      </c>
      <c r="J3292" s="14">
        <v>3681.3031577429811</v>
      </c>
      <c r="K3292" s="15">
        <v>7.1065977070116318E-2</v>
      </c>
      <c r="L3292" s="14">
        <v>9276.6632684343094</v>
      </c>
      <c r="M3292" s="14">
        <v>141653.24288051375</v>
      </c>
      <c r="N3292" s="14">
        <v>2760.9773683072353</v>
      </c>
      <c r="O3292" s="15">
        <v>9.1601975168971519E-3</v>
      </c>
      <c r="P3292" s="14">
        <v>1954.2784112779389</v>
      </c>
      <c r="Q3292" s="14">
        <v>216679.3382875945</v>
      </c>
      <c r="R3292" s="14">
        <v>2760.9773683072353</v>
      </c>
      <c r="S3292" s="15">
        <v>-6.3996173804296702E-3</v>
      </c>
      <c r="T3292" s="38">
        <v>-2196.2282027103647</v>
      </c>
      <c r="U3292" s="38">
        <v>342365.43400386872</v>
      </c>
      <c r="V3292" s="38">
        <v>9034.7134770018838</v>
      </c>
      <c r="W3292" s="38">
        <v>700698.01517197699</v>
      </c>
      <c r="AA3292" s="13">
        <v>3227</v>
      </c>
      <c r="AB3292" s="39">
        <v>2663358.1129859281</v>
      </c>
    </row>
    <row r="3293" spans="3:28">
      <c r="C3293" s="13">
        <v>3228</v>
      </c>
      <c r="D3293" s="13">
        <v>65</v>
      </c>
      <c r="E3293" s="14">
        <v>233066.82815505186</v>
      </c>
      <c r="F3293" s="14">
        <v>69973.562980470218</v>
      </c>
      <c r="G3293" s="14">
        <v>2551.6097</v>
      </c>
      <c r="H3293" s="14">
        <v>160541.65547458164</v>
      </c>
      <c r="I3293" s="14">
        <v>9632.499328474898</v>
      </c>
      <c r="J3293" s="14">
        <v>3852.9997313899594</v>
      </c>
      <c r="K3293" s="15">
        <v>-2.3883312711497323E-2</v>
      </c>
      <c r="L3293" s="14">
        <v>-4083.5269901615902</v>
      </c>
      <c r="M3293" s="14">
        <v>168821.22197729212</v>
      </c>
      <c r="N3293" s="14">
        <v>2889.7497985424693</v>
      </c>
      <c r="O3293" s="15">
        <v>-1.8986792141049216E-2</v>
      </c>
      <c r="P3293" s="14">
        <v>-3905.3988899197448</v>
      </c>
      <c r="Q3293" s="14">
        <v>203229.77171108403</v>
      </c>
      <c r="R3293" s="14">
        <v>2889.7497985424693</v>
      </c>
      <c r="S3293" s="15">
        <v>5.3934782017624645E-2</v>
      </c>
      <c r="T3293" s="38">
        <v>11432.06074746967</v>
      </c>
      <c r="U3293" s="38">
        <v>224837.75795494887</v>
      </c>
      <c r="V3293" s="38">
        <v>3443.1348673883349</v>
      </c>
      <c r="W3293" s="38">
        <v>596888.75164332497</v>
      </c>
      <c r="AA3293" s="13">
        <v>3228</v>
      </c>
      <c r="AB3293" s="39">
        <v>2535678.0863677869</v>
      </c>
    </row>
    <row r="3294" spans="3:28">
      <c r="C3294" s="13">
        <v>3229</v>
      </c>
      <c r="D3294" s="13">
        <v>65</v>
      </c>
      <c r="E3294" s="14">
        <v>235484.94758053534</v>
      </c>
      <c r="F3294" s="14">
        <v>70916.629556408792</v>
      </c>
      <c r="G3294" s="14">
        <v>2551.6097</v>
      </c>
      <c r="H3294" s="14">
        <v>162016.70832412655</v>
      </c>
      <c r="I3294" s="14">
        <v>9721.0024994475934</v>
      </c>
      <c r="J3294" s="14">
        <v>3888.4009997790376</v>
      </c>
      <c r="K3294" s="15">
        <v>-0.12472491571970493</v>
      </c>
      <c r="L3294" s="14">
        <v>-18403.407184175012</v>
      </c>
      <c r="M3294" s="14">
        <v>131092.76461175532</v>
      </c>
      <c r="N3294" s="14">
        <v>2916.3007498342781</v>
      </c>
      <c r="O3294" s="15">
        <v>-2.3911374520140249E-3</v>
      </c>
      <c r="P3294" s="14">
        <v>-335.20630716185167</v>
      </c>
      <c r="Q3294" s="14">
        <v>141309.91110284213</v>
      </c>
      <c r="R3294" s="14">
        <v>2916.3007498342781</v>
      </c>
      <c r="S3294" s="15">
        <v>0.12083866727925753</v>
      </c>
      <c r="T3294" s="38">
        <v>26720.481447756883</v>
      </c>
      <c r="U3294" s="38">
        <v>249303.88956824309</v>
      </c>
      <c r="V3294" s="38">
        <v>7981.8679564200211</v>
      </c>
      <c r="W3294" s="38">
        <v>521706.56528284051</v>
      </c>
      <c r="AA3294" s="13">
        <v>3229</v>
      </c>
      <c r="AB3294" s="39">
        <v>2790962.7549828268</v>
      </c>
    </row>
    <row r="3295" spans="3:28">
      <c r="C3295" s="13">
        <v>3230</v>
      </c>
      <c r="D3295" s="13">
        <v>65</v>
      </c>
      <c r="E3295" s="14">
        <v>238567.00925761648</v>
      </c>
      <c r="F3295" s="14">
        <v>72118.633610470424</v>
      </c>
      <c r="G3295" s="14">
        <v>2551.6097</v>
      </c>
      <c r="H3295" s="14">
        <v>163896.76594714605</v>
      </c>
      <c r="I3295" s="14">
        <v>9833.8059568287626</v>
      </c>
      <c r="J3295" s="14">
        <v>3933.5223827315053</v>
      </c>
      <c r="K3295" s="15">
        <v>-1.8617569815321228E-2</v>
      </c>
      <c r="L3295" s="14">
        <v>-2696.71507780913</v>
      </c>
      <c r="M3295" s="14">
        <v>144117.90244279048</v>
      </c>
      <c r="N3295" s="14">
        <v>2950.1417870486289</v>
      </c>
      <c r="O3295" s="15">
        <v>-2.3940269969853295E-2</v>
      </c>
      <c r="P3295" s="14">
        <v>-4646.9708342089425</v>
      </c>
      <c r="Q3295" s="14">
        <v>190934.9685307497</v>
      </c>
      <c r="R3295" s="14">
        <v>2950.1417870486289</v>
      </c>
      <c r="S3295" s="15">
        <v>2.9789332752883743E-2</v>
      </c>
      <c r="T3295" s="38">
        <v>8972.3627214582903</v>
      </c>
      <c r="U3295" s="38">
        <v>311641.24671204586</v>
      </c>
      <c r="V3295" s="38">
        <v>1628.6768094402178</v>
      </c>
      <c r="W3295" s="38">
        <v>646694.11768558598</v>
      </c>
      <c r="AA3295" s="13">
        <v>3230</v>
      </c>
      <c r="AB3295" s="39">
        <v>2746885.6898537888</v>
      </c>
    </row>
    <row r="3296" spans="3:28">
      <c r="C3296" s="13">
        <v>3231</v>
      </c>
      <c r="D3296" s="13">
        <v>65</v>
      </c>
      <c r="E3296" s="14">
        <v>243655.80761229721</v>
      </c>
      <c r="F3296" s="14">
        <v>74103.264968795906</v>
      </c>
      <c r="G3296" s="14">
        <v>2551.6097</v>
      </c>
      <c r="H3296" s="14">
        <v>167000.93294350131</v>
      </c>
      <c r="I3296" s="14">
        <v>10020.055976610078</v>
      </c>
      <c r="J3296" s="14">
        <v>4008.0223906440315</v>
      </c>
      <c r="K3296" s="15">
        <v>7.7433878935796882E-2</v>
      </c>
      <c r="L3296" s="14">
        <v>11938.100844120085</v>
      </c>
      <c r="M3296" s="14">
        <v>168113.65824363497</v>
      </c>
      <c r="N3296" s="14">
        <v>3006.0167929830232</v>
      </c>
      <c r="O3296" s="15">
        <v>0.16497353517668528</v>
      </c>
      <c r="P3296" s="14">
        <v>35523.87665226862</v>
      </c>
      <c r="Q3296" s="14">
        <v>252357.64470195444</v>
      </c>
      <c r="R3296" s="14">
        <v>3006.0167929830232</v>
      </c>
      <c r="S3296" s="15">
        <v>0.13113192752949077</v>
      </c>
      <c r="T3296" s="38">
        <v>17844.110088432542</v>
      </c>
      <c r="U3296" s="38">
        <v>155424.65829245502</v>
      </c>
      <c r="V3296" s="38">
        <v>65306.087584821245</v>
      </c>
      <c r="W3296" s="38">
        <v>575895.96123804443</v>
      </c>
      <c r="AA3296" s="13">
        <v>3231</v>
      </c>
      <c r="AB3296" s="39">
        <v>2414338.0709178238</v>
      </c>
    </row>
    <row r="3297" spans="3:28">
      <c r="C3297" s="13">
        <v>3232</v>
      </c>
      <c r="D3297" s="13">
        <v>65</v>
      </c>
      <c r="E3297" s="14">
        <v>226671.00761208803</v>
      </c>
      <c r="F3297" s="14">
        <v>67479.192968714327</v>
      </c>
      <c r="G3297" s="14">
        <v>2551.6097</v>
      </c>
      <c r="H3297" s="14">
        <v>156640.20494337371</v>
      </c>
      <c r="I3297" s="14">
        <v>9398.4122966024224</v>
      </c>
      <c r="J3297" s="14">
        <v>3759.3649186409693</v>
      </c>
      <c r="K3297" s="15">
        <v>7.1398371728514806E-2</v>
      </c>
      <c r="L3297" s="14">
        <v>9994.7303187435846</v>
      </c>
      <c r="M3297" s="14">
        <v>151859.82248387011</v>
      </c>
      <c r="N3297" s="14">
        <v>2819.5236889807265</v>
      </c>
      <c r="O3297" s="15">
        <v>-3.08082997821226E-2</v>
      </c>
      <c r="P3297" s="14">
        <v>-2771.6244756891215</v>
      </c>
      <c r="Q3297" s="14">
        <v>88601.702229249539</v>
      </c>
      <c r="R3297" s="14">
        <v>2819.5236889807265</v>
      </c>
      <c r="S3297" s="15">
        <v>0.49741357945035319</v>
      </c>
      <c r="T3297" s="38">
        <v>146288.68569837994</v>
      </c>
      <c r="U3297" s="38">
        <v>441797.14476788446</v>
      </c>
      <c r="V3297" s="38">
        <v>153511.79154143439</v>
      </c>
      <c r="W3297" s="38">
        <v>682258.66948100412</v>
      </c>
      <c r="AA3297" s="13">
        <v>3232</v>
      </c>
      <c r="AB3297" s="39">
        <v>3051632.4403720237</v>
      </c>
    </row>
    <row r="3298" spans="3:28">
      <c r="C3298" s="13">
        <v>3233</v>
      </c>
      <c r="D3298" s="13">
        <v>65</v>
      </c>
      <c r="E3298" s="14">
        <v>235770.25459159474</v>
      </c>
      <c r="F3298" s="14">
        <v>71027.899290721951</v>
      </c>
      <c r="G3298" s="14">
        <v>2551.6097</v>
      </c>
      <c r="H3298" s="14">
        <v>162190.74560087279</v>
      </c>
      <c r="I3298" s="14">
        <v>9731.4447360523664</v>
      </c>
      <c r="J3298" s="14">
        <v>3892.5778944209469</v>
      </c>
      <c r="K3298" s="15">
        <v>4.7225256854507014E-3</v>
      </c>
      <c r="L3298" s="14">
        <v>723.60716118852451</v>
      </c>
      <c r="M3298" s="14">
        <v>155894.50712911511</v>
      </c>
      <c r="N3298" s="14">
        <v>2919.4334208157097</v>
      </c>
      <c r="O3298" s="15">
        <v>3.370822255270383E-2</v>
      </c>
      <c r="P3298" s="14">
        <v>10907.082261423764</v>
      </c>
      <c r="Q3298" s="14">
        <v>335940.14207439986</v>
      </c>
      <c r="R3298" s="14">
        <v>2919.4334208157097</v>
      </c>
      <c r="S3298" s="15">
        <v>-0.22180537911790332</v>
      </c>
      <c r="T3298" s="38">
        <v>-11959.675166870473</v>
      </c>
      <c r="U3298" s="38">
        <v>43419.722005899675</v>
      </c>
      <c r="V3298" s="38">
        <v>-328.98574425818333</v>
      </c>
      <c r="W3298" s="38">
        <v>535254.37120941468</v>
      </c>
      <c r="AA3298" s="13">
        <v>3233</v>
      </c>
      <c r="AB3298" s="39">
        <v>2398891.3692105911</v>
      </c>
    </row>
    <row r="3299" spans="3:28">
      <c r="C3299" s="13">
        <v>3234</v>
      </c>
      <c r="D3299" s="13">
        <v>65</v>
      </c>
      <c r="E3299" s="14">
        <v>245925.50103361093</v>
      </c>
      <c r="F3299" s="14">
        <v>74988.445403108257</v>
      </c>
      <c r="G3299" s="14">
        <v>2551.6097</v>
      </c>
      <c r="H3299" s="14">
        <v>168385.44593050267</v>
      </c>
      <c r="I3299" s="14">
        <v>10103.126755830161</v>
      </c>
      <c r="J3299" s="14">
        <v>4041.2507023320645</v>
      </c>
      <c r="K3299" s="15">
        <v>5.7001265793260023E-2</v>
      </c>
      <c r="L3299" s="14">
        <v>10588.599727792192</v>
      </c>
      <c r="M3299" s="14">
        <v>198370.00741309748</v>
      </c>
      <c r="N3299" s="14">
        <v>3030.9380267490483</v>
      </c>
      <c r="O3299" s="15">
        <v>5.2305663783699177E-2</v>
      </c>
      <c r="P3299" s="14">
        <v>7155.9650223565359</v>
      </c>
      <c r="Q3299" s="14">
        <v>145481.95329323944</v>
      </c>
      <c r="R3299" s="14">
        <v>3030.9380267490483</v>
      </c>
      <c r="S3299" s="15">
        <v>4.4334249492700872E-2</v>
      </c>
      <c r="T3299" s="38">
        <v>64420.115512040829</v>
      </c>
      <c r="U3299" s="38">
        <v>1518990.8690779794</v>
      </c>
      <c r="V3299" s="38">
        <v>82164.680262189562</v>
      </c>
      <c r="W3299" s="38">
        <v>1862842.8297843162</v>
      </c>
      <c r="AA3299" s="13">
        <v>3234</v>
      </c>
      <c r="AB3299" s="39">
        <v>2521947.0542081529</v>
      </c>
    </row>
    <row r="3300" spans="3:28">
      <c r="C3300" s="13">
        <v>3235</v>
      </c>
      <c r="D3300" s="13">
        <v>65</v>
      </c>
      <c r="E3300" s="14">
        <v>250555.28691532218</v>
      </c>
      <c r="F3300" s="14">
        <v>76794.061896975647</v>
      </c>
      <c r="G3300" s="14">
        <v>2551.6097</v>
      </c>
      <c r="H3300" s="14">
        <v>171209.61531834654</v>
      </c>
      <c r="I3300" s="14">
        <v>10272.576919100791</v>
      </c>
      <c r="J3300" s="14">
        <v>4109.0307676403163</v>
      </c>
      <c r="K3300" s="15">
        <v>4.17067341202959E-2</v>
      </c>
      <c r="L3300" s="14">
        <v>5938.3897330588507</v>
      </c>
      <c r="M3300" s="14">
        <v>150377.33914929655</v>
      </c>
      <c r="N3300" s="14">
        <v>3081.7730757302375</v>
      </c>
      <c r="O3300" s="15">
        <v>-2.1705367179460797E-2</v>
      </c>
      <c r="P3300" s="14">
        <v>-2253.4204813803231</v>
      </c>
      <c r="Q3300" s="14">
        <v>103106.04985416753</v>
      </c>
      <c r="R3300" s="14">
        <v>3081.7730757302375</v>
      </c>
      <c r="S3300" s="15">
        <v>0.13439684599778634</v>
      </c>
      <c r="T3300" s="38">
        <v>27094.746885902827</v>
      </c>
      <c r="U3300" s="38">
        <v>230238.18357847253</v>
      </c>
      <c r="V3300" s="38">
        <v>30779.716137581356</v>
      </c>
      <c r="W3300" s="38">
        <v>483721.57258193661</v>
      </c>
      <c r="AA3300" s="13">
        <v>3235</v>
      </c>
      <c r="AB3300" s="39">
        <v>2344753.9772163741</v>
      </c>
    </row>
    <row r="3301" spans="3:28">
      <c r="C3301" s="13">
        <v>3236</v>
      </c>
      <c r="D3301" s="13">
        <v>65</v>
      </c>
      <c r="E3301" s="14">
        <v>220826.62625803327</v>
      </c>
      <c r="F3301" s="14">
        <v>65199.884240632979</v>
      </c>
      <c r="G3301" s="14">
        <v>2551.6097</v>
      </c>
      <c r="H3301" s="14">
        <v>153075.13231740028</v>
      </c>
      <c r="I3301" s="14">
        <v>9184.5079390440169</v>
      </c>
      <c r="J3301" s="14">
        <v>3673.8031756176069</v>
      </c>
      <c r="K3301" s="15">
        <v>-6.3218531818512974E-2</v>
      </c>
      <c r="L3301" s="14">
        <v>-6451.9907808266344</v>
      </c>
      <c r="M3301" s="14">
        <v>97443.446417219602</v>
      </c>
      <c r="N3301" s="14">
        <v>2755.352381713205</v>
      </c>
      <c r="O3301" s="15">
        <v>4.9980448154299625E-2</v>
      </c>
      <c r="P3301" s="14">
        <v>10528.694523139489</v>
      </c>
      <c r="Q3301" s="14">
        <v>222562.63555250468</v>
      </c>
      <c r="R3301" s="14">
        <v>2755.352381713205</v>
      </c>
      <c r="S3301" s="15">
        <v>0.20431058846985689</v>
      </c>
      <c r="T3301" s="38">
        <v>20276.472410637551</v>
      </c>
      <c r="U3301" s="38">
        <v>120897.52390814917</v>
      </c>
      <c r="V3301" s="38">
        <v>24353.176152950407</v>
      </c>
      <c r="W3301" s="38">
        <v>440903.60587787343</v>
      </c>
      <c r="AA3301" s="13">
        <v>3236</v>
      </c>
      <c r="AB3301" s="39">
        <v>3022262.536354153</v>
      </c>
    </row>
    <row r="3302" spans="3:28">
      <c r="C3302" s="13">
        <v>3237</v>
      </c>
      <c r="D3302" s="13">
        <v>65</v>
      </c>
      <c r="E3302" s="14">
        <v>224551.34400647221</v>
      </c>
      <c r="F3302" s="14">
        <v>66652.524162524162</v>
      </c>
      <c r="G3302" s="14">
        <v>2551.6097</v>
      </c>
      <c r="H3302" s="14">
        <v>155347.21014394806</v>
      </c>
      <c r="I3302" s="14">
        <v>9320.8326086368834</v>
      </c>
      <c r="J3302" s="14">
        <v>3728.3330434547534</v>
      </c>
      <c r="K3302" s="15">
        <v>-6.9282439271646734E-2</v>
      </c>
      <c r="L3302" s="14">
        <v>-9988.9521320628101</v>
      </c>
      <c r="M3302" s="14">
        <v>136052.47253869608</v>
      </c>
      <c r="N3302" s="14">
        <v>2796.249782591065</v>
      </c>
      <c r="O3302" s="15">
        <v>3.4211760081417006E-3</v>
      </c>
      <c r="P3302" s="14">
        <v>646.29061839911174</v>
      </c>
      <c r="Q3302" s="14">
        <v>190953.32193867461</v>
      </c>
      <c r="R3302" s="14">
        <v>2796.249782591065</v>
      </c>
      <c r="S3302" s="15">
        <v>0.34412657552132647</v>
      </c>
      <c r="T3302" s="38">
        <v>122400.99673298758</v>
      </c>
      <c r="U3302" s="38">
        <v>479485.09719172964</v>
      </c>
      <c r="V3302" s="38">
        <v>113058.33521932388</v>
      </c>
      <c r="W3302" s="38">
        <v>806490.89166910038</v>
      </c>
      <c r="AA3302" s="13">
        <v>3237</v>
      </c>
      <c r="AB3302" s="39">
        <v>2651884.1147105382</v>
      </c>
    </row>
    <row r="3303" spans="3:28">
      <c r="C3303" s="13">
        <v>3238</v>
      </c>
      <c r="D3303" s="13">
        <v>65</v>
      </c>
      <c r="E3303" s="14">
        <v>215915.80984362401</v>
      </c>
      <c r="F3303" s="14">
        <v>63284.665839013367</v>
      </c>
      <c r="G3303" s="14">
        <v>2551.6097</v>
      </c>
      <c r="H3303" s="14">
        <v>150079.53430461066</v>
      </c>
      <c r="I3303" s="14">
        <v>9004.7720582766397</v>
      </c>
      <c r="J3303" s="14">
        <v>3601.9088233106559</v>
      </c>
      <c r="K3303" s="15">
        <v>-9.3576177737537264E-4</v>
      </c>
      <c r="L3303" s="14">
        <v>-113.61384142224841</v>
      </c>
      <c r="M3303" s="14">
        <v>123100.55082221927</v>
      </c>
      <c r="N3303" s="14">
        <v>2701.4316174829919</v>
      </c>
      <c r="O3303" s="15">
        <v>-3.0315602425197249E-2</v>
      </c>
      <c r="P3303" s="14">
        <v>-5898.5625993357125</v>
      </c>
      <c r="Q3303" s="14">
        <v>190023.99501562494</v>
      </c>
      <c r="R3303" s="14">
        <v>2701.4316174829919</v>
      </c>
      <c r="S3303" s="15">
        <v>0.21344775958435086</v>
      </c>
      <c r="T3303" s="38">
        <v>62409.615821532985</v>
      </c>
      <c r="U3303" s="38">
        <v>356148.57661848102</v>
      </c>
      <c r="V3303" s="38">
        <v>56397.439380775024</v>
      </c>
      <c r="W3303" s="38">
        <v>669273.12245632522</v>
      </c>
      <c r="AA3303" s="13">
        <v>3238</v>
      </c>
      <c r="AB3303" s="39">
        <v>2892325.5591415246</v>
      </c>
    </row>
    <row r="3304" spans="3:28">
      <c r="C3304" s="13">
        <v>3239</v>
      </c>
      <c r="D3304" s="13">
        <v>65</v>
      </c>
      <c r="E3304" s="14">
        <v>241390.07106200123</v>
      </c>
      <c r="F3304" s="14">
        <v>73219.627714180475</v>
      </c>
      <c r="G3304" s="14">
        <v>2551.6097</v>
      </c>
      <c r="H3304" s="14">
        <v>165618.83364782075</v>
      </c>
      <c r="I3304" s="14">
        <v>9937.1300188692439</v>
      </c>
      <c r="J3304" s="14">
        <v>3974.8520075476977</v>
      </c>
      <c r="K3304" s="15">
        <v>7.6503462866937766E-2</v>
      </c>
      <c r="L3304" s="14">
        <v>15344.519304907575</v>
      </c>
      <c r="M3304" s="14">
        <v>217904.81782814173</v>
      </c>
      <c r="N3304" s="14">
        <v>2981.1390056607729</v>
      </c>
      <c r="O3304" s="15">
        <v>2.9864906545156521E-2</v>
      </c>
      <c r="P3304" s="14">
        <v>3956.6409984991997</v>
      </c>
      <c r="Q3304" s="14">
        <v>137931.83731630573</v>
      </c>
      <c r="R3304" s="14">
        <v>2981.1390056607729</v>
      </c>
      <c r="S3304" s="15">
        <v>0.18612499082466227</v>
      </c>
      <c r="T3304" s="38">
        <v>50089.867410421299</v>
      </c>
      <c r="U3304" s="38">
        <v>320699.9527208205</v>
      </c>
      <c r="V3304" s="38">
        <v>69391.02771382808</v>
      </c>
      <c r="W3304" s="38">
        <v>676536.6078652679</v>
      </c>
      <c r="AA3304" s="13">
        <v>3239</v>
      </c>
      <c r="AB3304" s="39">
        <v>2412746.1277885539</v>
      </c>
    </row>
    <row r="3305" spans="3:28">
      <c r="C3305" s="13">
        <v>3240</v>
      </c>
      <c r="D3305" s="13">
        <v>65</v>
      </c>
      <c r="E3305" s="14">
        <v>229614.35343285953</v>
      </c>
      <c r="F3305" s="14">
        <v>68627.097838815214</v>
      </c>
      <c r="G3305" s="14">
        <v>2551.6097</v>
      </c>
      <c r="H3305" s="14">
        <v>158435.64589404431</v>
      </c>
      <c r="I3305" s="14">
        <v>9506.1387536426591</v>
      </c>
      <c r="J3305" s="14">
        <v>3802.4555014570637</v>
      </c>
      <c r="K3305" s="15">
        <v>3.2007914632842208E-2</v>
      </c>
      <c r="L3305" s="14">
        <v>4160.3747860494568</v>
      </c>
      <c r="M3305" s="14">
        <v>136041.16645940358</v>
      </c>
      <c r="N3305" s="14">
        <v>2851.8416260927975</v>
      </c>
      <c r="O3305" s="15">
        <v>0.10405300624990829</v>
      </c>
      <c r="P3305" s="14">
        <v>15221.459709604613</v>
      </c>
      <c r="Q3305" s="14">
        <v>162933.01183873831</v>
      </c>
      <c r="R3305" s="14">
        <v>2851.8416260927975</v>
      </c>
      <c r="S3305" s="15">
        <v>0.35302061477362406</v>
      </c>
      <c r="T3305" s="38">
        <v>435767.67996065511</v>
      </c>
      <c r="U3305" s="38">
        <v>1671590.8617951092</v>
      </c>
      <c r="V3305" s="38">
        <v>455149.51445630915</v>
      </c>
      <c r="W3305" s="38">
        <v>1970565.040093251</v>
      </c>
      <c r="AA3305" s="13">
        <v>3240</v>
      </c>
      <c r="AB3305" s="39">
        <v>2757930.6779824547</v>
      </c>
    </row>
    <row r="3306" spans="3:28">
      <c r="C3306" s="13">
        <v>3241</v>
      </c>
      <c r="D3306" s="13">
        <v>65</v>
      </c>
      <c r="E3306" s="14">
        <v>251130.58007979128</v>
      </c>
      <c r="F3306" s="14">
        <v>77018.426231118603</v>
      </c>
      <c r="G3306" s="14">
        <v>2551.6097</v>
      </c>
      <c r="H3306" s="14">
        <v>171560.54414867269</v>
      </c>
      <c r="I3306" s="14">
        <v>10293.632648920362</v>
      </c>
      <c r="J3306" s="14">
        <v>4117.4530595681454</v>
      </c>
      <c r="K3306" s="15">
        <v>5.5798753308910598E-2</v>
      </c>
      <c r="L3306" s="14">
        <v>9717.1797101499542</v>
      </c>
      <c r="M3306" s="14">
        <v>185922.80261150945</v>
      </c>
      <c r="N3306" s="14">
        <v>3088.0897946761083</v>
      </c>
      <c r="O3306" s="15">
        <v>-5.2900729728487375E-2</v>
      </c>
      <c r="P3306" s="14">
        <v>-7887.2925743268688</v>
      </c>
      <c r="Q3306" s="14">
        <v>142752.85392327915</v>
      </c>
      <c r="R3306" s="14">
        <v>3088.0897946761083</v>
      </c>
      <c r="S3306" s="15">
        <v>7.5260350920297717E-2</v>
      </c>
      <c r="T3306" s="38">
        <v>17727.505847087694</v>
      </c>
      <c r="U3306" s="38">
        <v>254820.62313529852</v>
      </c>
      <c r="V3306" s="38">
        <v>19557.39298291078</v>
      </c>
      <c r="W3306" s="38">
        <v>583496.27967008715</v>
      </c>
      <c r="AA3306" s="13">
        <v>3241</v>
      </c>
      <c r="AB3306" s="39">
        <v>3064853.0821696054</v>
      </c>
    </row>
    <row r="3307" spans="3:28">
      <c r="C3307" s="13">
        <v>3242</v>
      </c>
      <c r="D3307" s="13">
        <v>65</v>
      </c>
      <c r="E3307" s="14">
        <v>237144.09523530782</v>
      </c>
      <c r="F3307" s="14">
        <v>71563.697141770041</v>
      </c>
      <c r="G3307" s="14">
        <v>2551.6097</v>
      </c>
      <c r="H3307" s="14">
        <v>163028.78839353778</v>
      </c>
      <c r="I3307" s="14">
        <v>9781.727303612266</v>
      </c>
      <c r="J3307" s="14">
        <v>3912.6909214449065</v>
      </c>
      <c r="K3307" s="15">
        <v>4.8894762645700043E-2</v>
      </c>
      <c r="L3307" s="14">
        <v>7388.6728668034593</v>
      </c>
      <c r="M3307" s="14">
        <v>160458.80776021155</v>
      </c>
      <c r="N3307" s="14">
        <v>2934.5181910836795</v>
      </c>
      <c r="O3307" s="15">
        <v>0.21332104739978172</v>
      </c>
      <c r="P3307" s="14">
        <v>65384.899971236613</v>
      </c>
      <c r="Q3307" s="14">
        <v>373361.52965269989</v>
      </c>
      <c r="R3307" s="14">
        <v>2934.5181910836795</v>
      </c>
      <c r="S3307" s="15">
        <v>0.13909504232087289</v>
      </c>
      <c r="T3307" s="38">
        <v>141426.85746224824</v>
      </c>
      <c r="U3307" s="38">
        <v>1159658.3024156597</v>
      </c>
      <c r="V3307" s="38">
        <v>214200.43030028831</v>
      </c>
      <c r="W3307" s="38">
        <v>1693478.6398285711</v>
      </c>
      <c r="AA3307" s="13">
        <v>3242</v>
      </c>
      <c r="AB3307" s="39">
        <v>2312945.1776546212</v>
      </c>
    </row>
    <row r="3308" spans="3:28">
      <c r="C3308" s="13">
        <v>3243</v>
      </c>
      <c r="D3308" s="13">
        <v>65</v>
      </c>
      <c r="E3308" s="14">
        <v>225716.28170915524</v>
      </c>
      <c r="F3308" s="14">
        <v>67106.849866570541</v>
      </c>
      <c r="G3308" s="14">
        <v>2551.6097</v>
      </c>
      <c r="H3308" s="14">
        <v>156057.82214258469</v>
      </c>
      <c r="I3308" s="14">
        <v>9363.4693285550802</v>
      </c>
      <c r="J3308" s="14">
        <v>3745.3877314220322</v>
      </c>
      <c r="K3308" s="15">
        <v>3.7690069129434983E-2</v>
      </c>
      <c r="L3308" s="14">
        <v>5765.5090553819573</v>
      </c>
      <c r="M3308" s="14">
        <v>160609.77311328566</v>
      </c>
      <c r="N3308" s="14">
        <v>2809.0407985665238</v>
      </c>
      <c r="O3308" s="15">
        <v>-1.4292154489728093E-2</v>
      </c>
      <c r="P3308" s="14">
        <v>-2280.5250691635574</v>
      </c>
      <c r="Q3308" s="14">
        <v>158688.8160716386</v>
      </c>
      <c r="R3308" s="14">
        <v>2809.0407985665238</v>
      </c>
      <c r="S3308" s="15">
        <v>-0.22330374371916695</v>
      </c>
      <c r="T3308" s="38">
        <v>-102931.82316844127</v>
      </c>
      <c r="U3308" s="38">
        <v>359422.52930303162</v>
      </c>
      <c r="V3308" s="38">
        <v>-99446.839182222873</v>
      </c>
      <c r="W3308" s="38">
        <v>678721.11848795589</v>
      </c>
      <c r="AA3308" s="13">
        <v>3243</v>
      </c>
      <c r="AB3308" s="39">
        <v>2334270.9682327877</v>
      </c>
    </row>
    <row r="3309" spans="3:28">
      <c r="C3309" s="13">
        <v>3244</v>
      </c>
      <c r="D3309" s="13">
        <v>65</v>
      </c>
      <c r="E3309" s="14">
        <v>238251.08201366174</v>
      </c>
      <c r="F3309" s="14">
        <v>71995.421985328081</v>
      </c>
      <c r="G3309" s="14">
        <v>2551.6097</v>
      </c>
      <c r="H3309" s="14">
        <v>163704.05032833366</v>
      </c>
      <c r="I3309" s="14">
        <v>9822.2430197000194</v>
      </c>
      <c r="J3309" s="14">
        <v>3928.897207880008</v>
      </c>
      <c r="K3309" s="15">
        <v>-5.3591963193929427E-2</v>
      </c>
      <c r="L3309" s="14">
        <v>-9996.4568525821905</v>
      </c>
      <c r="M3309" s="14">
        <v>178497.02067326393</v>
      </c>
      <c r="N3309" s="14">
        <v>2946.6729059100057</v>
      </c>
      <c r="O3309" s="15">
        <v>0.10449792801791871</v>
      </c>
      <c r="P3309" s="14">
        <v>16635.062770328208</v>
      </c>
      <c r="Q3309" s="14">
        <v>177298.7591266463</v>
      </c>
      <c r="R3309" s="14">
        <v>2946.6729059100057</v>
      </c>
      <c r="S3309" s="15">
        <v>7.6300901235857824E-2</v>
      </c>
      <c r="T3309" s="38">
        <v>20238.733206106492</v>
      </c>
      <c r="U3309" s="38">
        <v>286961.01008173695</v>
      </c>
      <c r="V3309" s="38">
        <v>26877.339123852507</v>
      </c>
      <c r="W3309" s="38">
        <v>642756.78988164722</v>
      </c>
      <c r="AA3309" s="13">
        <v>3244</v>
      </c>
      <c r="AB3309" s="39">
        <v>2812590.4853427238</v>
      </c>
    </row>
    <row r="3310" spans="3:28">
      <c r="C3310" s="13">
        <v>3245</v>
      </c>
      <c r="D3310" s="13">
        <v>65</v>
      </c>
      <c r="E3310" s="14">
        <v>240439.48997069505</v>
      </c>
      <c r="F3310" s="14">
        <v>72848.901088571074</v>
      </c>
      <c r="G3310" s="14">
        <v>2551.6097</v>
      </c>
      <c r="H3310" s="14">
        <v>165038.97918212399</v>
      </c>
      <c r="I3310" s="14">
        <v>9902.3387509274398</v>
      </c>
      <c r="J3310" s="14">
        <v>3960.9355003709761</v>
      </c>
      <c r="K3310" s="15">
        <v>4.0382095057256491E-2</v>
      </c>
      <c r="L3310" s="14">
        <v>5937.3255629062405</v>
      </c>
      <c r="M3310" s="14">
        <v>154946.45922277015</v>
      </c>
      <c r="N3310" s="14">
        <v>2970.7016252782319</v>
      </c>
      <c r="O3310" s="15">
        <v>5.7892321667291288E-2</v>
      </c>
      <c r="P3310" s="14">
        <v>9047.2396217418263</v>
      </c>
      <c r="Q3310" s="14">
        <v>166809.61234648447</v>
      </c>
      <c r="R3310" s="14">
        <v>2970.7016252782319</v>
      </c>
      <c r="S3310" s="15">
        <v>0.20564004040214393</v>
      </c>
      <c r="T3310" s="38">
        <v>211912.51843606393</v>
      </c>
      <c r="U3310" s="38">
        <v>1243900.0906140252</v>
      </c>
      <c r="V3310" s="38">
        <v>226897.08362071199</v>
      </c>
      <c r="W3310" s="38">
        <v>1565656.1621832799</v>
      </c>
      <c r="AA3310" s="13">
        <v>3245</v>
      </c>
      <c r="AB3310" s="39">
        <v>2377686.1334666973</v>
      </c>
    </row>
    <row r="3311" spans="3:28">
      <c r="C3311" s="13">
        <v>3246</v>
      </c>
      <c r="D3311" s="13">
        <v>65</v>
      </c>
      <c r="E3311" s="14">
        <v>236247.23364642297</v>
      </c>
      <c r="F3311" s="14">
        <v>71213.921122104963</v>
      </c>
      <c r="G3311" s="14">
        <v>2551.6097</v>
      </c>
      <c r="H3311" s="14">
        <v>162481.702824318</v>
      </c>
      <c r="I3311" s="14">
        <v>9748.9021694590792</v>
      </c>
      <c r="J3311" s="14">
        <v>3899.5608677836317</v>
      </c>
      <c r="K3311" s="15">
        <v>3.26536729286971E-2</v>
      </c>
      <c r="L3311" s="14">
        <v>4004.0720355905837</v>
      </c>
      <c r="M3311" s="14">
        <v>128576.26141973792</v>
      </c>
      <c r="N3311" s="14">
        <v>2924.6706508377238</v>
      </c>
      <c r="O3311" s="15">
        <v>0.13717154806919044</v>
      </c>
      <c r="P3311" s="14">
        <v>20185.154001022078</v>
      </c>
      <c r="Q3311" s="14">
        <v>168800.11889974371</v>
      </c>
      <c r="R3311" s="14">
        <v>2924.6706508377238</v>
      </c>
      <c r="S3311" s="15">
        <v>0.11013523469199692</v>
      </c>
      <c r="T3311" s="38">
        <v>7732.8901407978046</v>
      </c>
      <c r="U3311" s="38">
        <v>79407.90683402351</v>
      </c>
      <c r="V3311" s="38">
        <v>31922.116177410466</v>
      </c>
      <c r="W3311" s="38">
        <v>376784.28715350514</v>
      </c>
      <c r="AA3311" s="13">
        <v>3246</v>
      </c>
      <c r="AB3311" s="39">
        <v>2601619.2515621749</v>
      </c>
    </row>
    <row r="3312" spans="3:28">
      <c r="C3312" s="13">
        <v>3247</v>
      </c>
      <c r="D3312" s="13">
        <v>65</v>
      </c>
      <c r="E3312" s="14">
        <v>243609.31233845648</v>
      </c>
      <c r="F3312" s="14">
        <v>74085.131811998028</v>
      </c>
      <c r="G3312" s="14">
        <v>2551.6097</v>
      </c>
      <c r="H3312" s="14">
        <v>166972.57082645845</v>
      </c>
      <c r="I3312" s="14">
        <v>10018.354249587506</v>
      </c>
      <c r="J3312" s="14">
        <v>4007.3416998350026</v>
      </c>
      <c r="K3312" s="15">
        <v>-2.6359142898138226E-2</v>
      </c>
      <c r="L3312" s="14">
        <v>-4642.3108367146206</v>
      </c>
      <c r="M3312" s="14">
        <v>173479.03025211309</v>
      </c>
      <c r="N3312" s="14">
        <v>3005.5062748762516</v>
      </c>
      <c r="O3312" s="15">
        <v>6.5994603546004504E-2</v>
      </c>
      <c r="P3312" s="14">
        <v>5608.6642983648408</v>
      </c>
      <c r="Q3312" s="14">
        <v>92098.128424301729</v>
      </c>
      <c r="R3312" s="14">
        <v>3005.5062748762516</v>
      </c>
      <c r="S3312" s="15">
        <v>-7.7319005916580016E-2</v>
      </c>
      <c r="T3312" s="38">
        <v>-45081.897125610361</v>
      </c>
      <c r="U3312" s="38">
        <v>539484.4455030004</v>
      </c>
      <c r="V3312" s="38">
        <v>-44115.543663960139</v>
      </c>
      <c r="W3312" s="38">
        <v>805061.60417941515</v>
      </c>
      <c r="AA3312" s="13">
        <v>3247</v>
      </c>
      <c r="AB3312" s="39">
        <v>2725799.030397018</v>
      </c>
    </row>
    <row r="3313" spans="3:28">
      <c r="C3313" s="13">
        <v>3248</v>
      </c>
      <c r="D3313" s="13">
        <v>65</v>
      </c>
      <c r="E3313" s="14">
        <v>242792.07143377737</v>
      </c>
      <c r="F3313" s="14">
        <v>73766.407859173167</v>
      </c>
      <c r="G3313" s="14">
        <v>2551.6097</v>
      </c>
      <c r="H3313" s="14">
        <v>166474.0538746042</v>
      </c>
      <c r="I3313" s="14">
        <v>9988.4432324762511</v>
      </c>
      <c r="J3313" s="14">
        <v>3995.3772929905008</v>
      </c>
      <c r="K3313" s="15">
        <v>-2.4124005649751624E-2</v>
      </c>
      <c r="L3313" s="14">
        <v>-3349.6660452568185</v>
      </c>
      <c r="M3313" s="14">
        <v>137500.00654990351</v>
      </c>
      <c r="N3313" s="14">
        <v>2996.5329697428751</v>
      </c>
      <c r="O3313" s="15">
        <v>7.6111419976698055E-2</v>
      </c>
      <c r="P3313" s="14">
        <v>17617.617740784957</v>
      </c>
      <c r="Q3313" s="14">
        <v>250587.29477322852</v>
      </c>
      <c r="R3313" s="14">
        <v>2996.5329697428751</v>
      </c>
      <c r="S3313" s="15">
        <v>9.2013131093578227E-2</v>
      </c>
      <c r="T3313" s="38">
        <v>34835.485964407315</v>
      </c>
      <c r="U3313" s="38">
        <v>414926.30277754978</v>
      </c>
      <c r="V3313" s="38">
        <v>49103.437659935458</v>
      </c>
      <c r="W3313" s="38">
        <v>803013.60410068184</v>
      </c>
      <c r="AA3313" s="13">
        <v>3248</v>
      </c>
      <c r="AB3313" s="39">
        <v>3344065.2170462091</v>
      </c>
    </row>
    <row r="3314" spans="3:28">
      <c r="C3314" s="13">
        <v>3249</v>
      </c>
      <c r="D3314" s="13">
        <v>65</v>
      </c>
      <c r="E3314" s="14">
        <v>234693.69031260681</v>
      </c>
      <c r="F3314" s="14">
        <v>70608.039221916653</v>
      </c>
      <c r="G3314" s="14">
        <v>2551.6097</v>
      </c>
      <c r="H3314" s="14">
        <v>161534.04139069017</v>
      </c>
      <c r="I3314" s="14">
        <v>9692.0424834414098</v>
      </c>
      <c r="J3314" s="14">
        <v>3876.8169933765639</v>
      </c>
      <c r="K3314" s="15">
        <v>-2.8094773338147493E-2</v>
      </c>
      <c r="L3314" s="14">
        <v>-3139.6737012995209</v>
      </c>
      <c r="M3314" s="14">
        <v>110551.68127801534</v>
      </c>
      <c r="N3314" s="14">
        <v>2907.6127450324229</v>
      </c>
      <c r="O3314" s="15">
        <v>3.9040273003395881E-2</v>
      </c>
      <c r="P3314" s="14">
        <v>6550.9669984701313</v>
      </c>
      <c r="Q3314" s="14">
        <v>175805.00873051627</v>
      </c>
      <c r="R3314" s="14">
        <v>2907.6127450324229</v>
      </c>
      <c r="S3314" s="15">
        <v>0.55232493169172292</v>
      </c>
      <c r="T3314" s="38">
        <v>330195.62391151744</v>
      </c>
      <c r="U3314" s="38">
        <v>929477.99996340182</v>
      </c>
      <c r="V3314" s="38">
        <v>333606.91720868804</v>
      </c>
      <c r="W3314" s="38">
        <v>1215834.6899719334</v>
      </c>
      <c r="AA3314" s="13">
        <v>3249</v>
      </c>
      <c r="AB3314" s="39">
        <v>2469520.2104551895</v>
      </c>
    </row>
    <row r="3315" spans="3:28">
      <c r="C3315" s="13">
        <v>3250</v>
      </c>
      <c r="D3315" s="13">
        <v>65</v>
      </c>
      <c r="E3315" s="14">
        <v>236276.15431824859</v>
      </c>
      <c r="F3315" s="14">
        <v>71225.200184116955</v>
      </c>
      <c r="G3315" s="14">
        <v>2551.6097</v>
      </c>
      <c r="H3315" s="14">
        <v>162499.34443413164</v>
      </c>
      <c r="I3315" s="14">
        <v>9749.9606660478985</v>
      </c>
      <c r="J3315" s="14">
        <v>3899.9842664191597</v>
      </c>
      <c r="K3315" s="15">
        <v>4.718929620684293E-2</v>
      </c>
      <c r="L3315" s="14">
        <v>5245.9131096777064</v>
      </c>
      <c r="M3315" s="14">
        <v>118363.34216933577</v>
      </c>
      <c r="N3315" s="14">
        <v>2924.9881998143696</v>
      </c>
      <c r="O3315" s="15">
        <v>-7.7531778769951348E-2</v>
      </c>
      <c r="P3315" s="14">
        <v>-14395.474663888937</v>
      </c>
      <c r="Q3315" s="14">
        <v>172738.94509378643</v>
      </c>
      <c r="R3315" s="14">
        <v>2924.9881998143696</v>
      </c>
      <c r="S3315" s="15">
        <v>4.0563612689911863E-2</v>
      </c>
      <c r="T3315" s="38">
        <v>22941.633931693043</v>
      </c>
      <c r="U3315" s="38">
        <v>589975.89076067798</v>
      </c>
      <c r="V3315" s="38">
        <v>13792.072377481811</v>
      </c>
      <c r="W3315" s="38">
        <v>881078.17802380025</v>
      </c>
      <c r="AA3315" s="13">
        <v>3250</v>
      </c>
      <c r="AB3315" s="39">
        <v>2496988.1502942545</v>
      </c>
    </row>
    <row r="3316" spans="3:28">
      <c r="C3316" s="13">
        <v>3251</v>
      </c>
      <c r="D3316" s="13">
        <v>65</v>
      </c>
      <c r="E3316" s="14">
        <v>244364.51699153412</v>
      </c>
      <c r="F3316" s="14">
        <v>74379.661626698304</v>
      </c>
      <c r="G3316" s="14">
        <v>2551.6097</v>
      </c>
      <c r="H3316" s="14">
        <v>167433.24566483582</v>
      </c>
      <c r="I3316" s="14">
        <v>10045.99473989015</v>
      </c>
      <c r="J3316" s="14">
        <v>4018.39789595606</v>
      </c>
      <c r="K3316" s="15">
        <v>1.4358982698054842E-2</v>
      </c>
      <c r="L3316" s="14">
        <v>2546.3857483168103</v>
      </c>
      <c r="M3316" s="14">
        <v>181893.06060688006</v>
      </c>
      <c r="N3316" s="14">
        <v>3013.7984219670448</v>
      </c>
      <c r="O3316" s="15">
        <v>0.24968177571503836</v>
      </c>
      <c r="P3316" s="14">
        <v>23645.646398871519</v>
      </c>
      <c r="Q3316" s="14">
        <v>119855.67855239818</v>
      </c>
      <c r="R3316" s="14">
        <v>3013.7984219670448</v>
      </c>
      <c r="S3316" s="15">
        <v>0.39102957860242188</v>
      </c>
      <c r="T3316" s="38">
        <v>280094.5740497231</v>
      </c>
      <c r="U3316" s="38">
        <v>997901.69548637187</v>
      </c>
      <c r="V3316" s="38">
        <v>306286.60619691142</v>
      </c>
      <c r="W3316" s="38">
        <v>1299650.43464565</v>
      </c>
      <c r="AA3316" s="13">
        <v>3251</v>
      </c>
      <c r="AB3316" s="39">
        <v>3058497.3058517245</v>
      </c>
    </row>
    <row r="3317" spans="3:28">
      <c r="C3317" s="13">
        <v>3252</v>
      </c>
      <c r="D3317" s="13">
        <v>65</v>
      </c>
      <c r="E3317" s="14">
        <v>241236.70046446708</v>
      </c>
      <c r="F3317" s="14">
        <v>73159.813181142163</v>
      </c>
      <c r="G3317" s="14">
        <v>2551.6097</v>
      </c>
      <c r="H3317" s="14">
        <v>165525.2775833249</v>
      </c>
      <c r="I3317" s="14">
        <v>9931.5166549994938</v>
      </c>
      <c r="J3317" s="14">
        <v>3972.6066619997978</v>
      </c>
      <c r="K3317" s="15">
        <v>7.1840724517693133E-2</v>
      </c>
      <c r="L3317" s="14">
        <v>11480.49062616039</v>
      </c>
      <c r="M3317" s="14">
        <v>173271.5662953477</v>
      </c>
      <c r="N3317" s="14">
        <v>2979.4549964998482</v>
      </c>
      <c r="O3317" s="15">
        <v>5.6391490515411695E-2</v>
      </c>
      <c r="P3317" s="14">
        <v>8209.8773978881254</v>
      </c>
      <c r="Q3317" s="14">
        <v>155286.7727977274</v>
      </c>
      <c r="R3317" s="14">
        <v>2979.4549964998482</v>
      </c>
      <c r="S3317" s="15">
        <v>0.53660811502765271</v>
      </c>
      <c r="T3317" s="38">
        <v>34290.852390499807</v>
      </c>
      <c r="U3317" s="38">
        <v>99683.550101439716</v>
      </c>
      <c r="V3317" s="38">
        <v>53981.220414548327</v>
      </c>
      <c r="W3317" s="38">
        <v>428241.88919451484</v>
      </c>
      <c r="AA3317" s="13">
        <v>3252</v>
      </c>
      <c r="AB3317" s="39">
        <v>2944843.7190910149</v>
      </c>
    </row>
    <row r="3318" spans="3:28">
      <c r="C3318" s="13">
        <v>3253</v>
      </c>
      <c r="D3318" s="13">
        <v>65</v>
      </c>
      <c r="E3318" s="14">
        <v>248507.10329806744</v>
      </c>
      <c r="F3318" s="14">
        <v>75995.270286246305</v>
      </c>
      <c r="G3318" s="14">
        <v>2551.6097</v>
      </c>
      <c r="H3318" s="14">
        <v>169960.22331182114</v>
      </c>
      <c r="I3318" s="14">
        <v>10197.613398709269</v>
      </c>
      <c r="J3318" s="14">
        <v>4079.0453594837077</v>
      </c>
      <c r="K3318" s="15">
        <v>-2.8489999397949058E-2</v>
      </c>
      <c r="L3318" s="14">
        <v>-4969.9475074635529</v>
      </c>
      <c r="M3318" s="14">
        <v>171514.91081596143</v>
      </c>
      <c r="N3318" s="14">
        <v>3059.2840196127804</v>
      </c>
      <c r="O3318" s="15">
        <v>-7.934128514124153E-2</v>
      </c>
      <c r="P3318" s="14">
        <v>-9601.7677318088645</v>
      </c>
      <c r="Q3318" s="14">
        <v>112946.42993557249</v>
      </c>
      <c r="R3318" s="14">
        <v>3059.2840196127804</v>
      </c>
      <c r="S3318" s="15">
        <v>0.30122246137755282</v>
      </c>
      <c r="T3318" s="38">
        <v>92074.654987451227</v>
      </c>
      <c r="U3318" s="38">
        <v>399274.24792447174</v>
      </c>
      <c r="V3318" s="38">
        <v>77502.939748178818</v>
      </c>
      <c r="W3318" s="38">
        <v>683735.5886760056</v>
      </c>
      <c r="AA3318" s="13">
        <v>3253</v>
      </c>
      <c r="AB3318" s="39">
        <v>2954853.8176534134</v>
      </c>
    </row>
    <row r="3319" spans="3:28">
      <c r="C3319" s="13">
        <v>3254</v>
      </c>
      <c r="D3319" s="13">
        <v>65</v>
      </c>
      <c r="E3319" s="14">
        <v>244076.58566735921</v>
      </c>
      <c r="F3319" s="14">
        <v>74267.368410270094</v>
      </c>
      <c r="G3319" s="14">
        <v>2551.6097</v>
      </c>
      <c r="H3319" s="14">
        <v>167257.6075570891</v>
      </c>
      <c r="I3319" s="14">
        <v>10035.456453425346</v>
      </c>
      <c r="J3319" s="14">
        <v>4014.1825813701385</v>
      </c>
      <c r="K3319" s="15">
        <v>0.10472575577911405</v>
      </c>
      <c r="L3319" s="14">
        <v>20727.292714007002</v>
      </c>
      <c r="M3319" s="14">
        <v>220654.10833425133</v>
      </c>
      <c r="N3319" s="14">
        <v>3010.6369360276035</v>
      </c>
      <c r="O3319" s="15">
        <v>4.0937390121490669E-2</v>
      </c>
      <c r="P3319" s="14">
        <v>7733.2806323370942</v>
      </c>
      <c r="Q3319" s="14">
        <v>198143.67119671294</v>
      </c>
      <c r="R3319" s="14">
        <v>3010.6369360276035</v>
      </c>
      <c r="S3319" s="15">
        <v>0.13615568442906767</v>
      </c>
      <c r="T3319" s="38">
        <v>364603.15170113929</v>
      </c>
      <c r="U3319" s="38">
        <v>3043948.5708598052</v>
      </c>
      <c r="V3319" s="38">
        <v>393063.7250474834</v>
      </c>
      <c r="W3319" s="38">
        <v>3462746.3503907695</v>
      </c>
      <c r="AA3319" s="13">
        <v>3254</v>
      </c>
      <c r="AB3319" s="39">
        <v>2255546.209927131</v>
      </c>
    </row>
    <row r="3320" spans="3:28">
      <c r="C3320" s="13">
        <v>3255</v>
      </c>
      <c r="D3320" s="13">
        <v>65</v>
      </c>
      <c r="E3320" s="14">
        <v>230564.86524952564</v>
      </c>
      <c r="F3320" s="14">
        <v>68997.797447314995</v>
      </c>
      <c r="G3320" s="14">
        <v>2551.6097</v>
      </c>
      <c r="H3320" s="14">
        <v>159015.45810221063</v>
      </c>
      <c r="I3320" s="14">
        <v>9540.9274861326376</v>
      </c>
      <c r="J3320" s="14">
        <v>3816.3709944530551</v>
      </c>
      <c r="K3320" s="15">
        <v>5.3671110734295771E-2</v>
      </c>
      <c r="L3320" s="14">
        <v>7860.2019945658012</v>
      </c>
      <c r="M3320" s="14">
        <v>156219.65125412663</v>
      </c>
      <c r="N3320" s="14">
        <v>2862.278245839791</v>
      </c>
      <c r="O3320" s="15">
        <v>5.0083258481892191E-2</v>
      </c>
      <c r="P3320" s="14">
        <v>18145.67504230456</v>
      </c>
      <c r="Q3320" s="14">
        <v>381887.00707859494</v>
      </c>
      <c r="R3320" s="14">
        <v>2862.278245839791</v>
      </c>
      <c r="S3320" s="15">
        <v>0.15873184903400431</v>
      </c>
      <c r="T3320" s="38">
        <v>38709.197591377073</v>
      </c>
      <c r="U3320" s="38">
        <v>284005.68463879952</v>
      </c>
      <c r="V3320" s="38">
        <v>64715.074628247436</v>
      </c>
      <c r="W3320" s="38">
        <v>822112.34297152108</v>
      </c>
      <c r="AA3320" s="13">
        <v>3255</v>
      </c>
      <c r="AB3320" s="39">
        <v>2874228.457231482</v>
      </c>
    </row>
    <row r="3321" spans="3:28">
      <c r="C3321" s="13">
        <v>3256</v>
      </c>
      <c r="D3321" s="13">
        <v>65</v>
      </c>
      <c r="E3321" s="14">
        <v>232879.50582688904</v>
      </c>
      <c r="F3321" s="14">
        <v>69900.50727248672</v>
      </c>
      <c r="G3321" s="14">
        <v>2551.6097</v>
      </c>
      <c r="H3321" s="14">
        <v>160427.38885440232</v>
      </c>
      <c r="I3321" s="14">
        <v>9625.6433312641384</v>
      </c>
      <c r="J3321" s="14">
        <v>3850.2573325056555</v>
      </c>
      <c r="K3321" s="15">
        <v>-3.736193234785385E-2</v>
      </c>
      <c r="L3321" s="14">
        <v>-5763.6740663982155</v>
      </c>
      <c r="M3321" s="14">
        <v>150427.40671218678</v>
      </c>
      <c r="N3321" s="14">
        <v>2887.6929993792414</v>
      </c>
      <c r="O3321" s="15">
        <v>-4.610276223804835E-2</v>
      </c>
      <c r="P3321" s="14">
        <v>-15988.823735697481</v>
      </c>
      <c r="Q3321" s="14">
        <v>332263.39084268385</v>
      </c>
      <c r="R3321" s="14">
        <v>2887.6929993792414</v>
      </c>
      <c r="S3321" s="15">
        <v>0.32457041941938208</v>
      </c>
      <c r="T3321" s="38">
        <v>110253.14677042158</v>
      </c>
      <c r="U3321" s="38">
        <v>451386.44176529866</v>
      </c>
      <c r="V3321" s="38">
        <v>88500.648968325884</v>
      </c>
      <c r="W3321" s="38">
        <v>934077.2393201692</v>
      </c>
      <c r="AA3321" s="13">
        <v>3256</v>
      </c>
      <c r="AB3321" s="39">
        <v>2258752.2686897325</v>
      </c>
    </row>
    <row r="3322" spans="3:28">
      <c r="C3322" s="13">
        <v>3257</v>
      </c>
      <c r="D3322" s="13">
        <v>65</v>
      </c>
      <c r="E3322" s="14">
        <v>226675.54948274294</v>
      </c>
      <c r="F3322" s="14">
        <v>67480.964298269741</v>
      </c>
      <c r="G3322" s="14">
        <v>2551.6097</v>
      </c>
      <c r="H3322" s="14">
        <v>156642.97548447319</v>
      </c>
      <c r="I3322" s="14">
        <v>9398.5785290683907</v>
      </c>
      <c r="J3322" s="14">
        <v>3759.4314116273563</v>
      </c>
      <c r="K3322" s="15">
        <v>1.8121298826452137E-2</v>
      </c>
      <c r="L3322" s="14">
        <v>2594.8435896510409</v>
      </c>
      <c r="M3322" s="14">
        <v>147667.58395125152</v>
      </c>
      <c r="N3322" s="14">
        <v>2819.5735587205172</v>
      </c>
      <c r="O3322" s="15">
        <v>-2.2619665682192258E-3</v>
      </c>
      <c r="P3322" s="14">
        <v>-504.90712336153393</v>
      </c>
      <c r="Q3322" s="14">
        <v>224120.87694592826</v>
      </c>
      <c r="R3322" s="14">
        <v>2819.5735587205172</v>
      </c>
      <c r="S3322" s="15">
        <v>-0.21541086093323863</v>
      </c>
      <c r="T3322" s="38">
        <v>-268531.94932200247</v>
      </c>
      <c r="U3322" s="38">
        <v>979481.41240536119</v>
      </c>
      <c r="V3322" s="38">
        <v>-266442.01285571296</v>
      </c>
      <c r="W3322" s="38">
        <v>1351269.873302541</v>
      </c>
      <c r="AA3322" s="13">
        <v>3257</v>
      </c>
      <c r="AB3322" s="39">
        <v>2428361.3766563251</v>
      </c>
    </row>
    <row r="3323" spans="3:28">
      <c r="C3323" s="13">
        <v>3258</v>
      </c>
      <c r="D3323" s="13">
        <v>65</v>
      </c>
      <c r="E3323" s="14">
        <v>230528.87182001531</v>
      </c>
      <c r="F3323" s="14">
        <v>68983.760009805963</v>
      </c>
      <c r="G3323" s="14">
        <v>2551.6097</v>
      </c>
      <c r="H3323" s="14">
        <v>158993.50211020935</v>
      </c>
      <c r="I3323" s="14">
        <v>9539.6101266125606</v>
      </c>
      <c r="J3323" s="14">
        <v>3815.8440506450243</v>
      </c>
      <c r="K3323" s="15">
        <v>0.10713928293230193</v>
      </c>
      <c r="L3323" s="14">
        <v>18957.205676754515</v>
      </c>
      <c r="M3323" s="14">
        <v>197804.94994013512</v>
      </c>
      <c r="N3323" s="14">
        <v>2861.8830379837682</v>
      </c>
      <c r="O3323" s="15">
        <v>-9.0693169474466706E-3</v>
      </c>
      <c r="P3323" s="14">
        <v>-1138.4821280675985</v>
      </c>
      <c r="Q3323" s="14">
        <v>125823.64709388805</v>
      </c>
      <c r="R3323" s="14">
        <v>2861.8830379837682</v>
      </c>
      <c r="S3323" s="15">
        <v>0.23425740942922429</v>
      </c>
      <c r="T3323" s="38">
        <v>63367.342122397036</v>
      </c>
      <c r="U3323" s="38">
        <v>335301.3267544909</v>
      </c>
      <c r="V3323" s="38">
        <v>81186.065671083954</v>
      </c>
      <c r="W3323" s="38">
        <v>658929.92378851399</v>
      </c>
      <c r="AA3323" s="13">
        <v>3258</v>
      </c>
      <c r="AB3323" s="39">
        <v>2800470.6593128303</v>
      </c>
    </row>
    <row r="3324" spans="3:28">
      <c r="C3324" s="13">
        <v>3259</v>
      </c>
      <c r="D3324" s="13">
        <v>65</v>
      </c>
      <c r="E3324" s="14">
        <v>232908.81088969397</v>
      </c>
      <c r="F3324" s="14">
        <v>69911.936246980651</v>
      </c>
      <c r="G3324" s="14">
        <v>2551.6097</v>
      </c>
      <c r="H3324" s="14">
        <v>160445.26494271331</v>
      </c>
      <c r="I3324" s="14">
        <v>9626.7158965627987</v>
      </c>
      <c r="J3324" s="14">
        <v>3850.6863586251197</v>
      </c>
      <c r="K3324" s="15">
        <v>-4.506223446363547E-3</v>
      </c>
      <c r="L3324" s="14">
        <v>-708.39640400879739</v>
      </c>
      <c r="M3324" s="14">
        <v>158420.9586137452</v>
      </c>
      <c r="N3324" s="14">
        <v>2888.0147689688397</v>
      </c>
      <c r="O3324" s="15">
        <v>0.17827054563393455</v>
      </c>
      <c r="P3324" s="14">
        <v>13451.467114216406</v>
      </c>
      <c r="Q3324" s="14">
        <v>90350.82841811949</v>
      </c>
      <c r="R3324" s="14">
        <v>2888.0147689688397</v>
      </c>
      <c r="S3324" s="15">
        <v>8.2681799858313809E-2</v>
      </c>
      <c r="T3324" s="38">
        <v>45649.990800015716</v>
      </c>
      <c r="U3324" s="38">
        <v>599210.55682549498</v>
      </c>
      <c r="V3324" s="38">
        <v>58393.061510223328</v>
      </c>
      <c r="W3324" s="38">
        <v>847982.34385735961</v>
      </c>
      <c r="AA3324" s="13">
        <v>3259</v>
      </c>
      <c r="AB3324" s="39">
        <v>2641178.5303211971</v>
      </c>
    </row>
    <row r="3325" spans="3:28">
      <c r="C3325" s="13">
        <v>3260</v>
      </c>
      <c r="D3325" s="13">
        <v>65</v>
      </c>
      <c r="E3325" s="14">
        <v>219348.65310113781</v>
      </c>
      <c r="F3325" s="14">
        <v>64623.474709443748</v>
      </c>
      <c r="G3325" s="14">
        <v>2551.6097</v>
      </c>
      <c r="H3325" s="14">
        <v>152173.56869169406</v>
      </c>
      <c r="I3325" s="14">
        <v>9130.4141215016425</v>
      </c>
      <c r="J3325" s="14">
        <v>3652.1656486006573</v>
      </c>
      <c r="K3325" s="15">
        <v>2.0121782774186466E-2</v>
      </c>
      <c r="L3325" s="14">
        <v>2988.7437390538448</v>
      </c>
      <c r="M3325" s="14">
        <v>153347.57699578605</v>
      </c>
      <c r="N3325" s="14">
        <v>2739.1242364504928</v>
      </c>
      <c r="O3325" s="15">
        <v>0.15950220811928259</v>
      </c>
      <c r="P3325" s="14">
        <v>33211.685319618751</v>
      </c>
      <c r="Q3325" s="14">
        <v>242802.09723812784</v>
      </c>
      <c r="R3325" s="14">
        <v>2739.1242364504928</v>
      </c>
      <c r="S3325" s="15">
        <v>-9.0493542409410307E-2</v>
      </c>
      <c r="T3325" s="38">
        <v>-13044.779792916981</v>
      </c>
      <c r="U3325" s="38">
        <v>132476.28137813427</v>
      </c>
      <c r="V3325" s="38">
        <v>23155.649265755615</v>
      </c>
      <c r="W3325" s="38">
        <v>528625.95561204816</v>
      </c>
      <c r="AA3325" s="13">
        <v>3260</v>
      </c>
      <c r="AB3325" s="39">
        <v>2771920.5549493423</v>
      </c>
    </row>
    <row r="3326" spans="3:28">
      <c r="C3326" s="13">
        <v>3261</v>
      </c>
      <c r="D3326" s="13">
        <v>65</v>
      </c>
      <c r="E3326" s="14">
        <v>218829.12741132578</v>
      </c>
      <c r="F3326" s="14">
        <v>64420.859690417055</v>
      </c>
      <c r="G3326" s="14">
        <v>2551.6097</v>
      </c>
      <c r="H3326" s="14">
        <v>151856.65802090874</v>
      </c>
      <c r="I3326" s="14">
        <v>9111.3994812545243</v>
      </c>
      <c r="J3326" s="14">
        <v>3644.5597925018101</v>
      </c>
      <c r="K3326" s="15">
        <v>7.7336402953773212E-2</v>
      </c>
      <c r="L3326" s="14">
        <v>20992.021598209842</v>
      </c>
      <c r="M3326" s="14">
        <v>294252.08236406674</v>
      </c>
      <c r="N3326" s="14">
        <v>2733.4198443763571</v>
      </c>
      <c r="O3326" s="15">
        <v>2.9124850085904076E-2</v>
      </c>
      <c r="P3326" s="14">
        <v>7082.5820834808228</v>
      </c>
      <c r="Q3326" s="14">
        <v>251629.32769995296</v>
      </c>
      <c r="R3326" s="14">
        <v>2733.4198443763571</v>
      </c>
      <c r="S3326" s="15">
        <v>-1.1269439460651579E-2</v>
      </c>
      <c r="T3326" s="38">
        <v>-1863.3084822792198</v>
      </c>
      <c r="U3326" s="38">
        <v>164845.11952492601</v>
      </c>
      <c r="V3326" s="38">
        <v>26211.295199411445</v>
      </c>
      <c r="W3326" s="38">
        <v>710726.52958894568</v>
      </c>
      <c r="AA3326" s="13">
        <v>3261</v>
      </c>
      <c r="AB3326" s="39">
        <v>2612385.8701643022</v>
      </c>
    </row>
    <row r="3327" spans="3:28">
      <c r="C3327" s="13">
        <v>3262</v>
      </c>
      <c r="D3327" s="13">
        <v>65</v>
      </c>
      <c r="E3327" s="14">
        <v>225050.59658783741</v>
      </c>
      <c r="F3327" s="14">
        <v>66847.232669256598</v>
      </c>
      <c r="G3327" s="14">
        <v>2551.6097</v>
      </c>
      <c r="H3327" s="14">
        <v>155651.75421858081</v>
      </c>
      <c r="I3327" s="14">
        <v>9339.1052531148489</v>
      </c>
      <c r="J3327" s="14">
        <v>3735.6421012459396</v>
      </c>
      <c r="K3327" s="15">
        <v>9.1054355239130955E-3</v>
      </c>
      <c r="L3327" s="14">
        <v>1134.3202475772841</v>
      </c>
      <c r="M3327" s="14">
        <v>127578.30732543555</v>
      </c>
      <c r="N3327" s="14">
        <v>2801.7315759344547</v>
      </c>
      <c r="O3327" s="15">
        <v>0.14067392981204541</v>
      </c>
      <c r="P3327" s="14">
        <v>21690.873715998514</v>
      </c>
      <c r="Q3327" s="14">
        <v>177284.30201344931</v>
      </c>
      <c r="R3327" s="14">
        <v>2801.7315759344547</v>
      </c>
      <c r="S3327" s="15">
        <v>9.1062321532690338E-2</v>
      </c>
      <c r="T3327" s="38">
        <v>9350.0611993106613</v>
      </c>
      <c r="U3327" s="38">
        <v>113428.53328961773</v>
      </c>
      <c r="V3327" s="38">
        <v>32175.25516288646</v>
      </c>
      <c r="W3327" s="38">
        <v>418291.14262850262</v>
      </c>
      <c r="AA3327" s="13">
        <v>3262</v>
      </c>
      <c r="AB3327" s="39">
        <v>2373965.8965633335</v>
      </c>
    </row>
    <row r="3328" spans="3:28">
      <c r="C3328" s="13">
        <v>3263</v>
      </c>
      <c r="D3328" s="13">
        <v>65</v>
      </c>
      <c r="E3328" s="14">
        <v>226473.37734901407</v>
      </c>
      <c r="F3328" s="14">
        <v>67402.117166115495</v>
      </c>
      <c r="G3328" s="14">
        <v>2551.6097</v>
      </c>
      <c r="H3328" s="14">
        <v>156519.65048289858</v>
      </c>
      <c r="I3328" s="14">
        <v>9391.1790289739147</v>
      </c>
      <c r="J3328" s="14">
        <v>3756.4716115895662</v>
      </c>
      <c r="K3328" s="15">
        <v>-4.7176521435136488E-2</v>
      </c>
      <c r="L3328" s="14">
        <v>-6679.4945989240478</v>
      </c>
      <c r="M3328" s="14">
        <v>136783.88559077276</v>
      </c>
      <c r="N3328" s="14">
        <v>2817.3537086921742</v>
      </c>
      <c r="O3328" s="15">
        <v>3.8198828261156267E-2</v>
      </c>
      <c r="P3328" s="14">
        <v>5593.3937120974688</v>
      </c>
      <c r="Q3328" s="14">
        <v>153430.48124586995</v>
      </c>
      <c r="R3328" s="14">
        <v>2817.3537086921742</v>
      </c>
      <c r="S3328" s="15">
        <v>-0.10204874357613546</v>
      </c>
      <c r="T3328" s="38">
        <v>-120675.35065166448</v>
      </c>
      <c r="U3328" s="38">
        <v>1063259.8955928504</v>
      </c>
      <c r="V3328" s="38">
        <v>-121761.45153849106</v>
      </c>
      <c r="W3328" s="38">
        <v>1353474.262429493</v>
      </c>
      <c r="AA3328" s="13">
        <v>3263</v>
      </c>
      <c r="AB3328" s="39">
        <v>2426284.8795680907</v>
      </c>
    </row>
    <row r="3329" spans="3:28">
      <c r="C3329" s="13">
        <v>3264</v>
      </c>
      <c r="D3329" s="13">
        <v>65</v>
      </c>
      <c r="E3329" s="14">
        <v>230931.80137918863</v>
      </c>
      <c r="F3329" s="14">
        <v>69140.902537883565</v>
      </c>
      <c r="G3329" s="14">
        <v>2551.6097</v>
      </c>
      <c r="H3329" s="14">
        <v>159239.28914130505</v>
      </c>
      <c r="I3329" s="14">
        <v>9554.3573484783028</v>
      </c>
      <c r="J3329" s="14">
        <v>3821.7429393913212</v>
      </c>
      <c r="K3329" s="15">
        <v>-3.3240671483286584E-2</v>
      </c>
      <c r="L3329" s="14">
        <v>-4669.1756784404288</v>
      </c>
      <c r="M3329" s="14">
        <v>137707.44061798326</v>
      </c>
      <c r="N3329" s="14">
        <v>2866.3072045434906</v>
      </c>
      <c r="O3329" s="15">
        <v>0.22674357698031317</v>
      </c>
      <c r="P3329" s="14">
        <v>24096.116363366324</v>
      </c>
      <c r="Q3329" s="14">
        <v>131799.60707626084</v>
      </c>
      <c r="R3329" s="14">
        <v>2866.3072045434906</v>
      </c>
      <c r="S3329" s="15">
        <v>5.1281944094361029E-2</v>
      </c>
      <c r="T3329" s="38">
        <v>18609.317886479577</v>
      </c>
      <c r="U3329" s="38">
        <v>382924.92875748547</v>
      </c>
      <c r="V3329" s="38">
        <v>38036.258571405473</v>
      </c>
      <c r="W3329" s="38">
        <v>652431.97645172954</v>
      </c>
      <c r="AA3329" s="13">
        <v>3264</v>
      </c>
      <c r="AB3329" s="39">
        <v>2859473.25669523</v>
      </c>
    </row>
    <row r="3330" spans="3:28">
      <c r="C3330" s="13">
        <v>3265</v>
      </c>
      <c r="D3330" s="13">
        <v>65</v>
      </c>
      <c r="E3330" s="14">
        <v>233587.14939154426</v>
      </c>
      <c r="F3330" s="14">
        <v>70176.48826270226</v>
      </c>
      <c r="G3330" s="14">
        <v>2551.6097</v>
      </c>
      <c r="H3330" s="14">
        <v>160859.05142884198</v>
      </c>
      <c r="I3330" s="14">
        <v>9651.5430857305182</v>
      </c>
      <c r="J3330" s="14">
        <v>3860.6172342922073</v>
      </c>
      <c r="K3330" s="15">
        <v>5.1766637676904786E-2</v>
      </c>
      <c r="L3330" s="14">
        <v>9931.0482173098189</v>
      </c>
      <c r="M3330" s="14">
        <v>203703.99261260431</v>
      </c>
      <c r="N3330" s="14">
        <v>2895.4629257191555</v>
      </c>
      <c r="O3330" s="15">
        <v>-2.8849791915285888E-2</v>
      </c>
      <c r="P3330" s="14">
        <v>-3838.7512375252718</v>
      </c>
      <c r="Q3330" s="14">
        <v>130668.908310685</v>
      </c>
      <c r="R3330" s="14">
        <v>2895.4629257191555</v>
      </c>
      <c r="S3330" s="15">
        <v>0.20350775041750241</v>
      </c>
      <c r="T3330" s="38">
        <v>181603.02084188754</v>
      </c>
      <c r="U3330" s="38">
        <v>1075414.9029050234</v>
      </c>
      <c r="V3330" s="38">
        <v>187695.3178216721</v>
      </c>
      <c r="W3330" s="38">
        <v>1409787.8038283128</v>
      </c>
      <c r="AA3330" s="13">
        <v>3265</v>
      </c>
      <c r="AB3330" s="39">
        <v>2517064.0642621908</v>
      </c>
    </row>
    <row r="3331" spans="3:28">
      <c r="C3331" s="13">
        <v>3266</v>
      </c>
      <c r="D3331" s="13">
        <v>65</v>
      </c>
      <c r="E3331" s="14">
        <v>234650.10009014021</v>
      </c>
      <c r="F3331" s="14">
        <v>70591.039035154681</v>
      </c>
      <c r="G3331" s="14">
        <v>2551.6097</v>
      </c>
      <c r="H3331" s="14">
        <v>161507.45135498553</v>
      </c>
      <c r="I3331" s="14">
        <v>9690.4470812991312</v>
      </c>
      <c r="J3331" s="14">
        <v>3876.1788325196526</v>
      </c>
      <c r="K3331" s="15">
        <v>-1.9875657945987418E-2</v>
      </c>
      <c r="L3331" s="14">
        <v>-2600.1940445052342</v>
      </c>
      <c r="M3331" s="14">
        <v>130160.93788794822</v>
      </c>
      <c r="N3331" s="14">
        <v>2907.1341243897391</v>
      </c>
      <c r="O3331" s="15">
        <v>9.441811962499827E-2</v>
      </c>
      <c r="P3331" s="14">
        <v>8457.0331052345282</v>
      </c>
      <c r="Q3331" s="14">
        <v>99480.622731143245</v>
      </c>
      <c r="R3331" s="14">
        <v>2907.1341243897391</v>
      </c>
      <c r="S3331" s="15">
        <v>-0.18562135763717152</v>
      </c>
      <c r="T3331" s="38">
        <v>-70655.496801740373</v>
      </c>
      <c r="U3331" s="38">
        <v>311441.21230582485</v>
      </c>
      <c r="V3331" s="38">
        <v>-64798.657741011077</v>
      </c>
      <c r="W3331" s="38">
        <v>541082.77292491635</v>
      </c>
      <c r="AA3331" s="13">
        <v>3266</v>
      </c>
      <c r="AB3331" s="39">
        <v>2580958.1715174522</v>
      </c>
    </row>
    <row r="3332" spans="3:28">
      <c r="C3332" s="13">
        <v>3267</v>
      </c>
      <c r="D3332" s="13">
        <v>65</v>
      </c>
      <c r="E3332" s="14">
        <v>231704.87793606799</v>
      </c>
      <c r="F3332" s="14">
        <v>69442.402395066514</v>
      </c>
      <c r="G3332" s="14">
        <v>2551.6097</v>
      </c>
      <c r="H3332" s="14">
        <v>159710.86584100148</v>
      </c>
      <c r="I3332" s="14">
        <v>9582.6519504600874</v>
      </c>
      <c r="J3332" s="14">
        <v>3833.0607801840351</v>
      </c>
      <c r="K3332" s="15">
        <v>1.8407351280668144E-2</v>
      </c>
      <c r="L3332" s="14">
        <v>3194.5927299281902</v>
      </c>
      <c r="M3332" s="14">
        <v>178660.9555330752</v>
      </c>
      <c r="N3332" s="14">
        <v>2874.7955851380261</v>
      </c>
      <c r="O3332" s="15">
        <v>0.22547773181300182</v>
      </c>
      <c r="P3332" s="14">
        <v>56358.791940226292</v>
      </c>
      <c r="Q3332" s="14">
        <v>307748.99654463166</v>
      </c>
      <c r="R3332" s="14">
        <v>2874.7955851380261</v>
      </c>
      <c r="S3332" s="15">
        <v>-0.18024493886648152</v>
      </c>
      <c r="T3332" s="38">
        <v>-36192.048793819093</v>
      </c>
      <c r="U3332" s="38">
        <v>166039.05239715026</v>
      </c>
      <c r="V3332" s="38">
        <v>23361.33587633539</v>
      </c>
      <c r="W3332" s="38">
        <v>652449.00447485712</v>
      </c>
      <c r="AA3332" s="13">
        <v>3267</v>
      </c>
      <c r="AB3332" s="39">
        <v>2261795.7255960591</v>
      </c>
    </row>
    <row r="3333" spans="3:28">
      <c r="C3333" s="13">
        <v>3268</v>
      </c>
      <c r="D3333" s="13">
        <v>65</v>
      </c>
      <c r="E3333" s="14">
        <v>234897.02147697101</v>
      </c>
      <c r="F3333" s="14">
        <v>70687.338376018699</v>
      </c>
      <c r="G3333" s="14">
        <v>2551.6097</v>
      </c>
      <c r="H3333" s="14">
        <v>161658.0734009523</v>
      </c>
      <c r="I3333" s="14">
        <v>9699.484404057137</v>
      </c>
      <c r="J3333" s="14">
        <v>3879.7937616228551</v>
      </c>
      <c r="K3333" s="15">
        <v>5.5949902910723076E-2</v>
      </c>
      <c r="L3333" s="14">
        <v>9107.5985267137276</v>
      </c>
      <c r="M3333" s="14">
        <v>173828.80606049165</v>
      </c>
      <c r="N3333" s="14">
        <v>2909.8453212171412</v>
      </c>
      <c r="O3333" s="15">
        <v>0.18816951360604101</v>
      </c>
      <c r="P3333" s="14">
        <v>33607.667310907993</v>
      </c>
      <c r="Q3333" s="14">
        <v>213665.73703215207</v>
      </c>
      <c r="R3333" s="14">
        <v>2909.8453212171412</v>
      </c>
      <c r="S3333" s="15">
        <v>0.13025391467213693</v>
      </c>
      <c r="T3333" s="38">
        <v>86045.198564364808</v>
      </c>
      <c r="U3333" s="38">
        <v>748095.99491483369</v>
      </c>
      <c r="V3333" s="38">
        <v>128760.46440198654</v>
      </c>
      <c r="W3333" s="38">
        <v>1135590.5380074773</v>
      </c>
      <c r="AA3333" s="13">
        <v>3268</v>
      </c>
      <c r="AB3333" s="39">
        <v>2813238.7337051611</v>
      </c>
    </row>
    <row r="3334" spans="3:28">
      <c r="C3334" s="13">
        <v>3269</v>
      </c>
      <c r="D3334" s="13">
        <v>65</v>
      </c>
      <c r="E3334" s="14">
        <v>241744.22664257398</v>
      </c>
      <c r="F3334" s="14">
        <v>73357.748390603854</v>
      </c>
      <c r="G3334" s="14">
        <v>2551.6097</v>
      </c>
      <c r="H3334" s="14">
        <v>165834.86855197014</v>
      </c>
      <c r="I3334" s="14">
        <v>9950.0921131182076</v>
      </c>
      <c r="J3334" s="14">
        <v>3980.0368452472831</v>
      </c>
      <c r="K3334" s="15">
        <v>3.403895076003504E-2</v>
      </c>
      <c r="L3334" s="14">
        <v>5380.1596234032468</v>
      </c>
      <c r="M3334" s="14">
        <v>165429.09300294929</v>
      </c>
      <c r="N3334" s="14">
        <v>2985.0276339354623</v>
      </c>
      <c r="O3334" s="15">
        <v>2.85739606018931E-2</v>
      </c>
      <c r="P3334" s="14">
        <v>5256.9628679455809</v>
      </c>
      <c r="Q3334" s="14">
        <v>190726.87278999836</v>
      </c>
      <c r="R3334" s="14">
        <v>2985.0276339354623</v>
      </c>
      <c r="S3334" s="15">
        <v>-4.1579946798722248E-2</v>
      </c>
      <c r="T3334" s="38">
        <v>-41817.024477474341</v>
      </c>
      <c r="U3334" s="38">
        <v>965377.22051052458</v>
      </c>
      <c r="V3334" s="38">
        <v>-31179.901986125515</v>
      </c>
      <c r="W3334" s="38">
        <v>1321533.1863034721</v>
      </c>
      <c r="AA3334" s="13">
        <v>3269</v>
      </c>
      <c r="AB3334" s="39">
        <v>2645247.1288856003</v>
      </c>
    </row>
    <row r="3335" spans="3:28">
      <c r="C3335" s="13">
        <v>3270</v>
      </c>
      <c r="D3335" s="13">
        <v>65</v>
      </c>
      <c r="E3335" s="14">
        <v>239102.79241151465</v>
      </c>
      <c r="F3335" s="14">
        <v>72327.589040490711</v>
      </c>
      <c r="G3335" s="14">
        <v>2551.6097</v>
      </c>
      <c r="H3335" s="14">
        <v>164223.59367102393</v>
      </c>
      <c r="I3335" s="14">
        <v>9853.4156202614358</v>
      </c>
      <c r="J3335" s="14">
        <v>3941.3662481045744</v>
      </c>
      <c r="K3335" s="15">
        <v>2.2774626669771619E-3</v>
      </c>
      <c r="L3335" s="14">
        <v>441.30715812896352</v>
      </c>
      <c r="M3335" s="14">
        <v>196183.40288439227</v>
      </c>
      <c r="N3335" s="14">
        <v>2956.0246860784305</v>
      </c>
      <c r="O3335" s="15">
        <v>-8.6147840119391306E-3</v>
      </c>
      <c r="P3335" s="14">
        <v>-1090.5035259942761</v>
      </c>
      <c r="Q3335" s="14">
        <v>126972.6355576527</v>
      </c>
      <c r="R3335" s="14">
        <v>2956.0246860784305</v>
      </c>
      <c r="S3335" s="15">
        <v>-6.661708104785509E-2</v>
      </c>
      <c r="T3335" s="38">
        <v>-25417.054616729227</v>
      </c>
      <c r="U3335" s="38">
        <v>357600.56013654789</v>
      </c>
      <c r="V3335" s="38">
        <v>-26066.250984594539</v>
      </c>
      <c r="W3335" s="38">
        <v>680756.59857859288</v>
      </c>
      <c r="AA3335" s="13">
        <v>3270</v>
      </c>
      <c r="AB3335" s="39">
        <v>2878926.3867042009</v>
      </c>
    </row>
    <row r="3336" spans="3:28">
      <c r="C3336" s="13">
        <v>3271</v>
      </c>
      <c r="D3336" s="13">
        <v>65</v>
      </c>
      <c r="E3336" s="14">
        <v>239544.26126415204</v>
      </c>
      <c r="F3336" s="14">
        <v>72499.761893019298</v>
      </c>
      <c r="G3336" s="14">
        <v>2551.6097</v>
      </c>
      <c r="H3336" s="14">
        <v>164492.88967113275</v>
      </c>
      <c r="I3336" s="14">
        <v>9869.5733802679642</v>
      </c>
      <c r="J3336" s="14">
        <v>3947.829352107186</v>
      </c>
      <c r="K3336" s="15">
        <v>6.0047622965980284E-2</v>
      </c>
      <c r="L3336" s="14">
        <v>11734.530744021444</v>
      </c>
      <c r="M3336" s="14">
        <v>209128.84949951028</v>
      </c>
      <c r="N3336" s="14">
        <v>2960.8720140803894</v>
      </c>
      <c r="O3336" s="15">
        <v>1.2567461150099948E-2</v>
      </c>
      <c r="P3336" s="14">
        <v>1346.5581468931123</v>
      </c>
      <c r="Q3336" s="14">
        <v>109973.38838666209</v>
      </c>
      <c r="R3336" s="14">
        <v>2960.8720140803894</v>
      </c>
      <c r="S3336" s="15">
        <v>-0.18537586593241573</v>
      </c>
      <c r="T3336" s="38">
        <v>-47539.869401205426</v>
      </c>
      <c r="U3336" s="38">
        <v>210391.79968348629</v>
      </c>
      <c r="V3336" s="38">
        <v>-34458.780510290868</v>
      </c>
      <c r="W3336" s="38">
        <v>529494.0375696586</v>
      </c>
      <c r="AA3336" s="13">
        <v>3271</v>
      </c>
      <c r="AB3336" s="39">
        <v>3346290.3889432745</v>
      </c>
    </row>
    <row r="3337" spans="3:28">
      <c r="C3337" s="13">
        <v>3272</v>
      </c>
      <c r="D3337" s="13">
        <v>65</v>
      </c>
      <c r="E3337" s="14">
        <v>224241.47511919332</v>
      </c>
      <c r="F3337" s="14">
        <v>66531.675296485395</v>
      </c>
      <c r="G3337" s="14">
        <v>2551.6097</v>
      </c>
      <c r="H3337" s="14">
        <v>155158.19012270792</v>
      </c>
      <c r="I3337" s="14">
        <v>9309.491407362475</v>
      </c>
      <c r="J3337" s="14">
        <v>3723.79656294499</v>
      </c>
      <c r="K3337" s="15">
        <v>-2.5201126306082046E-2</v>
      </c>
      <c r="L3337" s="14">
        <v>-3079.7209018505901</v>
      </c>
      <c r="M3337" s="14">
        <v>120987.86233376339</v>
      </c>
      <c r="N3337" s="14">
        <v>2792.8474222087425</v>
      </c>
      <c r="O3337" s="15">
        <v>-3.0004783275018321E-3</v>
      </c>
      <c r="P3337" s="14">
        <v>-287.95956140483003</v>
      </c>
      <c r="Q3337" s="14">
        <v>97079.682726899613</v>
      </c>
      <c r="R3337" s="14">
        <v>2792.8474222087425</v>
      </c>
      <c r="S3337" s="15">
        <v>0.32044396008339521</v>
      </c>
      <c r="T3337" s="38">
        <v>80643.160161507854</v>
      </c>
      <c r="U3337" s="38">
        <v>333700.31150973344</v>
      </c>
      <c r="V3337" s="38">
        <v>77275.479698252428</v>
      </c>
      <c r="W3337" s="38">
        <v>551767.85657039646</v>
      </c>
      <c r="AA3337" s="13">
        <v>3272</v>
      </c>
      <c r="AB3337" s="39">
        <v>2610733.2109518335</v>
      </c>
    </row>
    <row r="3338" spans="3:28">
      <c r="C3338" s="13">
        <v>3273</v>
      </c>
      <c r="D3338" s="13">
        <v>65</v>
      </c>
      <c r="E3338" s="14">
        <v>230183.30768661428</v>
      </c>
      <c r="F3338" s="14">
        <v>68848.989997779572</v>
      </c>
      <c r="G3338" s="14">
        <v>2551.6097</v>
      </c>
      <c r="H3338" s="14">
        <v>158782.70798883471</v>
      </c>
      <c r="I3338" s="14">
        <v>9526.9624793300827</v>
      </c>
      <c r="J3338" s="14">
        <v>3810.7849917320332</v>
      </c>
      <c r="K3338" s="15">
        <v>-3.1898264314001397E-2</v>
      </c>
      <c r="L3338" s="14">
        <v>-4741.2142906565869</v>
      </c>
      <c r="M3338" s="14">
        <v>145799.67272568974</v>
      </c>
      <c r="N3338" s="14">
        <v>2858.0887437990245</v>
      </c>
      <c r="O3338" s="15">
        <v>0.3971451805907969</v>
      </c>
      <c r="P3338" s="14">
        <v>64312.338853773988</v>
      </c>
      <c r="Q3338" s="14">
        <v>227677.9797068453</v>
      </c>
      <c r="R3338" s="14">
        <v>2858.0887437990245</v>
      </c>
      <c r="S3338" s="15">
        <v>-0.30359554906140351</v>
      </c>
      <c r="T3338" s="38">
        <v>-36260.628367183192</v>
      </c>
      <c r="U3338" s="38">
        <v>84605.701825561206</v>
      </c>
      <c r="V3338" s="38">
        <v>23310.496195934211</v>
      </c>
      <c r="W3338" s="38">
        <v>458083.35425809631</v>
      </c>
      <c r="AA3338" s="13">
        <v>3273</v>
      </c>
      <c r="AB3338" s="39">
        <v>2978226.063430455</v>
      </c>
    </row>
    <row r="3339" spans="3:28">
      <c r="C3339" s="13">
        <v>3274</v>
      </c>
      <c r="D3339" s="13">
        <v>65</v>
      </c>
      <c r="E3339" s="14">
        <v>239446.08403065259</v>
      </c>
      <c r="F3339" s="14">
        <v>72461.472771954519</v>
      </c>
      <c r="G3339" s="14">
        <v>2551.6097</v>
      </c>
      <c r="H3339" s="14">
        <v>164433.00155869807</v>
      </c>
      <c r="I3339" s="14">
        <v>9865.9800935218846</v>
      </c>
      <c r="J3339" s="14">
        <v>3946.3920374087538</v>
      </c>
      <c r="K3339" s="15">
        <v>1.9211854351750084E-2</v>
      </c>
      <c r="L3339" s="14">
        <v>4135.9336155570154</v>
      </c>
      <c r="M3339" s="14">
        <v>221389.42167854586</v>
      </c>
      <c r="N3339" s="14">
        <v>2959.7940280565654</v>
      </c>
      <c r="O3339" s="15">
        <v>0.21245938618399923</v>
      </c>
      <c r="P3339" s="14">
        <v>43812.641711064942</v>
      </c>
      <c r="Q3339" s="14">
        <v>251509.08908790589</v>
      </c>
      <c r="R3339" s="14">
        <v>2959.7940280565654</v>
      </c>
      <c r="S3339" s="15">
        <v>0.35872234539394654</v>
      </c>
      <c r="T3339" s="38">
        <v>77433.434901530578</v>
      </c>
      <c r="U3339" s="38">
        <v>294772.29887367703</v>
      </c>
      <c r="V3339" s="38">
        <v>125382.01022815253</v>
      </c>
      <c r="W3339" s="38">
        <v>767670.80964012875</v>
      </c>
      <c r="AA3339" s="13">
        <v>3274</v>
      </c>
      <c r="AB3339" s="39">
        <v>2879312.8575133597</v>
      </c>
    </row>
    <row r="3340" spans="3:28">
      <c r="C3340" s="13">
        <v>3275</v>
      </c>
      <c r="D3340" s="13">
        <v>65</v>
      </c>
      <c r="E3340" s="14">
        <v>230886.35537335448</v>
      </c>
      <c r="F3340" s="14">
        <v>69123.178595608246</v>
      </c>
      <c r="G3340" s="14">
        <v>2551.6097</v>
      </c>
      <c r="H3340" s="14">
        <v>159211.56707774624</v>
      </c>
      <c r="I3340" s="14">
        <v>9552.6940246647737</v>
      </c>
      <c r="J3340" s="14">
        <v>3821.0776098659098</v>
      </c>
      <c r="K3340" s="15">
        <v>2.179278180875828E-3</v>
      </c>
      <c r="L3340" s="14">
        <v>296.33187304828698</v>
      </c>
      <c r="M3340" s="14">
        <v>138183.94586220323</v>
      </c>
      <c r="N3340" s="14">
        <v>2865.8082073994319</v>
      </c>
      <c r="O3340" s="15">
        <v>7.6615527017776394E-2</v>
      </c>
      <c r="P3340" s="14">
        <v>20720.501097820979</v>
      </c>
      <c r="Q3340" s="14">
        <v>292601.21003112651</v>
      </c>
      <c r="R3340" s="14">
        <v>2865.8082073994319</v>
      </c>
      <c r="S3340" s="15">
        <v>-3.7201117343322668E-2</v>
      </c>
      <c r="T3340" s="38">
        <v>-6497.6064139540204</v>
      </c>
      <c r="U3340" s="38">
        <v>169596.8906195692</v>
      </c>
      <c r="V3340" s="38">
        <v>14519.226556915244</v>
      </c>
      <c r="W3340" s="38">
        <v>600382.04651289899</v>
      </c>
      <c r="AA3340" s="13">
        <v>3275</v>
      </c>
      <c r="AB3340" s="39">
        <v>2940977.3832148598</v>
      </c>
    </row>
    <row r="3341" spans="3:28">
      <c r="C3341" s="13">
        <v>3276</v>
      </c>
      <c r="D3341" s="13">
        <v>65</v>
      </c>
      <c r="E3341" s="14">
        <v>219745.05880667907</v>
      </c>
      <c r="F3341" s="14">
        <v>64778.072934604832</v>
      </c>
      <c r="G3341" s="14">
        <v>2551.6097</v>
      </c>
      <c r="H3341" s="14">
        <v>152415.37617207423</v>
      </c>
      <c r="I3341" s="14">
        <v>9144.9225703244538</v>
      </c>
      <c r="J3341" s="14">
        <v>3657.9690281297817</v>
      </c>
      <c r="K3341" s="15">
        <v>9.9871566933502132E-2</v>
      </c>
      <c r="L3341" s="14">
        <v>11872.898446762723</v>
      </c>
      <c r="M3341" s="14">
        <v>132583.55079996446</v>
      </c>
      <c r="N3341" s="14">
        <v>2743.476771097336</v>
      </c>
      <c r="O3341" s="15">
        <v>7.3575099521991094E-2</v>
      </c>
      <c r="P3341" s="14">
        <v>18212.91074089957</v>
      </c>
      <c r="Q3341" s="14">
        <v>267126.42425453832</v>
      </c>
      <c r="R3341" s="14">
        <v>2743.476771097336</v>
      </c>
      <c r="S3341" s="15">
        <v>7.5537754906325971E-2</v>
      </c>
      <c r="T3341" s="38">
        <v>17496.526194743332</v>
      </c>
      <c r="U3341" s="38">
        <v>250494.50521241955</v>
      </c>
      <c r="V3341" s="38">
        <v>47582.335382405625</v>
      </c>
      <c r="W3341" s="38">
        <v>650204.48026692239</v>
      </c>
      <c r="AA3341" s="13">
        <v>3276</v>
      </c>
      <c r="AB3341" s="39">
        <v>2745784.8987134825</v>
      </c>
    </row>
    <row r="3342" spans="3:28">
      <c r="C3342" s="13">
        <v>3277</v>
      </c>
      <c r="D3342" s="13">
        <v>65</v>
      </c>
      <c r="E3342" s="14">
        <v>243325.02921188922</v>
      </c>
      <c r="F3342" s="14">
        <v>73974.261392636807</v>
      </c>
      <c r="G3342" s="14">
        <v>2551.6097</v>
      </c>
      <c r="H3342" s="14">
        <v>166799.15811925242</v>
      </c>
      <c r="I3342" s="14">
        <v>10007.949487155145</v>
      </c>
      <c r="J3342" s="14">
        <v>4003.1797948620583</v>
      </c>
      <c r="K3342" s="15">
        <v>4.5750526496824789E-2</v>
      </c>
      <c r="L3342" s="14">
        <v>8948.6574454962465</v>
      </c>
      <c r="M3342" s="14">
        <v>206547.06623674498</v>
      </c>
      <c r="N3342" s="14">
        <v>3002.3848461465436</v>
      </c>
      <c r="O3342" s="15">
        <v>1.8541325136297297E-2</v>
      </c>
      <c r="P3342" s="14">
        <v>2729.0192342079304</v>
      </c>
      <c r="Q3342" s="14">
        <v>151415.98258502813</v>
      </c>
      <c r="R3342" s="14">
        <v>3002.3848461465436</v>
      </c>
      <c r="S3342" s="15">
        <v>9.5230009699432003E-2</v>
      </c>
      <c r="T3342" s="38">
        <v>35663.79151958337</v>
      </c>
      <c r="U3342" s="38">
        <v>411666.58939399035</v>
      </c>
      <c r="V3342" s="38">
        <v>47341.468199287548</v>
      </c>
      <c r="W3342" s="38">
        <v>769629.63821576349</v>
      </c>
      <c r="AA3342" s="13">
        <v>3277</v>
      </c>
      <c r="AB3342" s="39">
        <v>2564972.914586137</v>
      </c>
    </row>
    <row r="3343" spans="3:28">
      <c r="C3343" s="13">
        <v>3278</v>
      </c>
      <c r="D3343" s="13">
        <v>65</v>
      </c>
      <c r="E3343" s="14">
        <v>237534.36517537467</v>
      </c>
      <c r="F3343" s="14">
        <v>71715.902418396116</v>
      </c>
      <c r="G3343" s="14">
        <v>2551.6097</v>
      </c>
      <c r="H3343" s="14">
        <v>163266.85305697855</v>
      </c>
      <c r="I3343" s="14">
        <v>9796.0111834187119</v>
      </c>
      <c r="J3343" s="14">
        <v>3918.404473367485</v>
      </c>
      <c r="K3343" s="15">
        <v>8.2215712756712869E-2</v>
      </c>
      <c r="L3343" s="14">
        <v>8792.7097291828704</v>
      </c>
      <c r="M3343" s="14">
        <v>117698.7404292001</v>
      </c>
      <c r="N3343" s="14">
        <v>2938.8033550256137</v>
      </c>
      <c r="O3343" s="15">
        <v>7.4993433462904394E-2</v>
      </c>
      <c r="P3343" s="14">
        <v>21232.552104696733</v>
      </c>
      <c r="Q3343" s="14">
        <v>305827.43723136303</v>
      </c>
      <c r="R3343" s="14">
        <v>2938.8033550256137</v>
      </c>
      <c r="S3343" s="15">
        <v>-0.26974703085051988</v>
      </c>
      <c r="T3343" s="38">
        <v>-72966.438718242411</v>
      </c>
      <c r="U3343" s="38">
        <v>199002.46943456767</v>
      </c>
      <c r="V3343" s="38">
        <v>-42941.176884362809</v>
      </c>
      <c r="W3343" s="38">
        <v>622528.64709513076</v>
      </c>
      <c r="AA3343" s="13">
        <v>3278</v>
      </c>
      <c r="AB3343" s="39">
        <v>2447580.171873725</v>
      </c>
    </row>
    <row r="3344" spans="3:28">
      <c r="C3344" s="13">
        <v>3279</v>
      </c>
      <c r="D3344" s="13">
        <v>65</v>
      </c>
      <c r="E3344" s="14">
        <v>255140.20742566284</v>
      </c>
      <c r="F3344" s="14">
        <v>78582.180896008504</v>
      </c>
      <c r="G3344" s="14">
        <v>2551.6097</v>
      </c>
      <c r="H3344" s="14">
        <v>174006.41682965434</v>
      </c>
      <c r="I3344" s="14">
        <v>10440.38500977926</v>
      </c>
      <c r="J3344" s="14">
        <v>4176.1540039117044</v>
      </c>
      <c r="K3344" s="15">
        <v>8.0318786390656344E-2</v>
      </c>
      <c r="L3344" s="14">
        <v>12545.600000376227</v>
      </c>
      <c r="M3344" s="14">
        <v>170831.25622566164</v>
      </c>
      <c r="N3344" s="14">
        <v>3132.1155029337779</v>
      </c>
      <c r="O3344" s="15">
        <v>0.19018425203445166</v>
      </c>
      <c r="P3344" s="14">
        <v>58831.605721580941</v>
      </c>
      <c r="Q3344" s="14">
        <v>369737.71183269675</v>
      </c>
      <c r="R3344" s="14">
        <v>3132.1155029337779</v>
      </c>
      <c r="S3344" s="15">
        <v>0.29338828540124801</v>
      </c>
      <c r="T3344" s="38">
        <v>219337.86270791615</v>
      </c>
      <c r="U3344" s="38">
        <v>968506.58089942776</v>
      </c>
      <c r="V3344" s="38">
        <v>290715.06842987332</v>
      </c>
      <c r="W3344" s="38">
        <v>1509075.5489577861</v>
      </c>
      <c r="AA3344" s="13">
        <v>3279</v>
      </c>
      <c r="AB3344" s="39">
        <v>2663128.8636307288</v>
      </c>
    </row>
    <row r="3345" spans="3:28">
      <c r="C3345" s="13">
        <v>3280</v>
      </c>
      <c r="D3345" s="13">
        <v>65</v>
      </c>
      <c r="E3345" s="14">
        <v>230846.44478799071</v>
      </c>
      <c r="F3345" s="14">
        <v>69107.613467316376</v>
      </c>
      <c r="G3345" s="14">
        <v>2551.6097</v>
      </c>
      <c r="H3345" s="14">
        <v>159187.22162067433</v>
      </c>
      <c r="I3345" s="14">
        <v>9551.2332972404602</v>
      </c>
      <c r="J3345" s="14">
        <v>3820.4933188961841</v>
      </c>
      <c r="K3345" s="15">
        <v>3.3348205192987632E-2</v>
      </c>
      <c r="L3345" s="14">
        <v>5161.8655593558533</v>
      </c>
      <c r="M3345" s="14">
        <v>161859.0199244479</v>
      </c>
      <c r="N3345" s="14">
        <v>2865.369989172138</v>
      </c>
      <c r="O3345" s="15">
        <v>4.9591176843780657E-2</v>
      </c>
      <c r="P3345" s="14">
        <v>5323.8304172690032</v>
      </c>
      <c r="Q3345" s="14">
        <v>114110.90294816693</v>
      </c>
      <c r="R3345" s="14">
        <v>2865.369989172138</v>
      </c>
      <c r="S3345" s="15">
        <v>0.4650985700137657</v>
      </c>
      <c r="T3345" s="38">
        <v>103046.8491963964</v>
      </c>
      <c r="U3345" s="38">
        <v>326038.69571097271</v>
      </c>
      <c r="V3345" s="38">
        <v>113532.54517302127</v>
      </c>
      <c r="W3345" s="38">
        <v>602008.61858358746</v>
      </c>
      <c r="AA3345" s="13">
        <v>3280</v>
      </c>
      <c r="AB3345" s="39">
        <v>2372463.9529299298</v>
      </c>
    </row>
    <row r="3346" spans="3:28">
      <c r="C3346" s="13">
        <v>3281</v>
      </c>
      <c r="D3346" s="13">
        <v>65</v>
      </c>
      <c r="E3346" s="14">
        <v>241516.16361033733</v>
      </c>
      <c r="F3346" s="14">
        <v>73268.80380803156</v>
      </c>
      <c r="G3346" s="14">
        <v>2551.6097</v>
      </c>
      <c r="H3346" s="14">
        <v>165695.75010230576</v>
      </c>
      <c r="I3346" s="14">
        <v>9941.7450061383443</v>
      </c>
      <c r="J3346" s="14">
        <v>3976.6980024553377</v>
      </c>
      <c r="K3346" s="15">
        <v>-1.2278650181097368E-2</v>
      </c>
      <c r="L3346" s="14">
        <v>-1510.4023355537327</v>
      </c>
      <c r="M3346" s="14">
        <v>123488.40085052837</v>
      </c>
      <c r="N3346" s="14">
        <v>2982.5235018415033</v>
      </c>
      <c r="O3346" s="15">
        <v>0.2189940296801503</v>
      </c>
      <c r="P3346" s="14">
        <v>99455.854382428268</v>
      </c>
      <c r="Q3346" s="14">
        <v>555095.81839563255</v>
      </c>
      <c r="R3346" s="14">
        <v>2982.5235018415033</v>
      </c>
      <c r="S3346" s="15">
        <v>-0.21736837148235694</v>
      </c>
      <c r="T3346" s="38">
        <v>-87185.205502107012</v>
      </c>
      <c r="U3346" s="38">
        <v>315400.31346545549</v>
      </c>
      <c r="V3346" s="38">
        <v>10760.24654476752</v>
      </c>
      <c r="W3346" s="38">
        <v>993984.53271161648</v>
      </c>
      <c r="AA3346" s="13">
        <v>3281</v>
      </c>
      <c r="AB3346" s="39">
        <v>3089060.4030715702</v>
      </c>
    </row>
    <row r="3347" spans="3:28">
      <c r="C3347" s="13">
        <v>3282</v>
      </c>
      <c r="D3347" s="13">
        <v>65</v>
      </c>
      <c r="E3347" s="14">
        <v>230105.25570247325</v>
      </c>
      <c r="F3347" s="14">
        <v>68818.549723964563</v>
      </c>
      <c r="G3347" s="14">
        <v>2551.6097</v>
      </c>
      <c r="H3347" s="14">
        <v>158735.09627850869</v>
      </c>
      <c r="I3347" s="14">
        <v>9524.1057767105212</v>
      </c>
      <c r="J3347" s="14">
        <v>3809.6423106842085</v>
      </c>
      <c r="K3347" s="15">
        <v>6.4630247684596007E-2</v>
      </c>
      <c r="L3347" s="14">
        <v>7622.059802458637</v>
      </c>
      <c r="M3347" s="14">
        <v>127460.20282367503</v>
      </c>
      <c r="N3347" s="14">
        <v>2857.2317330131564</v>
      </c>
      <c r="O3347" s="15">
        <v>-6.0419022523228089E-2</v>
      </c>
      <c r="P3347" s="14">
        <v>-15997.183662973452</v>
      </c>
      <c r="Q3347" s="14">
        <v>250202.0788458772</v>
      </c>
      <c r="R3347" s="14">
        <v>2857.2317330131564</v>
      </c>
      <c r="S3347" s="15">
        <v>0.34549624877403462</v>
      </c>
      <c r="T3347" s="38">
        <v>127326.10417109323</v>
      </c>
      <c r="U3347" s="38">
        <v>497285.79562206584</v>
      </c>
      <c r="V3347" s="38">
        <v>118950.98031057842</v>
      </c>
      <c r="W3347" s="38">
        <v>874948.0772916181</v>
      </c>
      <c r="AA3347" s="13">
        <v>3282</v>
      </c>
      <c r="AB3347" s="39">
        <v>2876456.9967430243</v>
      </c>
    </row>
    <row r="3348" spans="3:28">
      <c r="C3348" s="13">
        <v>3283</v>
      </c>
      <c r="D3348" s="13">
        <v>65</v>
      </c>
      <c r="E3348" s="14">
        <v>238610.04082214256</v>
      </c>
      <c r="F3348" s="14">
        <v>72135.415920635598</v>
      </c>
      <c r="G3348" s="14">
        <v>2551.6097</v>
      </c>
      <c r="H3348" s="14">
        <v>163923.01520150696</v>
      </c>
      <c r="I3348" s="14">
        <v>9835.380912090417</v>
      </c>
      <c r="J3348" s="14">
        <v>3934.1523648361672</v>
      </c>
      <c r="K3348" s="15">
        <v>9.4030946498479179E-2</v>
      </c>
      <c r="L3348" s="14">
        <v>16171.13570481737</v>
      </c>
      <c r="M3348" s="14">
        <v>190114.95259864492</v>
      </c>
      <c r="N3348" s="14">
        <v>2950.6142736271249</v>
      </c>
      <c r="O3348" s="15">
        <v>0.17587629928800885</v>
      </c>
      <c r="P3348" s="14">
        <v>27238.583091402877</v>
      </c>
      <c r="Q3348" s="14">
        <v>183587.41896217014</v>
      </c>
      <c r="R3348" s="14">
        <v>2950.6142736271249</v>
      </c>
      <c r="S3348" s="15">
        <v>0.38517532802192128</v>
      </c>
      <c r="T3348" s="38">
        <v>805878.28533596662</v>
      </c>
      <c r="U3348" s="38">
        <v>2899591.1443289109</v>
      </c>
      <c r="V3348" s="38">
        <v>849288.00413218688</v>
      </c>
      <c r="W3348" s="38">
        <v>3273293.5158897256</v>
      </c>
      <c r="AA3348" s="13">
        <v>3283</v>
      </c>
      <c r="AB3348" s="39">
        <v>2406174.855703657</v>
      </c>
    </row>
    <row r="3349" spans="3:28">
      <c r="C3349" s="13">
        <v>3284</v>
      </c>
      <c r="D3349" s="13">
        <v>65</v>
      </c>
      <c r="E3349" s="14">
        <v>242679.11110273065</v>
      </c>
      <c r="F3349" s="14">
        <v>73722.353330064958</v>
      </c>
      <c r="G3349" s="14">
        <v>2551.6097</v>
      </c>
      <c r="H3349" s="14">
        <v>166405.1480726657</v>
      </c>
      <c r="I3349" s="14">
        <v>9984.3088843599417</v>
      </c>
      <c r="J3349" s="14">
        <v>3993.7235537439769</v>
      </c>
      <c r="K3349" s="15">
        <v>8.3763302896484509E-2</v>
      </c>
      <c r="L3349" s="14">
        <v>11835.620906204889</v>
      </c>
      <c r="M3349" s="14">
        <v>155130.88540761441</v>
      </c>
      <c r="N3349" s="14">
        <v>2995.2926653079826</v>
      </c>
      <c r="O3349" s="15">
        <v>0.13540038400227897</v>
      </c>
      <c r="P3349" s="14">
        <v>25628.354187111701</v>
      </c>
      <c r="Q3349" s="14">
        <v>216404.29818456658</v>
      </c>
      <c r="R3349" s="14">
        <v>2995.2926653079826</v>
      </c>
      <c r="S3349" s="15">
        <v>0.22342996261827724</v>
      </c>
      <c r="T3349" s="38">
        <v>73343.176997568196</v>
      </c>
      <c r="U3349" s="38">
        <v>403101.0805405436</v>
      </c>
      <c r="V3349" s="38">
        <v>110807.15209088479</v>
      </c>
      <c r="W3349" s="38">
        <v>774636.26413272461</v>
      </c>
      <c r="AA3349" s="13">
        <v>3284</v>
      </c>
      <c r="AB3349" s="39">
        <v>2581693.6899916343</v>
      </c>
    </row>
    <row r="3350" spans="3:28">
      <c r="C3350" s="13">
        <v>3285</v>
      </c>
      <c r="D3350" s="13">
        <v>65</v>
      </c>
      <c r="E3350" s="14">
        <v>235145.89976289772</v>
      </c>
      <c r="F3350" s="14">
        <v>70784.400907530115</v>
      </c>
      <c r="G3350" s="14">
        <v>2551.6097</v>
      </c>
      <c r="H3350" s="14">
        <v>161809.88915536759</v>
      </c>
      <c r="I3350" s="14">
        <v>9708.5933493220546</v>
      </c>
      <c r="J3350" s="14">
        <v>3883.4373397288218</v>
      </c>
      <c r="K3350" s="15">
        <v>1.3435969072117599E-2</v>
      </c>
      <c r="L3350" s="14">
        <v>1825.2441621635535</v>
      </c>
      <c r="M3350" s="14">
        <v>139614.56357943596</v>
      </c>
      <c r="N3350" s="14">
        <v>2912.5780047966164</v>
      </c>
      <c r="O3350" s="15">
        <v>1.037603626132047E-3</v>
      </c>
      <c r="P3350" s="14">
        <v>186.20536118054477</v>
      </c>
      <c r="Q3350" s="14">
        <v>181099.61699785152</v>
      </c>
      <c r="R3350" s="14">
        <v>2912.5780047966164</v>
      </c>
      <c r="S3350" s="15">
        <v>-4.0156294639508747E-2</v>
      </c>
      <c r="T3350" s="38">
        <v>-4302.1662809207392</v>
      </c>
      <c r="U3350" s="38">
        <v>104289.66198231238</v>
      </c>
      <c r="V3350" s="38">
        <v>-2290.7167575766407</v>
      </c>
      <c r="W3350" s="38">
        <v>425003.84255959984</v>
      </c>
      <c r="AA3350" s="13">
        <v>3285</v>
      </c>
      <c r="AB3350" s="39">
        <v>2554396.494324124</v>
      </c>
    </row>
    <row r="3351" spans="3:28">
      <c r="C3351" s="13">
        <v>3286</v>
      </c>
      <c r="D3351" s="13">
        <v>65</v>
      </c>
      <c r="E3351" s="14">
        <v>240402.50638735815</v>
      </c>
      <c r="F3351" s="14">
        <v>72834.477491069672</v>
      </c>
      <c r="G3351" s="14">
        <v>2551.6097</v>
      </c>
      <c r="H3351" s="14">
        <v>165016.41919628848</v>
      </c>
      <c r="I3351" s="14">
        <v>9900.9851517773077</v>
      </c>
      <c r="J3351" s="14">
        <v>3960.3940607109234</v>
      </c>
      <c r="K3351" s="15">
        <v>5.1909344976686062E-2</v>
      </c>
      <c r="L3351" s="14">
        <v>12989.06210573614</v>
      </c>
      <c r="M3351" s="14">
        <v>265195.15028478339</v>
      </c>
      <c r="N3351" s="14">
        <v>2970.2955455331921</v>
      </c>
      <c r="O3351" s="15">
        <v>-2.9213372652515973E-2</v>
      </c>
      <c r="P3351" s="14">
        <v>-4224.3614233229982</v>
      </c>
      <c r="Q3351" s="14">
        <v>141864.47431010703</v>
      </c>
      <c r="R3351" s="14">
        <v>2970.2955455331921</v>
      </c>
      <c r="S3351" s="15">
        <v>0.53704095259133855</v>
      </c>
      <c r="T3351" s="38">
        <v>651943.52472373261</v>
      </c>
      <c r="U3351" s="38">
        <v>1867383.6261698911</v>
      </c>
      <c r="V3351" s="38">
        <v>660708.22540614579</v>
      </c>
      <c r="W3351" s="38">
        <v>2274443.2507647816</v>
      </c>
      <c r="AA3351" s="13">
        <v>3286</v>
      </c>
      <c r="AB3351" s="39">
        <v>2718723.2231092169</v>
      </c>
    </row>
    <row r="3352" spans="3:28">
      <c r="C3352" s="13">
        <v>3287</v>
      </c>
      <c r="D3352" s="13">
        <v>65</v>
      </c>
      <c r="E3352" s="14">
        <v>247333.61464038116</v>
      </c>
      <c r="F3352" s="14">
        <v>75537.609709748649</v>
      </c>
      <c r="G3352" s="14">
        <v>2551.6097</v>
      </c>
      <c r="H3352" s="14">
        <v>169244.39523063251</v>
      </c>
      <c r="I3352" s="14">
        <v>10154.66371383795</v>
      </c>
      <c r="J3352" s="14">
        <v>4061.8654855351801</v>
      </c>
      <c r="K3352" s="15">
        <v>-2.1206696979305141E-2</v>
      </c>
      <c r="L3352" s="14">
        <v>-2972.6626730789062</v>
      </c>
      <c r="M3352" s="14">
        <v>139233.92665495613</v>
      </c>
      <c r="N3352" s="14">
        <v>3046.3991141513848</v>
      </c>
      <c r="O3352" s="15">
        <v>8.7806261127800836E-2</v>
      </c>
      <c r="P3352" s="14">
        <v>18769.177502192644</v>
      </c>
      <c r="Q3352" s="14">
        <v>234049.08712888806</v>
      </c>
      <c r="R3352" s="14">
        <v>3046.3991141513848</v>
      </c>
      <c r="S3352" s="15">
        <v>5.6502872055538014E-2</v>
      </c>
      <c r="T3352" s="38">
        <v>14747.590901527832</v>
      </c>
      <c r="U3352" s="38">
        <v>277276.8307715999</v>
      </c>
      <c r="V3352" s="38">
        <v>30544.105730641568</v>
      </c>
      <c r="W3352" s="38">
        <v>650559.84455544408</v>
      </c>
      <c r="AA3352" s="13">
        <v>3287</v>
      </c>
      <c r="AB3352" s="39">
        <v>3042235.3377800905</v>
      </c>
    </row>
    <row r="3353" spans="3:28">
      <c r="C3353" s="13">
        <v>3288</v>
      </c>
      <c r="D3353" s="13">
        <v>65</v>
      </c>
      <c r="E3353" s="14">
        <v>235591.30869985174</v>
      </c>
      <c r="F3353" s="14">
        <v>70958.110392942181</v>
      </c>
      <c r="G3353" s="14">
        <v>2551.6097</v>
      </c>
      <c r="H3353" s="14">
        <v>162081.58860690956</v>
      </c>
      <c r="I3353" s="14">
        <v>9724.8953164145732</v>
      </c>
      <c r="J3353" s="14">
        <v>3889.9581265658294</v>
      </c>
      <c r="K3353" s="15">
        <v>7.8762687585027774E-2</v>
      </c>
      <c r="L3353" s="14">
        <v>8543.9134267409663</v>
      </c>
      <c r="M3353" s="14">
        <v>118965.55432964735</v>
      </c>
      <c r="N3353" s="14">
        <v>2917.4685949243717</v>
      </c>
      <c r="O3353" s="15">
        <v>0.13853351962172444</v>
      </c>
      <c r="P3353" s="14">
        <v>32908.895581448254</v>
      </c>
      <c r="Q3353" s="14">
        <v>271919.49221019546</v>
      </c>
      <c r="R3353" s="14">
        <v>2917.4685949243717</v>
      </c>
      <c r="S3353" s="15">
        <v>1.4665301531551211E-3</v>
      </c>
      <c r="T3353" s="38">
        <v>231.38668171667649</v>
      </c>
      <c r="U3353" s="38">
        <v>159468.45320021553</v>
      </c>
      <c r="V3353" s="38">
        <v>41684.195689905901</v>
      </c>
      <c r="W3353" s="38">
        <v>550353.49974005832</v>
      </c>
      <c r="AA3353" s="13">
        <v>3288</v>
      </c>
      <c r="AB3353" s="39">
        <v>2623750.8793817358</v>
      </c>
    </row>
    <row r="3354" spans="3:28">
      <c r="C3354" s="13">
        <v>3289</v>
      </c>
      <c r="D3354" s="13">
        <v>65</v>
      </c>
      <c r="E3354" s="14">
        <v>225135.45809792276</v>
      </c>
      <c r="F3354" s="14">
        <v>66880.328658189886</v>
      </c>
      <c r="G3354" s="14">
        <v>2551.6097</v>
      </c>
      <c r="H3354" s="14">
        <v>155703.51973973287</v>
      </c>
      <c r="I3354" s="14">
        <v>9342.2111843839721</v>
      </c>
      <c r="J3354" s="14">
        <v>3736.8844737535892</v>
      </c>
      <c r="K3354" s="15">
        <v>0.10962498417377597</v>
      </c>
      <c r="L3354" s="14">
        <v>16087.070852117833</v>
      </c>
      <c r="M3354" s="14">
        <v>164701.90464711643</v>
      </c>
      <c r="N3354" s="14">
        <v>2802.6633553151914</v>
      </c>
      <c r="O3354" s="15">
        <v>1.3305984713406355E-2</v>
      </c>
      <c r="P3354" s="14">
        <v>2037.2759284255162</v>
      </c>
      <c r="Q3354" s="14">
        <v>156548.35275503647</v>
      </c>
      <c r="R3354" s="14">
        <v>2802.6633553151914</v>
      </c>
      <c r="S3354" s="15">
        <v>1.7980223788422497E-2</v>
      </c>
      <c r="T3354" s="38">
        <v>2102.6421615258023</v>
      </c>
      <c r="U3354" s="38">
        <v>120445.90883777321</v>
      </c>
      <c r="V3354" s="38">
        <v>20226.988942069154</v>
      </c>
      <c r="W3354" s="38">
        <v>441696.16623992607</v>
      </c>
      <c r="AA3354" s="13">
        <v>3289</v>
      </c>
      <c r="AB3354" s="39">
        <v>2223265.9073694707</v>
      </c>
    </row>
    <row r="3355" spans="3:28">
      <c r="C3355" s="13">
        <v>3290</v>
      </c>
      <c r="D3355" s="13">
        <v>65</v>
      </c>
      <c r="E3355" s="14">
        <v>232156.1800504401</v>
      </c>
      <c r="F3355" s="14">
        <v>69618.410219671641</v>
      </c>
      <c r="G3355" s="14">
        <v>2551.6097</v>
      </c>
      <c r="H3355" s="14">
        <v>159986.16013076846</v>
      </c>
      <c r="I3355" s="14">
        <v>9599.1696078461082</v>
      </c>
      <c r="J3355" s="14">
        <v>3839.6678431384435</v>
      </c>
      <c r="K3355" s="15">
        <v>0.10365341348684193</v>
      </c>
      <c r="L3355" s="14">
        <v>13526.160234370358</v>
      </c>
      <c r="M3355" s="14">
        <v>145940.10698211688</v>
      </c>
      <c r="N3355" s="14">
        <v>2879.7508823538324</v>
      </c>
      <c r="O3355" s="15">
        <v>3.409246451425238E-2</v>
      </c>
      <c r="P3355" s="14">
        <v>7075.3643272596892</v>
      </c>
      <c r="Q3355" s="14">
        <v>216049.79111487351</v>
      </c>
      <c r="R3355" s="14">
        <v>2879.7508823538324</v>
      </c>
      <c r="S3355" s="15">
        <v>0.23019523672916559</v>
      </c>
      <c r="T3355" s="38">
        <v>263853.79425166245</v>
      </c>
      <c r="U3355" s="38">
        <v>1411511.1066856717</v>
      </c>
      <c r="V3355" s="38">
        <v>284455.31881329248</v>
      </c>
      <c r="W3355" s="38">
        <v>1773501.0047826623</v>
      </c>
      <c r="AA3355" s="13">
        <v>3290</v>
      </c>
      <c r="AB3355" s="39">
        <v>2774363.0786022656</v>
      </c>
    </row>
    <row r="3356" spans="3:28">
      <c r="C3356" s="13">
        <v>3291</v>
      </c>
      <c r="D3356" s="13">
        <v>65</v>
      </c>
      <c r="E3356" s="14">
        <v>234964.04904220562</v>
      </c>
      <c r="F3356" s="14">
        <v>70713.479126460195</v>
      </c>
      <c r="G3356" s="14">
        <v>2551.6097</v>
      </c>
      <c r="H3356" s="14">
        <v>161698.96021574541</v>
      </c>
      <c r="I3356" s="14">
        <v>9701.9376129447246</v>
      </c>
      <c r="J3356" s="14">
        <v>3880.7750451778902</v>
      </c>
      <c r="K3356" s="15">
        <v>-4.8581315996889876E-3</v>
      </c>
      <c r="L3356" s="14">
        <v>-773.30240037500926</v>
      </c>
      <c r="M3356" s="14">
        <v>160344.00005480144</v>
      </c>
      <c r="N3356" s="14">
        <v>2910.5812838834172</v>
      </c>
      <c r="O3356" s="15">
        <v>0.36086520660385274</v>
      </c>
      <c r="P3356" s="14">
        <v>44275.083606325126</v>
      </c>
      <c r="Q3356" s="14">
        <v>168421.84684271127</v>
      </c>
      <c r="R3356" s="14">
        <v>2910.5812838834172</v>
      </c>
      <c r="S3356" s="15">
        <v>5.2674498524053759E-4</v>
      </c>
      <c r="T3356" s="38">
        <v>235.41268206368372</v>
      </c>
      <c r="U3356" s="38">
        <v>448610.3488070711</v>
      </c>
      <c r="V3356" s="38">
        <v>43737.193888013797</v>
      </c>
      <c r="W3356" s="38">
        <v>777376.19570458378</v>
      </c>
      <c r="AA3356" s="13">
        <v>3291</v>
      </c>
      <c r="AB3356" s="39">
        <v>2897302.0821389137</v>
      </c>
    </row>
    <row r="3357" spans="3:28">
      <c r="C3357" s="13">
        <v>3292</v>
      </c>
      <c r="D3357" s="13">
        <v>65</v>
      </c>
      <c r="E3357" s="14">
        <v>217574.10117903902</v>
      </c>
      <c r="F3357" s="14">
        <v>63931.399459825217</v>
      </c>
      <c r="G3357" s="14">
        <v>2551.6097</v>
      </c>
      <c r="H3357" s="14">
        <v>151091.0920192138</v>
      </c>
      <c r="I3357" s="14">
        <v>9065.4655211528279</v>
      </c>
      <c r="J3357" s="14">
        <v>3626.1862084611312</v>
      </c>
      <c r="K3357" s="15">
        <v>4.4854864707965153E-2</v>
      </c>
      <c r="L3357" s="14">
        <v>5620.2570304382525</v>
      </c>
      <c r="M3357" s="14">
        <v>132732.06783295737</v>
      </c>
      <c r="N3357" s="14">
        <v>2719.6396563458484</v>
      </c>
      <c r="O3357" s="15">
        <v>0.17300286328523046</v>
      </c>
      <c r="P3357" s="14">
        <v>11965.025894107086</v>
      </c>
      <c r="Q3357" s="14">
        <v>82485.700443975016</v>
      </c>
      <c r="R3357" s="14">
        <v>2719.6396563458484</v>
      </c>
      <c r="S3357" s="15">
        <v>8.7398921806080512E-2</v>
      </c>
      <c r="T3357" s="38">
        <v>10590.739691331279</v>
      </c>
      <c r="U3357" s="38">
        <v>133127.56573967088</v>
      </c>
      <c r="V3357" s="38">
        <v>28176.022615876616</v>
      </c>
      <c r="W3357" s="38">
        <v>348345.3340166033</v>
      </c>
      <c r="AA3357" s="13">
        <v>3292</v>
      </c>
      <c r="AB3357" s="39">
        <v>2835813.4158717752</v>
      </c>
    </row>
    <row r="3358" spans="3:28">
      <c r="C3358" s="13">
        <v>3293</v>
      </c>
      <c r="D3358" s="13">
        <v>65</v>
      </c>
      <c r="E3358" s="14">
        <v>235704.23196552528</v>
      </c>
      <c r="F3358" s="14">
        <v>71002.150466554856</v>
      </c>
      <c r="G3358" s="14">
        <v>2551.6097</v>
      </c>
      <c r="H3358" s="14">
        <v>162150.47179897042</v>
      </c>
      <c r="I3358" s="14">
        <v>9729.0283079382243</v>
      </c>
      <c r="J3358" s="14">
        <v>3891.6113231752897</v>
      </c>
      <c r="K3358" s="15">
        <v>-1.3210311581177255E-2</v>
      </c>
      <c r="L3358" s="14">
        <v>-2330.8939266878565</v>
      </c>
      <c r="M3358" s="14">
        <v>176059.94956497161</v>
      </c>
      <c r="N3358" s="14">
        <v>2918.7084923814673</v>
      </c>
      <c r="O3358" s="15">
        <v>-0.1180395744886325</v>
      </c>
      <c r="P3358" s="14">
        <v>-17209.766481774066</v>
      </c>
      <c r="Q3358" s="14">
        <v>130046.16960004001</v>
      </c>
      <c r="R3358" s="14">
        <v>2918.7084923814673</v>
      </c>
      <c r="S3358" s="15">
        <v>0.22666123579118949</v>
      </c>
      <c r="T3358" s="38">
        <v>18841.185867083295</v>
      </c>
      <c r="U3358" s="38">
        <v>103425.41058932067</v>
      </c>
      <c r="V3358" s="38">
        <v>-699.47454137862587</v>
      </c>
      <c r="W3358" s="38">
        <v>409531.52975433227</v>
      </c>
      <c r="AA3358" s="13">
        <v>3293</v>
      </c>
      <c r="AB3358" s="39">
        <v>3025049.6493332447</v>
      </c>
    </row>
    <row r="3359" spans="3:28">
      <c r="C3359" s="13">
        <v>3294</v>
      </c>
      <c r="D3359" s="13">
        <v>65</v>
      </c>
      <c r="E3359" s="14">
        <v>237127.34423121251</v>
      </c>
      <c r="F3359" s="14">
        <v>71557.164250172878</v>
      </c>
      <c r="G3359" s="14">
        <v>2551.6097</v>
      </c>
      <c r="H3359" s="14">
        <v>163018.57028103963</v>
      </c>
      <c r="I3359" s="14">
        <v>9781.1142168623774</v>
      </c>
      <c r="J3359" s="14">
        <v>3912.4456867449512</v>
      </c>
      <c r="K3359" s="15">
        <v>3.795902546084387E-2</v>
      </c>
      <c r="L3359" s="14">
        <v>4959.4672247369581</v>
      </c>
      <c r="M3359" s="14">
        <v>137568.86581554348</v>
      </c>
      <c r="N3359" s="14">
        <v>2934.3342650587133</v>
      </c>
      <c r="O3359" s="15">
        <v>-2.8424150006217688E-2</v>
      </c>
      <c r="P3359" s="14">
        <v>-5625.0691165284279</v>
      </c>
      <c r="Q3359" s="14">
        <v>193739.62935107911</v>
      </c>
      <c r="R3359" s="14">
        <v>2934.3342650587133</v>
      </c>
      <c r="S3359" s="15">
        <v>7.5881625877008099E-2</v>
      </c>
      <c r="T3359" s="38">
        <v>11328.271319151223</v>
      </c>
      <c r="U3359" s="38">
        <v>162084.16531043986</v>
      </c>
      <c r="V3359" s="38">
        <v>10662.669427359753</v>
      </c>
      <c r="W3359" s="38">
        <v>493392.66047706245</v>
      </c>
      <c r="AA3359" s="13">
        <v>3294</v>
      </c>
      <c r="AB3359" s="39">
        <v>3313811.1037110011</v>
      </c>
    </row>
    <row r="3360" spans="3:28">
      <c r="C3360" s="13">
        <v>3295</v>
      </c>
      <c r="D3360" s="13">
        <v>65</v>
      </c>
      <c r="E3360" s="14">
        <v>236961.19837588482</v>
      </c>
      <c r="F3360" s="14">
        <v>71492.367366595077</v>
      </c>
      <c r="G3360" s="14">
        <v>2551.6097</v>
      </c>
      <c r="H3360" s="14">
        <v>162917.22130928974</v>
      </c>
      <c r="I3360" s="14">
        <v>9775.0332785573846</v>
      </c>
      <c r="J3360" s="14">
        <v>3910.0133114229538</v>
      </c>
      <c r="K3360" s="15">
        <v>6.3584462725642971E-2</v>
      </c>
      <c r="L3360" s="14">
        <v>9020.4372492055099</v>
      </c>
      <c r="M3360" s="14">
        <v>152840.87552973529</v>
      </c>
      <c r="N3360" s="14">
        <v>2932.5099835672154</v>
      </c>
      <c r="O3360" s="15">
        <v>9.1197421520713542E-2</v>
      </c>
      <c r="P3360" s="14">
        <v>33145.046670195334</v>
      </c>
      <c r="Q3360" s="14">
        <v>398054.10648587561</v>
      </c>
      <c r="R3360" s="14">
        <v>2932.5099835672154</v>
      </c>
      <c r="S3360" s="15">
        <v>0.22294298576677507</v>
      </c>
      <c r="T3360" s="38">
        <v>50060.212250202654</v>
      </c>
      <c r="U3360" s="38">
        <v>276069.13261461031</v>
      </c>
      <c r="V3360" s="38">
        <v>92225.6961696035</v>
      </c>
      <c r="W3360" s="38">
        <v>826964.11463022116</v>
      </c>
      <c r="AA3360" s="13">
        <v>3295</v>
      </c>
      <c r="AB3360" s="39">
        <v>2704340.4739360609</v>
      </c>
    </row>
    <row r="3361" spans="3:28">
      <c r="C3361" s="13">
        <v>3296</v>
      </c>
      <c r="D3361" s="13">
        <v>65</v>
      </c>
      <c r="E3361" s="14">
        <v>235570.05224914858</v>
      </c>
      <c r="F3361" s="14">
        <v>70949.82037716794</v>
      </c>
      <c r="G3361" s="14">
        <v>2551.6097</v>
      </c>
      <c r="H3361" s="14">
        <v>162068.62217198065</v>
      </c>
      <c r="I3361" s="14">
        <v>9724.1173303188389</v>
      </c>
      <c r="J3361" s="14">
        <v>3889.6469321275358</v>
      </c>
      <c r="K3361" s="15">
        <v>0.14182393496780518</v>
      </c>
      <c r="L3361" s="14">
        <v>22247.88529508558</v>
      </c>
      <c r="M3361" s="14">
        <v>181062.45927354327</v>
      </c>
      <c r="N3361" s="14">
        <v>2917.2351990956518</v>
      </c>
      <c r="O3361" s="15">
        <v>0.1741823967953352</v>
      </c>
      <c r="P3361" s="14">
        <v>35759.056013964218</v>
      </c>
      <c r="Q3361" s="14">
        <v>242514.2860833772</v>
      </c>
      <c r="R3361" s="14">
        <v>2917.2351990956518</v>
      </c>
      <c r="S3361" s="15">
        <v>0.19565854514101561</v>
      </c>
      <c r="T3361" s="38">
        <v>174084.59509122372</v>
      </c>
      <c r="U3361" s="38">
        <v>1065279.9474996547</v>
      </c>
      <c r="V3361" s="38">
        <v>232091.5364002735</v>
      </c>
      <c r="W3361" s="38">
        <v>1488856.6928565751</v>
      </c>
      <c r="AA3361" s="13">
        <v>3296</v>
      </c>
      <c r="AB3361" s="39">
        <v>2866956.0404737829</v>
      </c>
    </row>
    <row r="3362" spans="3:28">
      <c r="C3362" s="13">
        <v>3297</v>
      </c>
      <c r="D3362" s="13">
        <v>65</v>
      </c>
      <c r="E3362" s="14">
        <v>225280.28775952765</v>
      </c>
      <c r="F3362" s="14">
        <v>66936.812226215785</v>
      </c>
      <c r="G3362" s="14">
        <v>2551.6097</v>
      </c>
      <c r="H3362" s="14">
        <v>155791.86583331187</v>
      </c>
      <c r="I3362" s="14">
        <v>9347.5119499987122</v>
      </c>
      <c r="J3362" s="14">
        <v>3739.004779999485</v>
      </c>
      <c r="K3362" s="15">
        <v>7.1488337125140633E-2</v>
      </c>
      <c r="L3362" s="14">
        <v>12838.604961291931</v>
      </c>
      <c r="M3362" s="14">
        <v>194298.31013944576</v>
      </c>
      <c r="N3362" s="14">
        <v>2804.2535849996134</v>
      </c>
      <c r="O3362" s="15">
        <v>-5.0328989799318186E-2</v>
      </c>
      <c r="P3362" s="14">
        <v>-5719.6809550907765</v>
      </c>
      <c r="Q3362" s="14">
        <v>109328.29841457047</v>
      </c>
      <c r="R3362" s="14">
        <v>2804.2535849996134</v>
      </c>
      <c r="S3362" s="15">
        <v>0.33924175681152074</v>
      </c>
      <c r="T3362" s="38">
        <v>112757.63127392915</v>
      </c>
      <c r="U3362" s="38">
        <v>446541.10266775452</v>
      </c>
      <c r="V3362" s="38">
        <v>119876.5552801303</v>
      </c>
      <c r="W3362" s="38">
        <v>750167.71122177073</v>
      </c>
      <c r="AA3362" s="13">
        <v>3297</v>
      </c>
      <c r="AB3362" s="39">
        <v>2112956.6904704212</v>
      </c>
    </row>
    <row r="3363" spans="3:28">
      <c r="C3363" s="13">
        <v>3298</v>
      </c>
      <c r="D3363" s="13">
        <v>65</v>
      </c>
      <c r="E3363" s="14">
        <v>247307.94152961901</v>
      </c>
      <c r="F3363" s="14">
        <v>75527.597196551418</v>
      </c>
      <c r="G3363" s="14">
        <v>2551.6097</v>
      </c>
      <c r="H3363" s="14">
        <v>169228.73463306759</v>
      </c>
      <c r="I3363" s="14">
        <v>10153.724077984056</v>
      </c>
      <c r="J3363" s="14">
        <v>4061.4896311936227</v>
      </c>
      <c r="K3363" s="15">
        <v>5.1035118787122837E-2</v>
      </c>
      <c r="L3363" s="14">
        <v>7401.2684781831958</v>
      </c>
      <c r="M3363" s="14">
        <v>154455.06122779759</v>
      </c>
      <c r="N3363" s="14">
        <v>3046.1172233952166</v>
      </c>
      <c r="O3363" s="15">
        <v>0.15794707412913431</v>
      </c>
      <c r="P3363" s="14">
        <v>17265.440821062959</v>
      </c>
      <c r="Q3363" s="14">
        <v>128100.0578535711</v>
      </c>
      <c r="R3363" s="14">
        <v>3046.1172233952166</v>
      </c>
      <c r="S3363" s="15">
        <v>0.31485574431565683</v>
      </c>
      <c r="T3363" s="38">
        <v>941806.9054592147</v>
      </c>
      <c r="U3363" s="38">
        <v>3934563.0047964184</v>
      </c>
      <c r="V3363" s="38">
        <v>966473.6147584609</v>
      </c>
      <c r="W3363" s="38">
        <v>4217118.123877787</v>
      </c>
      <c r="AA3363" s="13">
        <v>3298</v>
      </c>
      <c r="AB3363" s="39">
        <v>2709972.0408246745</v>
      </c>
    </row>
    <row r="3364" spans="3:28">
      <c r="C3364" s="13">
        <v>3299</v>
      </c>
      <c r="D3364" s="13">
        <v>65</v>
      </c>
      <c r="E3364" s="14">
        <v>229490.16321456528</v>
      </c>
      <c r="F3364" s="14">
        <v>68578.663653680458</v>
      </c>
      <c r="G3364" s="14">
        <v>2551.6097</v>
      </c>
      <c r="H3364" s="14">
        <v>158359.88986088484</v>
      </c>
      <c r="I3364" s="14">
        <v>9501.5933916530903</v>
      </c>
      <c r="J3364" s="14">
        <v>3800.6373566612365</v>
      </c>
      <c r="K3364" s="15">
        <v>-4.9517226237553308E-4</v>
      </c>
      <c r="L3364" s="14">
        <v>-61.014432789495274</v>
      </c>
      <c r="M3364" s="14">
        <v>125057.90396432467</v>
      </c>
      <c r="N3364" s="14">
        <v>2850.4780174959269</v>
      </c>
      <c r="O3364" s="15">
        <v>0.30758303579795432</v>
      </c>
      <c r="P3364" s="14">
        <v>71471.637110631113</v>
      </c>
      <c r="Q3364" s="14">
        <v>305262.2174822868</v>
      </c>
      <c r="R3364" s="14">
        <v>2850.4780174959269</v>
      </c>
      <c r="S3364" s="15">
        <v>-7.6109203486274257E-5</v>
      </c>
      <c r="T3364" s="38">
        <v>-9.9971404843485221</v>
      </c>
      <c r="U3364" s="38">
        <v>132767.82508313635</v>
      </c>
      <c r="V3364" s="38">
        <v>71400.625537357264</v>
      </c>
      <c r="W3364" s="38">
        <v>563087.9465297478</v>
      </c>
      <c r="AA3364" s="13">
        <v>3299</v>
      </c>
      <c r="AB3364" s="39">
        <v>2717451.1003823378</v>
      </c>
    </row>
    <row r="3365" spans="3:28">
      <c r="C3365" s="13">
        <v>3300</v>
      </c>
      <c r="D3365" s="13">
        <v>65</v>
      </c>
      <c r="E3365" s="14">
        <v>219159.98810678409</v>
      </c>
      <c r="F3365" s="14">
        <v>64549.895361645795</v>
      </c>
      <c r="G3365" s="14">
        <v>2551.6097</v>
      </c>
      <c r="H3365" s="14">
        <v>152058.4830451383</v>
      </c>
      <c r="I3365" s="14">
        <v>9123.5089827082975</v>
      </c>
      <c r="J3365" s="14">
        <v>3649.4035930833193</v>
      </c>
      <c r="K3365" s="15">
        <v>5.2851866837815974E-2</v>
      </c>
      <c r="L3365" s="14">
        <v>7389.1122042036595</v>
      </c>
      <c r="M3365" s="14">
        <v>149021.7838285336</v>
      </c>
      <c r="N3365" s="14">
        <v>2737.0526948124893</v>
      </c>
      <c r="O3365" s="15">
        <v>8.5124125905045533E-2</v>
      </c>
      <c r="P3365" s="14">
        <v>26804.700627111983</v>
      </c>
      <c r="Q3365" s="14">
        <v>343062.81135641434</v>
      </c>
      <c r="R3365" s="14">
        <v>2737.0526948124893</v>
      </c>
      <c r="S3365" s="15">
        <v>0.19961856625917918</v>
      </c>
      <c r="T3365" s="38">
        <v>59824.919544096512</v>
      </c>
      <c r="U3365" s="38">
        <v>360889.61476600263</v>
      </c>
      <c r="V3365" s="38">
        <v>94018.732375412161</v>
      </c>
      <c r="W3365" s="38">
        <v>852974.20995095058</v>
      </c>
      <c r="AA3365" s="13">
        <v>3300</v>
      </c>
      <c r="AB3365" s="39">
        <v>3000992.7373904688</v>
      </c>
    </row>
    <row r="3366" spans="3:28">
      <c r="C3366" s="13">
        <v>3301</v>
      </c>
      <c r="D3366" s="13">
        <v>65</v>
      </c>
      <c r="E3366" s="14">
        <v>226007.43844428746</v>
      </c>
      <c r="F3366" s="14">
        <v>67220.400993272109</v>
      </c>
      <c r="G3366" s="14">
        <v>2551.6097</v>
      </c>
      <c r="H3366" s="14">
        <v>156235.42775101535</v>
      </c>
      <c r="I3366" s="14">
        <v>9374.1256650609212</v>
      </c>
      <c r="J3366" s="14">
        <v>3749.6502660243686</v>
      </c>
      <c r="K3366" s="15">
        <v>5.574764688322871E-2</v>
      </c>
      <c r="L3366" s="14">
        <v>6682.9955129342843</v>
      </c>
      <c r="M3366" s="14">
        <v>128437.23953752335</v>
      </c>
      <c r="N3366" s="14">
        <v>2812.2376995182763</v>
      </c>
      <c r="O3366" s="15">
        <v>2.7881439121414518E-2</v>
      </c>
      <c r="P3366" s="14">
        <v>4161.6786902285921</v>
      </c>
      <c r="Q3366" s="14">
        <v>154831.20794379967</v>
      </c>
      <c r="R3366" s="14">
        <v>2812.2376995182763</v>
      </c>
      <c r="S3366" s="15">
        <v>-0.16967226782923245</v>
      </c>
      <c r="T3366" s="38">
        <v>-30263.368807346491</v>
      </c>
      <c r="U3366" s="38">
        <v>149506.42251837213</v>
      </c>
      <c r="V3366" s="38">
        <v>-19418.694604183613</v>
      </c>
      <c r="W3366" s="38">
        <v>432774.86999969516</v>
      </c>
      <c r="AA3366" s="13">
        <v>3301</v>
      </c>
      <c r="AB3366" s="39">
        <v>2677616.0734190191</v>
      </c>
    </row>
    <row r="3367" spans="3:28">
      <c r="C3367" s="13">
        <v>3302</v>
      </c>
      <c r="D3367" s="13">
        <v>65</v>
      </c>
      <c r="E3367" s="14">
        <v>234734.69456051241</v>
      </c>
      <c r="F3367" s="14">
        <v>70624.030878599835</v>
      </c>
      <c r="G3367" s="14">
        <v>2551.6097</v>
      </c>
      <c r="H3367" s="14">
        <v>161559.05398191258</v>
      </c>
      <c r="I3367" s="14">
        <v>9693.5432389147554</v>
      </c>
      <c r="J3367" s="14">
        <v>3877.4172955659024</v>
      </c>
      <c r="K3367" s="15">
        <v>-1.0091242673033893E-2</v>
      </c>
      <c r="L3367" s="14">
        <v>-1328.3009349894235</v>
      </c>
      <c r="M3367" s="14">
        <v>132239.4823498496</v>
      </c>
      <c r="N3367" s="14">
        <v>2908.0629716744265</v>
      </c>
      <c r="O3367" s="15">
        <v>3.6403232898643959E-2</v>
      </c>
      <c r="P3367" s="14">
        <v>5050.956480950902</v>
      </c>
      <c r="Q3367" s="14">
        <v>145255.20542725586</v>
      </c>
      <c r="R3367" s="14">
        <v>2908.0629716744265</v>
      </c>
      <c r="S3367" s="15">
        <v>-3.9840076366830027E-2</v>
      </c>
      <c r="T3367" s="38">
        <v>-7542.6496216508704</v>
      </c>
      <c r="U3367" s="38">
        <v>183234.55364230863</v>
      </c>
      <c r="V3367" s="38">
        <v>-3819.994075689392</v>
      </c>
      <c r="W3367" s="38">
        <v>460729.24141941412</v>
      </c>
      <c r="AA3367" s="13">
        <v>3302</v>
      </c>
      <c r="AB3367" s="39">
        <v>2882976.3576986687</v>
      </c>
    </row>
    <row r="3368" spans="3:28">
      <c r="C3368" s="13">
        <v>3303</v>
      </c>
      <c r="D3368" s="13">
        <v>65</v>
      </c>
      <c r="E3368" s="14">
        <v>221445.43945767413</v>
      </c>
      <c r="F3368" s="14">
        <v>65441.221388492908</v>
      </c>
      <c r="G3368" s="14">
        <v>2551.6097</v>
      </c>
      <c r="H3368" s="14">
        <v>153452.60836918122</v>
      </c>
      <c r="I3368" s="14">
        <v>9207.1565021508723</v>
      </c>
      <c r="J3368" s="14">
        <v>3682.8626008603492</v>
      </c>
      <c r="K3368" s="15">
        <v>1.1387503038031911E-2</v>
      </c>
      <c r="L3368" s="14">
        <v>1567.5958681138693</v>
      </c>
      <c r="M3368" s="14">
        <v>141068.34219822372</v>
      </c>
      <c r="N3368" s="14">
        <v>2762.1469506452618</v>
      </c>
      <c r="O3368" s="15">
        <v>0.20925471930257145</v>
      </c>
      <c r="P3368" s="14">
        <v>44344.904103950234</v>
      </c>
      <c r="Q3368" s="14">
        <v>257644.27625252673</v>
      </c>
      <c r="R3368" s="14">
        <v>2762.1469506452618</v>
      </c>
      <c r="S3368" s="15">
        <v>0.24685935198982667</v>
      </c>
      <c r="T3368" s="38">
        <v>40509.991424796426</v>
      </c>
      <c r="U3368" s="38">
        <v>205992.57087209407</v>
      </c>
      <c r="V3368" s="38">
        <v>86422.49139686054</v>
      </c>
      <c r="W3368" s="38">
        <v>604705.18932284461</v>
      </c>
      <c r="AA3368" s="13">
        <v>3303</v>
      </c>
      <c r="AB3368" s="39">
        <v>3024137.7420587372</v>
      </c>
    </row>
    <row r="3369" spans="3:28">
      <c r="C3369" s="13">
        <v>3304</v>
      </c>
      <c r="D3369" s="13">
        <v>65</v>
      </c>
      <c r="E3369" s="14">
        <v>239723.98268408526</v>
      </c>
      <c r="F3369" s="14">
        <v>72569.853246793253</v>
      </c>
      <c r="G3369" s="14">
        <v>2551.6097</v>
      </c>
      <c r="H3369" s="14">
        <v>164602.51973729199</v>
      </c>
      <c r="I3369" s="14">
        <v>9876.1511842375185</v>
      </c>
      <c r="J3369" s="14">
        <v>3950.4604736950077</v>
      </c>
      <c r="K3369" s="15">
        <v>1.0521873245336669E-2</v>
      </c>
      <c r="L3369" s="14">
        <v>1895.3070354720719</v>
      </c>
      <c r="M3369" s="14">
        <v>184000.72809286369</v>
      </c>
      <c r="N3369" s="14">
        <v>2962.8453552712554</v>
      </c>
      <c r="O3369" s="15">
        <v>0.17496396923793872</v>
      </c>
      <c r="P3369" s="14">
        <v>20281.763982082855</v>
      </c>
      <c r="Q3369" s="14">
        <v>137682.84755001916</v>
      </c>
      <c r="R3369" s="14">
        <v>2962.8453552712554</v>
      </c>
      <c r="S3369" s="15">
        <v>0.2383193537324626</v>
      </c>
      <c r="T3369" s="38">
        <v>12154.503509071634</v>
      </c>
      <c r="U3369" s="38">
        <v>64636.834500332028</v>
      </c>
      <c r="V3369" s="38">
        <v>34331.574526626559</v>
      </c>
      <c r="W3369" s="38">
        <v>386320.41014321486</v>
      </c>
      <c r="AA3369" s="13">
        <v>3304</v>
      </c>
      <c r="AB3369" s="39">
        <v>2779752.8702816204</v>
      </c>
    </row>
    <row r="3370" spans="3:28">
      <c r="C3370" s="13">
        <v>3305</v>
      </c>
      <c r="D3370" s="13">
        <v>65</v>
      </c>
      <c r="E3370" s="14">
        <v>227962.98649215634</v>
      </c>
      <c r="F3370" s="14">
        <v>67983.064731940976</v>
      </c>
      <c r="G3370" s="14">
        <v>2551.6097</v>
      </c>
      <c r="H3370" s="14">
        <v>157428.31206021536</v>
      </c>
      <c r="I3370" s="14">
        <v>9445.6987236129207</v>
      </c>
      <c r="J3370" s="14">
        <v>3778.2794894451686</v>
      </c>
      <c r="K3370" s="15">
        <v>8.1218034374176767E-2</v>
      </c>
      <c r="L3370" s="14">
        <v>11352.0459558165</v>
      </c>
      <c r="M3370" s="14">
        <v>153013.66410745159</v>
      </c>
      <c r="N3370" s="14">
        <v>2833.7096170838763</v>
      </c>
      <c r="O3370" s="15">
        <v>0.12140857615540282</v>
      </c>
      <c r="P3370" s="14">
        <v>11729.440707457165</v>
      </c>
      <c r="Q3370" s="14">
        <v>109757.59826650246</v>
      </c>
      <c r="R3370" s="14">
        <v>2833.7096170838763</v>
      </c>
      <c r="S3370" s="15">
        <v>0.20967911208685608</v>
      </c>
      <c r="T3370" s="38">
        <v>35245.840248030938</v>
      </c>
      <c r="U3370" s="38">
        <v>204756.8838255092</v>
      </c>
      <c r="V3370" s="38">
        <v>58327.326911304604</v>
      </c>
      <c r="W3370" s="38">
        <v>467528.14619946328</v>
      </c>
      <c r="AA3370" s="13">
        <v>3305</v>
      </c>
      <c r="AB3370" s="39">
        <v>2835136.565874056</v>
      </c>
    </row>
    <row r="3371" spans="3:28">
      <c r="C3371" s="13">
        <v>3306</v>
      </c>
      <c r="D3371" s="13">
        <v>65</v>
      </c>
      <c r="E3371" s="14">
        <v>224413.68001668059</v>
      </c>
      <c r="F3371" s="14">
        <v>66598.835206505435</v>
      </c>
      <c r="G3371" s="14">
        <v>2551.6097</v>
      </c>
      <c r="H3371" s="14">
        <v>155263.23511017516</v>
      </c>
      <c r="I3371" s="14">
        <v>9315.7941066105086</v>
      </c>
      <c r="J3371" s="14">
        <v>3726.3176426442037</v>
      </c>
      <c r="K3371" s="15">
        <v>5.6407039381856018E-2</v>
      </c>
      <c r="L3371" s="14">
        <v>6576.7239464894556</v>
      </c>
      <c r="M3371" s="14">
        <v>125033.91107635872</v>
      </c>
      <c r="N3371" s="14">
        <v>2794.7382319831527</v>
      </c>
      <c r="O3371" s="15">
        <v>0.16975789252259427</v>
      </c>
      <c r="P3371" s="14">
        <v>40637.40844625204</v>
      </c>
      <c r="Q3371" s="14">
        <v>281419.27887986758</v>
      </c>
      <c r="R3371" s="14">
        <v>2794.7382319831527</v>
      </c>
      <c r="S3371" s="15">
        <v>0.17221940337722666</v>
      </c>
      <c r="T3371" s="38">
        <v>55836.822155969829</v>
      </c>
      <c r="U3371" s="38">
        <v>381453.30399101856</v>
      </c>
      <c r="V3371" s="38">
        <v>103050.95454871132</v>
      </c>
      <c r="W3371" s="38">
        <v>787906.49394724483</v>
      </c>
      <c r="AA3371" s="13">
        <v>3306</v>
      </c>
      <c r="AB3371" s="39">
        <v>2450351.8995167818</v>
      </c>
    </row>
    <row r="3372" spans="3:28">
      <c r="C3372" s="13">
        <v>3307</v>
      </c>
      <c r="D3372" s="13">
        <v>65</v>
      </c>
      <c r="E3372" s="14">
        <v>222995.99863884627</v>
      </c>
      <c r="F3372" s="14">
        <v>66045.939469150049</v>
      </c>
      <c r="G3372" s="14">
        <v>2551.6097</v>
      </c>
      <c r="H3372" s="14">
        <v>154398.44946969624</v>
      </c>
      <c r="I3372" s="14">
        <v>9263.9069681817746</v>
      </c>
      <c r="J3372" s="14">
        <v>3705.56278727271</v>
      </c>
      <c r="K3372" s="15">
        <v>6.9816098310792399E-2</v>
      </c>
      <c r="L3372" s="14">
        <v>10849.212865577352</v>
      </c>
      <c r="M3372" s="14">
        <v>168099.00337423387</v>
      </c>
      <c r="N3372" s="14">
        <v>2779.1720904545323</v>
      </c>
      <c r="O3372" s="15">
        <v>-0.14222630216777019</v>
      </c>
      <c r="P3372" s="14">
        <v>-16031.603114945692</v>
      </c>
      <c r="Q3372" s="14">
        <v>98076.958749780897</v>
      </c>
      <c r="R3372" s="14">
        <v>2779.1720904545323</v>
      </c>
      <c r="S3372" s="15">
        <v>-0.19014103022787709</v>
      </c>
      <c r="T3372" s="38">
        <v>-65951.652598183311</v>
      </c>
      <c r="U3372" s="38">
        <v>282294.43527172983</v>
      </c>
      <c r="V3372" s="38">
        <v>-71134.042847551653</v>
      </c>
      <c r="W3372" s="38">
        <v>548470.39739574457</v>
      </c>
      <c r="AA3372" s="13">
        <v>3307</v>
      </c>
      <c r="AB3372" s="39">
        <v>2451590.8858643598</v>
      </c>
    </row>
    <row r="3373" spans="3:28">
      <c r="C3373" s="13">
        <v>3308</v>
      </c>
      <c r="D3373" s="13">
        <v>65</v>
      </c>
      <c r="E3373" s="14">
        <v>238155.06194825508</v>
      </c>
      <c r="F3373" s="14">
        <v>71957.974159819481</v>
      </c>
      <c r="G3373" s="14">
        <v>2551.6097</v>
      </c>
      <c r="H3373" s="14">
        <v>163645.4780884356</v>
      </c>
      <c r="I3373" s="14">
        <v>9818.728685306136</v>
      </c>
      <c r="J3373" s="14">
        <v>3927.4914741224547</v>
      </c>
      <c r="K3373" s="15">
        <v>4.0348641350234402E-2</v>
      </c>
      <c r="L3373" s="14">
        <v>6439.6566070313356</v>
      </c>
      <c r="M3373" s="14">
        <v>168003.73562753099</v>
      </c>
      <c r="N3373" s="14">
        <v>2945.6186055918406</v>
      </c>
      <c r="O3373" s="15">
        <v>-2.6339371050142807E-2</v>
      </c>
      <c r="P3373" s="14">
        <v>-2471.3861798183038</v>
      </c>
      <c r="Q3373" s="14">
        <v>92830.018160933323</v>
      </c>
      <c r="R3373" s="14">
        <v>2945.6186055918406</v>
      </c>
      <c r="S3373" s="15">
        <v>-0.10614333926363177</v>
      </c>
      <c r="T3373" s="38">
        <v>-23001.152818079674</v>
      </c>
      <c r="U3373" s="38">
        <v>195170.63145243362</v>
      </c>
      <c r="V3373" s="38">
        <v>-19032.882390866642</v>
      </c>
      <c r="W3373" s="38">
        <v>456004.38524089789</v>
      </c>
      <c r="AA3373" s="13">
        <v>3308</v>
      </c>
      <c r="AB3373" s="39">
        <v>2658033.3031913973</v>
      </c>
    </row>
    <row r="3374" spans="3:28">
      <c r="C3374" s="13">
        <v>3309</v>
      </c>
      <c r="D3374" s="13">
        <v>65</v>
      </c>
      <c r="E3374" s="14">
        <v>227760.1664239495</v>
      </c>
      <c r="F3374" s="14">
        <v>67903.964905340312</v>
      </c>
      <c r="G3374" s="14">
        <v>2551.6097</v>
      </c>
      <c r="H3374" s="14">
        <v>157304.59181860919</v>
      </c>
      <c r="I3374" s="14">
        <v>9438.2755091165509</v>
      </c>
      <c r="J3374" s="14">
        <v>3775.3102036466207</v>
      </c>
      <c r="K3374" s="15">
        <v>2.2471259593569621E-2</v>
      </c>
      <c r="L3374" s="14">
        <v>2911.9651419180295</v>
      </c>
      <c r="M3374" s="14">
        <v>134385.82033157788</v>
      </c>
      <c r="N3374" s="14">
        <v>2831.4826527349651</v>
      </c>
      <c r="O3374" s="15">
        <v>2.4715672441384652E-2</v>
      </c>
      <c r="P3374" s="14">
        <v>7246.7619473768191</v>
      </c>
      <c r="Q3374" s="14">
        <v>301867.63311850739</v>
      </c>
      <c r="R3374" s="14">
        <v>2831.4826527349651</v>
      </c>
      <c r="S3374" s="15">
        <v>0.1869368500185653</v>
      </c>
      <c r="T3374" s="38">
        <v>234319.64735792691</v>
      </c>
      <c r="U3374" s="38">
        <v>1489204.9284494924</v>
      </c>
      <c r="V3374" s="38">
        <v>244478.37444722175</v>
      </c>
      <c r="W3374" s="38">
        <v>1925458.3818995776</v>
      </c>
      <c r="AA3374" s="13">
        <v>3309</v>
      </c>
      <c r="AB3374" s="39">
        <v>2705162.5301491134</v>
      </c>
    </row>
    <row r="3375" spans="3:28">
      <c r="C3375" s="13">
        <v>3310</v>
      </c>
      <c r="D3375" s="13">
        <v>65</v>
      </c>
      <c r="E3375" s="14">
        <v>231142.25043598952</v>
      </c>
      <c r="F3375" s="14">
        <v>69222.977670035907</v>
      </c>
      <c r="G3375" s="14">
        <v>2551.6097</v>
      </c>
      <c r="H3375" s="14">
        <v>159367.66306595362</v>
      </c>
      <c r="I3375" s="14">
        <v>9562.0597839572165</v>
      </c>
      <c r="J3375" s="14">
        <v>3824.8239135828867</v>
      </c>
      <c r="K3375" s="15">
        <v>3.0281547648439915E-2</v>
      </c>
      <c r="L3375" s="14">
        <v>3926.5358836451678</v>
      </c>
      <c r="M3375" s="14">
        <v>135506.55694784169</v>
      </c>
      <c r="N3375" s="14">
        <v>2868.6179351871647</v>
      </c>
      <c r="O3375" s="15">
        <v>0.14249924154239718</v>
      </c>
      <c r="P3375" s="14">
        <v>18305.711284779751</v>
      </c>
      <c r="Q3375" s="14">
        <v>148201.83581462203</v>
      </c>
      <c r="R3375" s="14">
        <v>2868.6179351871647</v>
      </c>
      <c r="S3375" s="15">
        <v>2.0759581341634789E-2</v>
      </c>
      <c r="T3375" s="38">
        <v>3026.1340909397732</v>
      </c>
      <c r="U3375" s="38">
        <v>150230.92085090821</v>
      </c>
      <c r="V3375" s="38">
        <v>25258.381259364691</v>
      </c>
      <c r="W3375" s="38">
        <v>433939.31361337192</v>
      </c>
      <c r="AA3375" s="13">
        <v>3310</v>
      </c>
      <c r="AB3375" s="39">
        <v>2389266.8755955016</v>
      </c>
    </row>
    <row r="3376" spans="3:28">
      <c r="C3376" s="13">
        <v>3311</v>
      </c>
      <c r="D3376" s="13">
        <v>65</v>
      </c>
      <c r="E3376" s="14">
        <v>224214.70673997852</v>
      </c>
      <c r="F3376" s="14">
        <v>66521.235628591618</v>
      </c>
      <c r="G3376" s="14">
        <v>2551.6097</v>
      </c>
      <c r="H3376" s="14">
        <v>155141.8614113869</v>
      </c>
      <c r="I3376" s="14">
        <v>9308.5116846832134</v>
      </c>
      <c r="J3376" s="14">
        <v>3723.4046738732854</v>
      </c>
      <c r="K3376" s="15">
        <v>4.6067631169322124E-2</v>
      </c>
      <c r="L3376" s="14">
        <v>6408.1715294797923</v>
      </c>
      <c r="M3376" s="14">
        <v>147373.43458405961</v>
      </c>
      <c r="N3376" s="14">
        <v>2792.5535054049637</v>
      </c>
      <c r="O3376" s="15">
        <v>5.7046124756539453E-2</v>
      </c>
      <c r="P3376" s="14">
        <v>8045.4124067671564</v>
      </c>
      <c r="Q3376" s="14">
        <v>150475.15008434822</v>
      </c>
      <c r="R3376" s="14">
        <v>2792.5535054049637</v>
      </c>
      <c r="S3376" s="15">
        <v>-0.12672994988766023</v>
      </c>
      <c r="T3376" s="38">
        <v>-19794.778185987314</v>
      </c>
      <c r="U3376" s="38">
        <v>137798.02672390608</v>
      </c>
      <c r="V3376" s="38">
        <v>-5341.1942497403652</v>
      </c>
      <c r="W3376" s="38">
        <v>435646.61139231385</v>
      </c>
      <c r="AA3376" s="13">
        <v>3311</v>
      </c>
      <c r="AB3376" s="39">
        <v>2545509.805738878</v>
      </c>
    </row>
    <row r="3377" spans="3:28">
      <c r="C3377" s="13">
        <v>3312</v>
      </c>
      <c r="D3377" s="13">
        <v>65</v>
      </c>
      <c r="E3377" s="14">
        <v>232729.77820125522</v>
      </c>
      <c r="F3377" s="14">
        <v>69842.113498489533</v>
      </c>
      <c r="G3377" s="14">
        <v>2551.6097</v>
      </c>
      <c r="H3377" s="14">
        <v>160336.0550027657</v>
      </c>
      <c r="I3377" s="14">
        <v>9620.1633001659411</v>
      </c>
      <c r="J3377" s="14">
        <v>3848.0653200663764</v>
      </c>
      <c r="K3377" s="15">
        <v>-3.899791740931375E-2</v>
      </c>
      <c r="L3377" s="14">
        <v>-5708.452678205068</v>
      </c>
      <c r="M3377" s="14">
        <v>142593.97804576517</v>
      </c>
      <c r="N3377" s="14">
        <v>2886.0489900497823</v>
      </c>
      <c r="O3377" s="15">
        <v>0.39178511744454492</v>
      </c>
      <c r="P3377" s="14">
        <v>72303.215233932075</v>
      </c>
      <c r="Q3377" s="14">
        <v>258294.38108138138</v>
      </c>
      <c r="R3377" s="14">
        <v>2886.0489900497823</v>
      </c>
      <c r="S3377" s="15">
        <v>0.19333240109255501</v>
      </c>
      <c r="T3377" s="38">
        <v>23346.646523145297</v>
      </c>
      <c r="U3377" s="38">
        <v>145548.76980972989</v>
      </c>
      <c r="V3377" s="38">
        <v>89941.409078872297</v>
      </c>
      <c r="W3377" s="38">
        <v>546437.12893687643</v>
      </c>
      <c r="AA3377" s="13">
        <v>3312</v>
      </c>
      <c r="AB3377" s="39">
        <v>2680922.864745846</v>
      </c>
    </row>
    <row r="3378" spans="3:28">
      <c r="C3378" s="13">
        <v>3313</v>
      </c>
      <c r="D3378" s="13">
        <v>65</v>
      </c>
      <c r="E3378" s="14">
        <v>227901.83505975077</v>
      </c>
      <c r="F3378" s="14">
        <v>67959.215673302795</v>
      </c>
      <c r="G3378" s="14">
        <v>2551.6097</v>
      </c>
      <c r="H3378" s="14">
        <v>157391.00968644797</v>
      </c>
      <c r="I3378" s="14">
        <v>9443.4605811868787</v>
      </c>
      <c r="J3378" s="14">
        <v>3777.3842324747516</v>
      </c>
      <c r="K3378" s="15">
        <v>1.8685728095459847E-3</v>
      </c>
      <c r="L3378" s="14">
        <v>317.91220561017894</v>
      </c>
      <c r="M3378" s="14">
        <v>172342.98005527348</v>
      </c>
      <c r="N3378" s="14">
        <v>2833.0381743560633</v>
      </c>
      <c r="O3378" s="15">
        <v>0.12582945688793168</v>
      </c>
      <c r="P3378" s="14">
        <v>13715.000359191205</v>
      </c>
      <c r="Q3378" s="14">
        <v>124128.25755838609</v>
      </c>
      <c r="R3378" s="14">
        <v>2833.0381743560633</v>
      </c>
      <c r="S3378" s="15">
        <v>-3.7511603326150486E-2</v>
      </c>
      <c r="T3378" s="38">
        <v>-4260.1309748073727</v>
      </c>
      <c r="U3378" s="38">
        <v>110724.74022376935</v>
      </c>
      <c r="V3378" s="38">
        <v>9772.7815899940106</v>
      </c>
      <c r="W3378" s="38">
        <v>407195.97783742892</v>
      </c>
      <c r="AA3378" s="13">
        <v>3313</v>
      </c>
      <c r="AB3378" s="39">
        <v>2785249.7526799412</v>
      </c>
    </row>
    <row r="3379" spans="3:28">
      <c r="C3379" s="13">
        <v>3314</v>
      </c>
      <c r="D3379" s="13">
        <v>65</v>
      </c>
      <c r="E3379" s="14">
        <v>224275.61284758241</v>
      </c>
      <c r="F3379" s="14">
        <v>66544.989010557139</v>
      </c>
      <c r="G3379" s="14">
        <v>2551.6097</v>
      </c>
      <c r="H3379" s="14">
        <v>155179.01413702525</v>
      </c>
      <c r="I3379" s="14">
        <v>9310.7408482215142</v>
      </c>
      <c r="J3379" s="14">
        <v>3724.2963392886059</v>
      </c>
      <c r="K3379" s="15">
        <v>4.7670071080962668E-2</v>
      </c>
      <c r="L3379" s="14">
        <v>9315.6665632973891</v>
      </c>
      <c r="M3379" s="14">
        <v>206597.42187965009</v>
      </c>
      <c r="N3379" s="14">
        <v>2793.2222544664542</v>
      </c>
      <c r="O3379" s="15">
        <v>-0.16423471189937727</v>
      </c>
      <c r="P3379" s="14">
        <v>-26356.622968100895</v>
      </c>
      <c r="Q3379" s="14">
        <v>135521.42757766997</v>
      </c>
      <c r="R3379" s="14">
        <v>2793.2222544664542</v>
      </c>
      <c r="S3379" s="15">
        <v>0.53668367672528161</v>
      </c>
      <c r="T3379" s="38">
        <v>468455.8708640174</v>
      </c>
      <c r="U3379" s="38">
        <v>1342723.9539212815</v>
      </c>
      <c r="V3379" s="38">
        <v>451414.91445921391</v>
      </c>
      <c r="W3379" s="38">
        <v>1684842.8033786016</v>
      </c>
      <c r="AA3379" s="13">
        <v>3314</v>
      </c>
      <c r="AB3379" s="39">
        <v>2779595.2485032286</v>
      </c>
    </row>
    <row r="3380" spans="3:28">
      <c r="C3380" s="13">
        <v>3315</v>
      </c>
      <c r="D3380" s="13">
        <v>65</v>
      </c>
      <c r="E3380" s="14">
        <v>224358.8110129369</v>
      </c>
      <c r="F3380" s="14">
        <v>66577.436295045394</v>
      </c>
      <c r="G3380" s="14">
        <v>2551.6097</v>
      </c>
      <c r="H3380" s="14">
        <v>155229.76501789151</v>
      </c>
      <c r="I3380" s="14">
        <v>9313.7859010734901</v>
      </c>
      <c r="J3380" s="14">
        <v>3725.5143604293962</v>
      </c>
      <c r="K3380" s="15">
        <v>1.6914777880242336E-2</v>
      </c>
      <c r="L3380" s="14">
        <v>2964.1461227189179</v>
      </c>
      <c r="M3380" s="14">
        <v>180066.92972865756</v>
      </c>
      <c r="N3380" s="14">
        <v>2794.1357703220469</v>
      </c>
      <c r="O3380" s="15">
        <v>0.13284412852410032</v>
      </c>
      <c r="P3380" s="14">
        <v>16762.993896311669</v>
      </c>
      <c r="Q3380" s="14">
        <v>144345.49490937009</v>
      </c>
      <c r="R3380" s="14">
        <v>2794.1357703220469</v>
      </c>
      <c r="S3380" s="15">
        <v>0.13970829141758717</v>
      </c>
      <c r="T3380" s="38">
        <v>36967.37250019527</v>
      </c>
      <c r="U3380" s="38">
        <v>302968.4386527178</v>
      </c>
      <c r="V3380" s="38">
        <v>56694.512519225857</v>
      </c>
      <c r="W3380" s="38">
        <v>627380.86329074553</v>
      </c>
      <c r="AA3380" s="13">
        <v>3315</v>
      </c>
      <c r="AB3380" s="39">
        <v>2431796.6236180635</v>
      </c>
    </row>
    <row r="3381" spans="3:28">
      <c r="C3381" s="13">
        <v>3316</v>
      </c>
      <c r="D3381" s="13">
        <v>65</v>
      </c>
      <c r="E3381" s="14">
        <v>220116.06783987323</v>
      </c>
      <c r="F3381" s="14">
        <v>64922.766457550562</v>
      </c>
      <c r="G3381" s="14">
        <v>2551.6097</v>
      </c>
      <c r="H3381" s="14">
        <v>152641.69168232268</v>
      </c>
      <c r="I3381" s="14">
        <v>9158.501500939361</v>
      </c>
      <c r="J3381" s="14">
        <v>3663.4006003757445</v>
      </c>
      <c r="K3381" s="15">
        <v>2.7787515648482537E-2</v>
      </c>
      <c r="L3381" s="14">
        <v>3818.4368291866735</v>
      </c>
      <c r="M3381" s="14">
        <v>143065.69012413092</v>
      </c>
      <c r="N3381" s="14">
        <v>2747.550450281808</v>
      </c>
      <c r="O3381" s="15">
        <v>6.9169722294290331E-2</v>
      </c>
      <c r="P3381" s="14">
        <v>15951.316325087149</v>
      </c>
      <c r="Q3381" s="14">
        <v>247936.34450886343</v>
      </c>
      <c r="R3381" s="14">
        <v>2747.550450281808</v>
      </c>
      <c r="S3381" s="15">
        <v>0.27539912091745444</v>
      </c>
      <c r="T3381" s="38">
        <v>141562.99408726909</v>
      </c>
      <c r="U3381" s="38">
        <v>656965.25863972295</v>
      </c>
      <c r="V3381" s="38">
        <v>161332.74724154291</v>
      </c>
      <c r="W3381" s="38">
        <v>1047967.2932727173</v>
      </c>
      <c r="AA3381" s="13">
        <v>3316</v>
      </c>
      <c r="AB3381" s="39">
        <v>2923807.6945413072</v>
      </c>
    </row>
    <row r="3382" spans="3:28">
      <c r="C3382" s="13">
        <v>3317</v>
      </c>
      <c r="D3382" s="13">
        <v>65</v>
      </c>
      <c r="E3382" s="14">
        <v>240096.45905479393</v>
      </c>
      <c r="F3382" s="14">
        <v>72715.119031369628</v>
      </c>
      <c r="G3382" s="14">
        <v>2551.6097</v>
      </c>
      <c r="H3382" s="14">
        <v>164829.7303234243</v>
      </c>
      <c r="I3382" s="14">
        <v>9889.7838194054584</v>
      </c>
      <c r="J3382" s="14">
        <v>3955.9135277621835</v>
      </c>
      <c r="K3382" s="15">
        <v>7.842406207204855E-2</v>
      </c>
      <c r="L3382" s="14">
        <v>10965.806219892158</v>
      </c>
      <c r="M3382" s="14">
        <v>152770.82536952195</v>
      </c>
      <c r="N3382" s="14">
        <v>2966.9351458216374</v>
      </c>
      <c r="O3382" s="15">
        <v>0.22614470975017367</v>
      </c>
      <c r="P3382" s="14">
        <v>40465.430208889316</v>
      </c>
      <c r="Q3382" s="14">
        <v>220884.89966127035</v>
      </c>
      <c r="R3382" s="14">
        <v>2966.9351458216374</v>
      </c>
      <c r="S3382" s="15">
        <v>0.2796771347598781</v>
      </c>
      <c r="T3382" s="38">
        <v>132324.64396250193</v>
      </c>
      <c r="U3382" s="38">
        <v>606941.69135455554</v>
      </c>
      <c r="V3382" s="38">
        <v>183755.8803912834</v>
      </c>
      <c r="W3382" s="38">
        <v>980597.41638534784</v>
      </c>
      <c r="AA3382" s="13">
        <v>3317</v>
      </c>
      <c r="AB3382" s="39">
        <v>2826197.2032049443</v>
      </c>
    </row>
    <row r="3383" spans="3:28">
      <c r="C3383" s="13">
        <v>3318</v>
      </c>
      <c r="D3383" s="13">
        <v>65</v>
      </c>
      <c r="E3383" s="14">
        <v>237613.11246217726</v>
      </c>
      <c r="F3383" s="14">
        <v>71746.613860249141</v>
      </c>
      <c r="G3383" s="14">
        <v>2551.6097</v>
      </c>
      <c r="H3383" s="14">
        <v>163314.88890192812</v>
      </c>
      <c r="I3383" s="14">
        <v>9798.8933341156862</v>
      </c>
      <c r="J3383" s="14">
        <v>3919.5573336462749</v>
      </c>
      <c r="K3383" s="15">
        <v>7.3956556938214769E-3</v>
      </c>
      <c r="L3383" s="14">
        <v>1167.6167779909047</v>
      </c>
      <c r="M3383" s="14">
        <v>161006.13214240829</v>
      </c>
      <c r="N3383" s="14">
        <v>2939.6680002347057</v>
      </c>
      <c r="O3383" s="15">
        <v>0.10193940475012528</v>
      </c>
      <c r="P3383" s="14">
        <v>31948.389552457083</v>
      </c>
      <c r="Q3383" s="14">
        <v>346823.91422507976</v>
      </c>
      <c r="R3383" s="14">
        <v>2939.6680002347057</v>
      </c>
      <c r="S3383" s="15">
        <v>-1.0438249772212985E-2</v>
      </c>
      <c r="T3383" s="38">
        <v>-3348.9017654838981</v>
      </c>
      <c r="U3383" s="38">
        <v>318950.74935577583</v>
      </c>
      <c r="V3383" s="38">
        <v>29767.104564964087</v>
      </c>
      <c r="W3383" s="38">
        <v>826780.79572326387</v>
      </c>
      <c r="AA3383" s="13">
        <v>3318</v>
      </c>
      <c r="AB3383" s="39">
        <v>2697644.5288364659</v>
      </c>
    </row>
    <row r="3384" spans="3:28">
      <c r="C3384" s="13">
        <v>3319</v>
      </c>
      <c r="D3384" s="13">
        <v>65</v>
      </c>
      <c r="E3384" s="14">
        <v>234175.24674010614</v>
      </c>
      <c r="F3384" s="14">
        <v>70405.8462286414</v>
      </c>
      <c r="G3384" s="14">
        <v>2551.6097</v>
      </c>
      <c r="H3384" s="14">
        <v>161217.79081146474</v>
      </c>
      <c r="I3384" s="14">
        <v>9673.0674486878834</v>
      </c>
      <c r="J3384" s="14">
        <v>3869.2269794751537</v>
      </c>
      <c r="K3384" s="15">
        <v>9.0235831155951601E-2</v>
      </c>
      <c r="L3384" s="14">
        <v>18973.752058246144</v>
      </c>
      <c r="M3384" s="14">
        <v>231176.85662504195</v>
      </c>
      <c r="N3384" s="14">
        <v>2901.9202346063648</v>
      </c>
      <c r="O3384" s="15">
        <v>-3.7651994144920764E-2</v>
      </c>
      <c r="P3384" s="14">
        <v>-5791.6031252181101</v>
      </c>
      <c r="Q3384" s="14">
        <v>149478.65014629357</v>
      </c>
      <c r="R3384" s="14">
        <v>2901.9202346063648</v>
      </c>
      <c r="S3384" s="15">
        <v>0.16072891756955782</v>
      </c>
      <c r="T3384" s="38">
        <v>48496.748746367368</v>
      </c>
      <c r="U3384" s="38">
        <v>351677.78631149308</v>
      </c>
      <c r="V3384" s="38">
        <v>61678.897679395406</v>
      </c>
      <c r="W3384" s="38">
        <v>732333.29308282863</v>
      </c>
      <c r="AA3384" s="13">
        <v>3319</v>
      </c>
      <c r="AB3384" s="39">
        <v>2960990.9868025836</v>
      </c>
    </row>
    <row r="3385" spans="3:28">
      <c r="C3385" s="13">
        <v>3320</v>
      </c>
      <c r="D3385" s="13">
        <v>65</v>
      </c>
      <c r="E3385" s="14">
        <v>228576.98974886647</v>
      </c>
      <c r="F3385" s="14">
        <v>68222.52600205793</v>
      </c>
      <c r="G3385" s="14">
        <v>2551.6097</v>
      </c>
      <c r="H3385" s="14">
        <v>157802.85404680853</v>
      </c>
      <c r="I3385" s="14">
        <v>9468.171242808512</v>
      </c>
      <c r="J3385" s="14">
        <v>3787.2684971234048</v>
      </c>
      <c r="K3385" s="15">
        <v>0.14907307047103902</v>
      </c>
      <c r="L3385" s="14">
        <v>23196.946458673141</v>
      </c>
      <c r="M3385" s="14">
        <v>180698.4741072685</v>
      </c>
      <c r="N3385" s="14">
        <v>2840.4513728425536</v>
      </c>
      <c r="O3385" s="15">
        <v>1.7770908430414789E-3</v>
      </c>
      <c r="P3385" s="14">
        <v>396.71535440578953</v>
      </c>
      <c r="Q3385" s="14">
        <v>225055.58748324186</v>
      </c>
      <c r="R3385" s="14">
        <v>2840.4513728425536</v>
      </c>
      <c r="S3385" s="15">
        <v>0.19874781367439776</v>
      </c>
      <c r="T3385" s="38">
        <v>60188.434560676411</v>
      </c>
      <c r="U3385" s="38">
        <v>364446.88245406607</v>
      </c>
      <c r="V3385" s="38">
        <v>83782.096373755339</v>
      </c>
      <c r="W3385" s="38">
        <v>770200.94404457649</v>
      </c>
      <c r="AA3385" s="13">
        <v>3320</v>
      </c>
      <c r="AB3385" s="39">
        <v>2958687.667675171</v>
      </c>
    </row>
    <row r="3386" spans="3:28">
      <c r="C3386" s="13">
        <v>3321</v>
      </c>
      <c r="D3386" s="13">
        <v>65</v>
      </c>
      <c r="E3386" s="14">
        <v>218606.93710311997</v>
      </c>
      <c r="F3386" s="14">
        <v>64334.205470216788</v>
      </c>
      <c r="G3386" s="14">
        <v>2551.6097</v>
      </c>
      <c r="H3386" s="14">
        <v>151721.12193290319</v>
      </c>
      <c r="I3386" s="14">
        <v>9103.2673159741917</v>
      </c>
      <c r="J3386" s="14">
        <v>3641.3069263896768</v>
      </c>
      <c r="K3386" s="15">
        <v>3.0458436551005223E-2</v>
      </c>
      <c r="L3386" s="14">
        <v>4498.0103959004509</v>
      </c>
      <c r="M3386" s="14">
        <v>153995.65930724161</v>
      </c>
      <c r="N3386" s="14">
        <v>2730.9801947922574</v>
      </c>
      <c r="O3386" s="15">
        <v>0.15194522965081678</v>
      </c>
      <c r="P3386" s="14">
        <v>20248.733620583283</v>
      </c>
      <c r="Q3386" s="14">
        <v>154877.595441571</v>
      </c>
      <c r="R3386" s="14">
        <v>2730.9801947922574</v>
      </c>
      <c r="S3386" s="15">
        <v>0.23455743001642088</v>
      </c>
      <c r="T3386" s="38">
        <v>19553.736892739023</v>
      </c>
      <c r="U3386" s="38">
        <v>104283.6162203979</v>
      </c>
      <c r="V3386" s="38">
        <v>44300.480909222759</v>
      </c>
      <c r="W3386" s="38">
        <v>413156.87096921052</v>
      </c>
      <c r="AA3386" s="13">
        <v>3321</v>
      </c>
      <c r="AB3386" s="39">
        <v>2626691.6728095924</v>
      </c>
    </row>
    <row r="3387" spans="3:28">
      <c r="C3387" s="13">
        <v>3322</v>
      </c>
      <c r="D3387" s="13">
        <v>65</v>
      </c>
      <c r="E3387" s="14">
        <v>242769.68926036573</v>
      </c>
      <c r="F3387" s="14">
        <v>73757.678811542632</v>
      </c>
      <c r="G3387" s="14">
        <v>2551.6097</v>
      </c>
      <c r="H3387" s="14">
        <v>166460.4007488231</v>
      </c>
      <c r="I3387" s="14">
        <v>9987.6240449293855</v>
      </c>
      <c r="J3387" s="14">
        <v>3995.0496179717543</v>
      </c>
      <c r="K3387" s="15">
        <v>8.6177738534101322E-2</v>
      </c>
      <c r="L3387" s="14">
        <v>15305.441292880199</v>
      </c>
      <c r="M3387" s="14">
        <v>194906.15635991277</v>
      </c>
      <c r="N3387" s="14">
        <v>2996.2872134788154</v>
      </c>
      <c r="O3387" s="15">
        <v>0.1278539030320674</v>
      </c>
      <c r="P3387" s="14">
        <v>25630.856353781681</v>
      </c>
      <c r="Q3387" s="14">
        <v>227598.87804748988</v>
      </c>
      <c r="R3387" s="14">
        <v>2996.2872134788154</v>
      </c>
      <c r="S3387" s="15">
        <v>-0.25676328763685979</v>
      </c>
      <c r="T3387" s="38">
        <v>-34576.473315454816</v>
      </c>
      <c r="U3387" s="38">
        <v>101584.50949108606</v>
      </c>
      <c r="V3387" s="38">
        <v>6359.8243312070626</v>
      </c>
      <c r="W3387" s="38">
        <v>524089.54389848869</v>
      </c>
      <c r="AA3387" s="13">
        <v>3322</v>
      </c>
      <c r="AB3387" s="39">
        <v>2472833.1040231632</v>
      </c>
    </row>
    <row r="3388" spans="3:28">
      <c r="C3388" s="13">
        <v>3323</v>
      </c>
      <c r="D3388" s="13">
        <v>65</v>
      </c>
      <c r="E3388" s="14">
        <v>244881.71473061256</v>
      </c>
      <c r="F3388" s="14">
        <v>74581.368744938896</v>
      </c>
      <c r="G3388" s="14">
        <v>2551.6097</v>
      </c>
      <c r="H3388" s="14">
        <v>167748.73628567366</v>
      </c>
      <c r="I3388" s="14">
        <v>10064.924177140419</v>
      </c>
      <c r="J3388" s="14">
        <v>4025.9696708561678</v>
      </c>
      <c r="K3388" s="15">
        <v>3.9453564315560227E-2</v>
      </c>
      <c r="L3388" s="14">
        <v>7240.5203565613474</v>
      </c>
      <c r="M3388" s="14">
        <v>192773.56179954248</v>
      </c>
      <c r="N3388" s="14">
        <v>3019.4772531421258</v>
      </c>
      <c r="O3388" s="15">
        <v>4.4717909281746834E-2</v>
      </c>
      <c r="P3388" s="14">
        <v>10770.449324295945</v>
      </c>
      <c r="Q3388" s="14">
        <v>253133.33822755667</v>
      </c>
      <c r="R3388" s="14">
        <v>3019.4772531421258</v>
      </c>
      <c r="S3388" s="15">
        <v>7.8491479605942716E-3</v>
      </c>
      <c r="T3388" s="38">
        <v>1669.0485899583568</v>
      </c>
      <c r="U3388" s="38">
        <v>215819.52202464105</v>
      </c>
      <c r="V3388" s="38">
        <v>19680.01827081565</v>
      </c>
      <c r="W3388" s="38">
        <v>661726.42205174023</v>
      </c>
      <c r="AA3388" s="13">
        <v>3323</v>
      </c>
      <c r="AB3388" s="39">
        <v>3025258.8624594933</v>
      </c>
    </row>
    <row r="3389" spans="3:28">
      <c r="C3389" s="13">
        <v>3324</v>
      </c>
      <c r="D3389" s="13">
        <v>65</v>
      </c>
      <c r="E3389" s="14">
        <v>249800.08966466889</v>
      </c>
      <c r="F3389" s="14">
        <v>76499.534969220869</v>
      </c>
      <c r="G3389" s="14">
        <v>2551.6097</v>
      </c>
      <c r="H3389" s="14">
        <v>170748.94499544802</v>
      </c>
      <c r="I3389" s="14">
        <v>10244.936699726881</v>
      </c>
      <c r="J3389" s="14">
        <v>4097.9746798907527</v>
      </c>
      <c r="K3389" s="15">
        <v>5.8211085075384209E-2</v>
      </c>
      <c r="L3389" s="14">
        <v>7927.4533108120258</v>
      </c>
      <c r="M3389" s="14">
        <v>146161.04020848527</v>
      </c>
      <c r="N3389" s="14">
        <v>3073.481009918064</v>
      </c>
      <c r="O3389" s="15">
        <v>-2.5765629561269959E-2</v>
      </c>
      <c r="P3389" s="14">
        <v>-7194.568335210548</v>
      </c>
      <c r="Q3389" s="14">
        <v>273573.39833102131</v>
      </c>
      <c r="R3389" s="14">
        <v>3073.481009918064</v>
      </c>
      <c r="S3389" s="15">
        <v>0.21179475080100418</v>
      </c>
      <c r="T3389" s="38">
        <v>162351.05436208006</v>
      </c>
      <c r="U3389" s="38">
        <v>930436.79453804647</v>
      </c>
      <c r="V3389" s="38">
        <v>163083.93933768154</v>
      </c>
      <c r="W3389" s="38">
        <v>1350171.2330775531</v>
      </c>
      <c r="AA3389" s="13">
        <v>3324</v>
      </c>
      <c r="AB3389" s="39">
        <v>2508774.3438678198</v>
      </c>
    </row>
    <row r="3390" spans="3:28">
      <c r="C3390" s="13">
        <v>3325</v>
      </c>
      <c r="D3390" s="13">
        <v>65</v>
      </c>
      <c r="E3390" s="14">
        <v>230711.50074103635</v>
      </c>
      <c r="F3390" s="14">
        <v>69054.98528900418</v>
      </c>
      <c r="G3390" s="14">
        <v>2551.6097</v>
      </c>
      <c r="H3390" s="14">
        <v>159104.90575203215</v>
      </c>
      <c r="I3390" s="14">
        <v>9546.2943451219289</v>
      </c>
      <c r="J3390" s="14">
        <v>3818.5177380487717</v>
      </c>
      <c r="K3390" s="15">
        <v>0.17370635056216691</v>
      </c>
      <c r="L3390" s="14">
        <v>31261.601124947258</v>
      </c>
      <c r="M3390" s="14">
        <v>213138.95571283944</v>
      </c>
      <c r="N3390" s="14">
        <v>2863.8883035365784</v>
      </c>
      <c r="O3390" s="15">
        <v>-0.18508399812841403</v>
      </c>
      <c r="P3390" s="14">
        <v>-40419.164575966191</v>
      </c>
      <c r="Q3390" s="14">
        <v>179395.59486339265</v>
      </c>
      <c r="R3390" s="14">
        <v>2863.8883035365784</v>
      </c>
      <c r="S3390" s="15">
        <v>5.4103709591703242E-4</v>
      </c>
      <c r="T3390" s="38">
        <v>56.628022828144893</v>
      </c>
      <c r="U3390" s="38">
        <v>106154.26562795024</v>
      </c>
      <c r="V3390" s="38">
        <v>-9100.935428190789</v>
      </c>
      <c r="W3390" s="38">
        <v>498688.81620418234</v>
      </c>
      <c r="AA3390" s="13">
        <v>3325</v>
      </c>
      <c r="AB3390" s="39">
        <v>2440490.679472249</v>
      </c>
    </row>
    <row r="3391" spans="3:28">
      <c r="C3391" s="13">
        <v>3326</v>
      </c>
      <c r="D3391" s="13">
        <v>65</v>
      </c>
      <c r="E3391" s="14">
        <v>224141.3415722615</v>
      </c>
      <c r="F3391" s="14">
        <v>66492.623213181985</v>
      </c>
      <c r="G3391" s="14">
        <v>2551.6097</v>
      </c>
      <c r="H3391" s="14">
        <v>155097.1086590795</v>
      </c>
      <c r="I3391" s="14">
        <v>9305.8265195447693</v>
      </c>
      <c r="J3391" s="14">
        <v>3722.330607817908</v>
      </c>
      <c r="K3391" s="15">
        <v>4.6354090340150873E-2</v>
      </c>
      <c r="L3391" s="14">
        <v>8870.3770308302155</v>
      </c>
      <c r="M3391" s="14">
        <v>202092.80011670655</v>
      </c>
      <c r="N3391" s="14">
        <v>2791.7479558634309</v>
      </c>
      <c r="O3391" s="15">
        <v>-4.808374243763136E-2</v>
      </c>
      <c r="P3391" s="14">
        <v>-15724.039254960095</v>
      </c>
      <c r="Q3391" s="14">
        <v>312685.46672874759</v>
      </c>
      <c r="R3391" s="14">
        <v>2791.7479558634309</v>
      </c>
      <c r="S3391" s="15">
        <v>0.17270452401619649</v>
      </c>
      <c r="T3391" s="38">
        <v>34710.600221536763</v>
      </c>
      <c r="U3391" s="38">
        <v>237089.05076637736</v>
      </c>
      <c r="V3391" s="38">
        <v>27856.937997406883</v>
      </c>
      <c r="W3391" s="38">
        <v>751867.31761183147</v>
      </c>
      <c r="AA3391" s="13">
        <v>3326</v>
      </c>
      <c r="AB3391" s="39">
        <v>2115176.3644116116</v>
      </c>
    </row>
    <row r="3392" spans="3:28">
      <c r="C3392" s="13">
        <v>3327</v>
      </c>
      <c r="D3392" s="13">
        <v>65</v>
      </c>
      <c r="E3392" s="14">
        <v>220462.74342025968</v>
      </c>
      <c r="F3392" s="14">
        <v>65057.969933901273</v>
      </c>
      <c r="G3392" s="14">
        <v>2551.6097</v>
      </c>
      <c r="H3392" s="14">
        <v>152853.1637863584</v>
      </c>
      <c r="I3392" s="14">
        <v>9171.1898271815044</v>
      </c>
      <c r="J3392" s="14">
        <v>3668.475930872602</v>
      </c>
      <c r="K3392" s="15">
        <v>-2.1370165731649411E-2</v>
      </c>
      <c r="L3392" s="14">
        <v>-4390.4657634395944</v>
      </c>
      <c r="M3392" s="14">
        <v>202892.14441266586</v>
      </c>
      <c r="N3392" s="14">
        <v>2751.3569481544514</v>
      </c>
      <c r="O3392" s="15">
        <v>2.4661600015270374E-3</v>
      </c>
      <c r="P3392" s="14">
        <v>668.09186889928071</v>
      </c>
      <c r="Q3392" s="14">
        <v>272947.47021873505</v>
      </c>
      <c r="R3392" s="14">
        <v>2751.3569481544514</v>
      </c>
      <c r="S3392" s="15">
        <v>-9.345159462713741E-2</v>
      </c>
      <c r="T3392" s="38">
        <v>-27574.869286772693</v>
      </c>
      <c r="U3392" s="38">
        <v>268871.95694881346</v>
      </c>
      <c r="V3392" s="38">
        <v>-31297.243181313006</v>
      </c>
      <c r="W3392" s="38">
        <v>744711.57158021443</v>
      </c>
      <c r="AA3392" s="13">
        <v>3327</v>
      </c>
      <c r="AB3392" s="39">
        <v>2767756.7539396901</v>
      </c>
    </row>
    <row r="3393" spans="3:28">
      <c r="C3393" s="13">
        <v>3328</v>
      </c>
      <c r="D3393" s="13">
        <v>65</v>
      </c>
      <c r="E3393" s="14">
        <v>226195.78186258397</v>
      </c>
      <c r="F3393" s="14">
        <v>67293.854926407745</v>
      </c>
      <c r="G3393" s="14">
        <v>2551.6097</v>
      </c>
      <c r="H3393" s="14">
        <v>156350.31723617623</v>
      </c>
      <c r="I3393" s="14">
        <v>9381.0190341705729</v>
      </c>
      <c r="J3393" s="14">
        <v>3752.4076136682293</v>
      </c>
      <c r="K3393" s="15">
        <v>1.8160059220547364E-2</v>
      </c>
      <c r="L3393" s="14">
        <v>2581.6838606565652</v>
      </c>
      <c r="M3393" s="14">
        <v>146620.63225455105</v>
      </c>
      <c r="N3393" s="14">
        <v>2814.3057102511716</v>
      </c>
      <c r="O3393" s="15">
        <v>-6.0942513625392297E-2</v>
      </c>
      <c r="P3393" s="14">
        <v>-12006.420239265903</v>
      </c>
      <c r="Q3393" s="14">
        <v>186412.95815463873</v>
      </c>
      <c r="R3393" s="14">
        <v>2814.3057102511716</v>
      </c>
      <c r="S3393" s="15">
        <v>0.24279684132971929</v>
      </c>
      <c r="T3393" s="38">
        <v>128202.25094246432</v>
      </c>
      <c r="U3393" s="38">
        <v>657632.13358411565</v>
      </c>
      <c r="V3393" s="38">
        <v>118777.51456385499</v>
      </c>
      <c r="W3393" s="38">
        <v>990665.72399330547</v>
      </c>
      <c r="AA3393" s="13">
        <v>3328</v>
      </c>
      <c r="AB3393" s="39">
        <v>2672996.1708356431</v>
      </c>
    </row>
    <row r="3394" spans="3:28">
      <c r="C3394" s="13">
        <v>3329</v>
      </c>
      <c r="D3394" s="13">
        <v>65</v>
      </c>
      <c r="E3394" s="14">
        <v>230670.08303285431</v>
      </c>
      <c r="F3394" s="14">
        <v>69038.832382813183</v>
      </c>
      <c r="G3394" s="14">
        <v>2551.6097</v>
      </c>
      <c r="H3394" s="14">
        <v>159079.64095004112</v>
      </c>
      <c r="I3394" s="14">
        <v>9544.7784570024669</v>
      </c>
      <c r="J3394" s="14">
        <v>3817.9113828009868</v>
      </c>
      <c r="K3394" s="15">
        <v>4.661150171178053E-2</v>
      </c>
      <c r="L3394" s="14">
        <v>6166.0356888331389</v>
      </c>
      <c r="M3394" s="14">
        <v>140360.70332662095</v>
      </c>
      <c r="N3394" s="14">
        <v>2863.4335371007401</v>
      </c>
      <c r="O3394" s="15">
        <v>5.4833847660618308E-2</v>
      </c>
      <c r="P3394" s="14">
        <v>9310.8314541126256</v>
      </c>
      <c r="Q3394" s="14">
        <v>180543.35285960749</v>
      </c>
      <c r="R3394" s="14">
        <v>2863.4335371007401</v>
      </c>
      <c r="S3394" s="15">
        <v>9.6654363806196575E-2</v>
      </c>
      <c r="T3394" s="38">
        <v>26048.611303646219</v>
      </c>
      <c r="U3394" s="38">
        <v>296983.02073775243</v>
      </c>
      <c r="V3394" s="38">
        <v>41525.47844659198</v>
      </c>
      <c r="W3394" s="38">
        <v>617887.07692398084</v>
      </c>
      <c r="AA3394" s="13">
        <v>3329</v>
      </c>
      <c r="AB3394" s="39">
        <v>2691321.8326281314</v>
      </c>
    </row>
    <row r="3395" spans="3:28">
      <c r="C3395" s="13">
        <v>3330</v>
      </c>
      <c r="D3395" s="13">
        <v>65</v>
      </c>
      <c r="E3395" s="14">
        <v>241817.70863285867</v>
      </c>
      <c r="F3395" s="14">
        <v>73386.406366814888</v>
      </c>
      <c r="G3395" s="14">
        <v>2551.6097</v>
      </c>
      <c r="H3395" s="14">
        <v>165879.69256604378</v>
      </c>
      <c r="I3395" s="14">
        <v>9952.7815539626263</v>
      </c>
      <c r="J3395" s="14">
        <v>3981.1126215850509</v>
      </c>
      <c r="K3395" s="15">
        <v>2.9458365569953203E-2</v>
      </c>
      <c r="L3395" s="14">
        <v>4386.8456264372435</v>
      </c>
      <c r="M3395" s="14">
        <v>155294.20507826068</v>
      </c>
      <c r="N3395" s="14">
        <v>2985.8344661887877</v>
      </c>
      <c r="O3395" s="15">
        <v>2.0442138280361101E-2</v>
      </c>
      <c r="P3395" s="14">
        <v>3992.1719161358533</v>
      </c>
      <c r="Q3395" s="14">
        <v>200776.39680911237</v>
      </c>
      <c r="R3395" s="14">
        <v>2985.8344661887877</v>
      </c>
      <c r="S3395" s="15">
        <v>-1.3193980544849618E-2</v>
      </c>
      <c r="T3395" s="38">
        <v>-2454.844165851332</v>
      </c>
      <c r="U3395" s="38">
        <v>185095.96192850877</v>
      </c>
      <c r="V3395" s="38">
        <v>5924.1733767217638</v>
      </c>
      <c r="W3395" s="38">
        <v>541166.56381588173</v>
      </c>
      <c r="AA3395" s="13">
        <v>3330</v>
      </c>
      <c r="AB3395" s="39">
        <v>3184119.8470799858</v>
      </c>
    </row>
    <row r="3396" spans="3:28">
      <c r="C3396" s="13">
        <v>3331</v>
      </c>
      <c r="D3396" s="13">
        <v>65</v>
      </c>
      <c r="E3396" s="14">
        <v>230226.47220754865</v>
      </c>
      <c r="F3396" s="14">
        <v>68865.824160943972</v>
      </c>
      <c r="G3396" s="14">
        <v>2551.6097</v>
      </c>
      <c r="H3396" s="14">
        <v>158809.03834660468</v>
      </c>
      <c r="I3396" s="14">
        <v>9528.54230079628</v>
      </c>
      <c r="J3396" s="14">
        <v>3811.416920318512</v>
      </c>
      <c r="K3396" s="15">
        <v>-2.0580798539019153E-2</v>
      </c>
      <c r="L3396" s="14">
        <v>-2254.3633482692585</v>
      </c>
      <c r="M3396" s="14">
        <v>109188.55981204894</v>
      </c>
      <c r="N3396" s="14">
        <v>2858.562690238884</v>
      </c>
      <c r="O3396" s="15">
        <v>-0.18448833463805897</v>
      </c>
      <c r="P3396" s="14">
        <v>-42045.203749204222</v>
      </c>
      <c r="Q3396" s="14">
        <v>187285.77030559897</v>
      </c>
      <c r="R3396" s="14">
        <v>2858.562690238884</v>
      </c>
      <c r="S3396" s="15">
        <v>-8.7011567418931887E-2</v>
      </c>
      <c r="T3396" s="38">
        <v>-36600.295458253386</v>
      </c>
      <c r="U3396" s="38">
        <v>385466.10970782978</v>
      </c>
      <c r="V3396" s="38">
        <v>-80899.862555726868</v>
      </c>
      <c r="W3396" s="38">
        <v>681940.43982547766</v>
      </c>
      <c r="AA3396" s="13">
        <v>3331</v>
      </c>
      <c r="AB3396" s="39">
        <v>2730111.691440023</v>
      </c>
    </row>
    <row r="3397" spans="3:28">
      <c r="C3397" s="13">
        <v>3332</v>
      </c>
      <c r="D3397" s="13">
        <v>65</v>
      </c>
      <c r="E3397" s="14">
        <v>229056.82655335654</v>
      </c>
      <c r="F3397" s="14">
        <v>68409.66235580905</v>
      </c>
      <c r="G3397" s="14">
        <v>2551.6097</v>
      </c>
      <c r="H3397" s="14">
        <v>158095.55449754748</v>
      </c>
      <c r="I3397" s="14">
        <v>9485.733269852848</v>
      </c>
      <c r="J3397" s="14">
        <v>3794.2933079411396</v>
      </c>
      <c r="K3397" s="15">
        <v>8.345150702194376E-2</v>
      </c>
      <c r="L3397" s="14">
        <v>8641.405274623874</v>
      </c>
      <c r="M3397" s="14">
        <v>114088.57256934331</v>
      </c>
      <c r="N3397" s="14">
        <v>2845.7199809558542</v>
      </c>
      <c r="O3397" s="15">
        <v>0.24637354726882107</v>
      </c>
      <c r="P3397" s="14">
        <v>64163.407141119656</v>
      </c>
      <c r="Q3397" s="14">
        <v>326017.66430229385</v>
      </c>
      <c r="R3397" s="14">
        <v>2845.7199809558542</v>
      </c>
      <c r="S3397" s="15">
        <v>0.55710034852561485</v>
      </c>
      <c r="T3397" s="38">
        <v>88777.758481382043</v>
      </c>
      <c r="U3397" s="38">
        <v>249557.47171443186</v>
      </c>
      <c r="V3397" s="38">
        <v>161582.57089712558</v>
      </c>
      <c r="W3397" s="38">
        <v>689663.70858606906</v>
      </c>
      <c r="AA3397" s="13">
        <v>3332</v>
      </c>
      <c r="AB3397" s="39">
        <v>2793743.1156728049</v>
      </c>
    </row>
    <row r="3398" spans="3:28">
      <c r="C3398" s="13">
        <v>3333</v>
      </c>
      <c r="D3398" s="13">
        <v>65</v>
      </c>
      <c r="E3398" s="14">
        <v>235218.26133619103</v>
      </c>
      <c r="F3398" s="14">
        <v>70812.621921114507</v>
      </c>
      <c r="G3398" s="14">
        <v>2551.6097</v>
      </c>
      <c r="H3398" s="14">
        <v>161854.02971507653</v>
      </c>
      <c r="I3398" s="14">
        <v>9711.2417829045917</v>
      </c>
      <c r="J3398" s="14">
        <v>3884.4967131618369</v>
      </c>
      <c r="K3398" s="15">
        <v>1.7546804229999109E-2</v>
      </c>
      <c r="L3398" s="14">
        <v>3145.554835684763</v>
      </c>
      <c r="M3398" s="14">
        <v>184354.34053169339</v>
      </c>
      <c r="N3398" s="14">
        <v>2913.3725348713774</v>
      </c>
      <c r="O3398" s="15">
        <v>4.8415689737067995E-2</v>
      </c>
      <c r="P3398" s="14">
        <v>6054.883697781609</v>
      </c>
      <c r="Q3398" s="14">
        <v>132571.93222926807</v>
      </c>
      <c r="R3398" s="14">
        <v>2913.3725348713774</v>
      </c>
      <c r="S3398" s="15">
        <v>9.4119812618611326E-2</v>
      </c>
      <c r="T3398" s="38">
        <v>6565.9880046377211</v>
      </c>
      <c r="U3398" s="38">
        <v>77784.691662016208</v>
      </c>
      <c r="V3398" s="38">
        <v>15766.426538104093</v>
      </c>
      <c r="W3398" s="38">
        <v>394710.96442297765</v>
      </c>
      <c r="AA3398" s="13">
        <v>3333</v>
      </c>
      <c r="AB3398" s="39">
        <v>2276701.7250208007</v>
      </c>
    </row>
    <row r="3399" spans="3:28">
      <c r="C3399" s="13">
        <v>3334</v>
      </c>
      <c r="D3399" s="13">
        <v>65</v>
      </c>
      <c r="E3399" s="14">
        <v>217857.86807096275</v>
      </c>
      <c r="F3399" s="14">
        <v>64042.068547675473</v>
      </c>
      <c r="G3399" s="14">
        <v>2551.6097</v>
      </c>
      <c r="H3399" s="14">
        <v>151264.18982328728</v>
      </c>
      <c r="I3399" s="14">
        <v>9075.8513893972358</v>
      </c>
      <c r="J3399" s="14">
        <v>3630.3405557588944</v>
      </c>
      <c r="K3399" s="15">
        <v>4.8585103210333894E-2</v>
      </c>
      <c r="L3399" s="14">
        <v>6978.989905608908</v>
      </c>
      <c r="M3399" s="14">
        <v>152438.8052384874</v>
      </c>
      <c r="N3399" s="14">
        <v>2722.7554168191705</v>
      </c>
      <c r="O3399" s="15">
        <v>7.4927368766398356E-2</v>
      </c>
      <c r="P3399" s="14">
        <v>23745.613429865774</v>
      </c>
      <c r="Q3399" s="14">
        <v>342022.07598394313</v>
      </c>
      <c r="R3399" s="14">
        <v>2722.7554168191705</v>
      </c>
      <c r="S3399" s="15">
        <v>0.26917842637001699</v>
      </c>
      <c r="T3399" s="38">
        <v>32703.864233056418</v>
      </c>
      <c r="U3399" s="38">
        <v>155560.35830008963</v>
      </c>
      <c r="V3399" s="38">
        <v>63428.467568531101</v>
      </c>
      <c r="W3399" s="38">
        <v>650021.2395225201</v>
      </c>
      <c r="AA3399" s="13">
        <v>3334</v>
      </c>
      <c r="AB3399" s="39">
        <v>3065605.2641210118</v>
      </c>
    </row>
    <row r="3400" spans="3:28">
      <c r="C3400" s="13">
        <v>3335</v>
      </c>
      <c r="D3400" s="13">
        <v>65</v>
      </c>
      <c r="E3400" s="14">
        <v>226537.76595702089</v>
      </c>
      <c r="F3400" s="14">
        <v>67427.22872323815</v>
      </c>
      <c r="G3400" s="14">
        <v>2551.6097</v>
      </c>
      <c r="H3400" s="14">
        <v>156558.92753378276</v>
      </c>
      <c r="I3400" s="14">
        <v>9393.5356520269652</v>
      </c>
      <c r="J3400" s="14">
        <v>3757.4142608107863</v>
      </c>
      <c r="K3400" s="15">
        <v>1.5484654594056659E-2</v>
      </c>
      <c r="L3400" s="14">
        <v>2444.9944721721768</v>
      </c>
      <c r="M3400" s="14">
        <v>162221.60351061355</v>
      </c>
      <c r="N3400" s="14">
        <v>2818.0606956080896</v>
      </c>
      <c r="O3400" s="15">
        <v>-0.11946416773981422</v>
      </c>
      <c r="P3400" s="14">
        <v>-20372.146657288835</v>
      </c>
      <c r="Q3400" s="14">
        <v>151566.2318851818</v>
      </c>
      <c r="R3400" s="14">
        <v>2818.0606956080896</v>
      </c>
      <c r="S3400" s="15">
        <v>0.25116512905425847</v>
      </c>
      <c r="T3400" s="38">
        <v>33530.529281602707</v>
      </c>
      <c r="U3400" s="38">
        <v>168439.4981274743</v>
      </c>
      <c r="V3400" s="38">
        <v>15603.377096486049</v>
      </c>
      <c r="W3400" s="38">
        <v>482227.33352326963</v>
      </c>
      <c r="AA3400" s="13">
        <v>3335</v>
      </c>
      <c r="AB3400" s="39">
        <v>3056687.8309707395</v>
      </c>
    </row>
    <row r="3401" spans="3:28">
      <c r="C3401" s="13">
        <v>3336</v>
      </c>
      <c r="D3401" s="13">
        <v>65</v>
      </c>
      <c r="E3401" s="14">
        <v>223757.03178583641</v>
      </c>
      <c r="F3401" s="14">
        <v>66342.742396476198</v>
      </c>
      <c r="G3401" s="14">
        <v>2551.6097</v>
      </c>
      <c r="H3401" s="14">
        <v>154862.67968936023</v>
      </c>
      <c r="I3401" s="14">
        <v>9291.7607813616141</v>
      </c>
      <c r="J3401" s="14">
        <v>3716.7043125446457</v>
      </c>
      <c r="K3401" s="15">
        <v>-3.8035331279250288E-2</v>
      </c>
      <c r="L3401" s="14">
        <v>-5167.1143400868114</v>
      </c>
      <c r="M3401" s="14">
        <v>132541.62129649628</v>
      </c>
      <c r="N3401" s="14">
        <v>2787.528234408484</v>
      </c>
      <c r="O3401" s="15">
        <v>-2.4606376077130773E-2</v>
      </c>
      <c r="P3401" s="14">
        <v>-3863.4902506974145</v>
      </c>
      <c r="Q3401" s="14">
        <v>154542.02718552368</v>
      </c>
      <c r="R3401" s="14">
        <v>2787.528234408484</v>
      </c>
      <c r="S3401" s="15">
        <v>0.29267891985976269</v>
      </c>
      <c r="T3401" s="38">
        <v>38501.111713413033</v>
      </c>
      <c r="U3401" s="38">
        <v>171442.14179654629</v>
      </c>
      <c r="V3401" s="38">
        <v>29470.507122628806</v>
      </c>
      <c r="W3401" s="38">
        <v>458525.79027856624</v>
      </c>
      <c r="AA3401" s="13">
        <v>3336</v>
      </c>
      <c r="AB3401" s="39">
        <v>2896639.3067029952</v>
      </c>
    </row>
    <row r="3402" spans="3:28">
      <c r="C3402" s="13">
        <v>3337</v>
      </c>
      <c r="D3402" s="13">
        <v>65</v>
      </c>
      <c r="E3402" s="14">
        <v>230292.26083146865</v>
      </c>
      <c r="F3402" s="14">
        <v>68891.481724272773</v>
      </c>
      <c r="G3402" s="14">
        <v>2551.6097</v>
      </c>
      <c r="H3402" s="14">
        <v>158849.16940719588</v>
      </c>
      <c r="I3402" s="14">
        <v>9530.9501644317515</v>
      </c>
      <c r="J3402" s="14">
        <v>3812.3800657727006</v>
      </c>
      <c r="K3402" s="15">
        <v>-2.3473145444542577E-2</v>
      </c>
      <c r="L3402" s="14">
        <v>-3062.231914170784</v>
      </c>
      <c r="M3402" s="14">
        <v>129300.77829245763</v>
      </c>
      <c r="N3402" s="14">
        <v>2859.2850493295255</v>
      </c>
      <c r="O3402" s="15">
        <v>-7.1418336082581413E-2</v>
      </c>
      <c r="P3402" s="14">
        <v>-16175.195331769948</v>
      </c>
      <c r="Q3402" s="14">
        <v>211739.63599744049</v>
      </c>
      <c r="R3402" s="14">
        <v>2859.2850493295255</v>
      </c>
      <c r="S3402" s="15">
        <v>2.1184624852481349E-3</v>
      </c>
      <c r="T3402" s="38">
        <v>579.92213606358553</v>
      </c>
      <c r="U3402" s="38">
        <v>275756.27488187223</v>
      </c>
      <c r="V3402" s="38">
        <v>-18657.505109877147</v>
      </c>
      <c r="W3402" s="38">
        <v>616796.68917177035</v>
      </c>
      <c r="AA3402" s="13">
        <v>3337</v>
      </c>
      <c r="AB3402" s="39">
        <v>2676876.7568701259</v>
      </c>
    </row>
    <row r="3403" spans="3:28">
      <c r="C3403" s="13">
        <v>3338</v>
      </c>
      <c r="D3403" s="13">
        <v>65</v>
      </c>
      <c r="E3403" s="14">
        <v>244645.59469076339</v>
      </c>
      <c r="F3403" s="14">
        <v>74489.281929397723</v>
      </c>
      <c r="G3403" s="14">
        <v>2551.6097</v>
      </c>
      <c r="H3403" s="14">
        <v>167604.70306136567</v>
      </c>
      <c r="I3403" s="14">
        <v>10056.28218368194</v>
      </c>
      <c r="J3403" s="14">
        <v>4022.5128734727764</v>
      </c>
      <c r="K3403" s="15">
        <v>6.6864651251148544E-2</v>
      </c>
      <c r="L3403" s="14">
        <v>10742.996003911856</v>
      </c>
      <c r="M3403" s="14">
        <v>173422.04630321357</v>
      </c>
      <c r="N3403" s="14">
        <v>3016.8846551045822</v>
      </c>
      <c r="O3403" s="15">
        <v>0.39977536588393359</v>
      </c>
      <c r="P3403" s="14">
        <v>36990.69543972447</v>
      </c>
      <c r="Q3403" s="14">
        <v>131027.83912418815</v>
      </c>
      <c r="R3403" s="14">
        <v>3016.8846551045822</v>
      </c>
      <c r="S3403" s="15">
        <v>-0.15786613232134461</v>
      </c>
      <c r="T3403" s="38">
        <v>-42331.331825854293</v>
      </c>
      <c r="U3403" s="38">
        <v>227324.12343849876</v>
      </c>
      <c r="V3403" s="38">
        <v>5402.3596177820364</v>
      </c>
      <c r="W3403" s="38">
        <v>531774.00886590057</v>
      </c>
      <c r="AA3403" s="13">
        <v>3338</v>
      </c>
      <c r="AB3403" s="39">
        <v>3000360.1143944226</v>
      </c>
    </row>
    <row r="3404" spans="3:28">
      <c r="C3404" s="13">
        <v>3339</v>
      </c>
      <c r="D3404" s="13">
        <v>65</v>
      </c>
      <c r="E3404" s="14">
        <v>227526.5253694414</v>
      </c>
      <c r="F3404" s="14">
        <v>67812.84489408214</v>
      </c>
      <c r="G3404" s="14">
        <v>2551.6097</v>
      </c>
      <c r="H3404" s="14">
        <v>157162.07077535926</v>
      </c>
      <c r="I3404" s="14">
        <v>9429.724246521555</v>
      </c>
      <c r="J3404" s="14">
        <v>3771.889698608622</v>
      </c>
      <c r="K3404" s="15">
        <v>8.2988404061493021E-2</v>
      </c>
      <c r="L3404" s="14">
        <v>12624.982192151525</v>
      </c>
      <c r="M3404" s="14">
        <v>166640.40024829836</v>
      </c>
      <c r="N3404" s="14">
        <v>2828.9172739564665</v>
      </c>
      <c r="O3404" s="15">
        <v>-3.2768820160843176E-2</v>
      </c>
      <c r="P3404" s="14">
        <v>-7753.4409609651484</v>
      </c>
      <c r="Q3404" s="14">
        <v>230271.33574385909</v>
      </c>
      <c r="R3404" s="14">
        <v>2828.9172739564665</v>
      </c>
      <c r="S3404" s="15">
        <v>-7.713118294726666E-2</v>
      </c>
      <c r="T3404" s="38">
        <v>-38785.108906570385</v>
      </c>
      <c r="U3404" s="38">
        <v>465475.37677873066</v>
      </c>
      <c r="V3404" s="38">
        <v>-33913.567675384009</v>
      </c>
      <c r="W3404" s="38">
        <v>862387.11277088814</v>
      </c>
      <c r="AA3404" s="13">
        <v>3339</v>
      </c>
      <c r="AB3404" s="39">
        <v>2802560.1666042511</v>
      </c>
    </row>
    <row r="3405" spans="3:28">
      <c r="C3405" s="13">
        <v>3340</v>
      </c>
      <c r="D3405" s="13">
        <v>65</v>
      </c>
      <c r="E3405" s="14">
        <v>234455.77270139215</v>
      </c>
      <c r="F3405" s="14">
        <v>70515.251353542946</v>
      </c>
      <c r="G3405" s="14">
        <v>2551.6097</v>
      </c>
      <c r="H3405" s="14">
        <v>161388.91164784922</v>
      </c>
      <c r="I3405" s="14">
        <v>9683.3346988709527</v>
      </c>
      <c r="J3405" s="14">
        <v>3873.3338795483814</v>
      </c>
      <c r="K3405" s="15">
        <v>5.1435915446350094E-2</v>
      </c>
      <c r="L3405" s="14">
        <v>7826.6749589100336</v>
      </c>
      <c r="M3405" s="14">
        <v>161926.9593047669</v>
      </c>
      <c r="N3405" s="14">
        <v>2905.0004096612856</v>
      </c>
      <c r="O3405" s="15">
        <v>0.13916161739052971</v>
      </c>
      <c r="P3405" s="14">
        <v>48743.286456198177</v>
      </c>
      <c r="Q3405" s="14">
        <v>400459.65517737216</v>
      </c>
      <c r="R3405" s="14">
        <v>2905.0004096612856</v>
      </c>
      <c r="S3405" s="15">
        <v>-0.14983034481020208</v>
      </c>
      <c r="T3405" s="38">
        <v>-6280.3193920163685</v>
      </c>
      <c r="U3405" s="38">
        <v>37088.385437264529</v>
      </c>
      <c r="V3405" s="38">
        <v>50289.642023091845</v>
      </c>
      <c r="W3405" s="38">
        <v>599474.99991940358</v>
      </c>
      <c r="AA3405" s="13">
        <v>3340</v>
      </c>
      <c r="AB3405" s="39">
        <v>2662641.6145235701</v>
      </c>
    </row>
    <row r="3406" spans="3:28">
      <c r="C3406" s="13">
        <v>3341</v>
      </c>
      <c r="D3406" s="13">
        <v>65</v>
      </c>
      <c r="E3406" s="14">
        <v>230234.7394249397</v>
      </c>
      <c r="F3406" s="14">
        <v>68869.048375726488</v>
      </c>
      <c r="G3406" s="14">
        <v>2551.6097</v>
      </c>
      <c r="H3406" s="14">
        <v>158814.08134921323</v>
      </c>
      <c r="I3406" s="14">
        <v>9528.8448809527927</v>
      </c>
      <c r="J3406" s="14">
        <v>3811.5379523811171</v>
      </c>
      <c r="K3406" s="15">
        <v>0.10875899985015347</v>
      </c>
      <c r="L3406" s="14">
        <v>18670.312033630315</v>
      </c>
      <c r="M3406" s="14">
        <v>192242.9045311294</v>
      </c>
      <c r="N3406" s="14">
        <v>2858.6534642858378</v>
      </c>
      <c r="O3406" s="15">
        <v>0.20005294826538172</v>
      </c>
      <c r="P3406" s="14">
        <v>24462.081611348531</v>
      </c>
      <c r="Q3406" s="14">
        <v>148169.44435072975</v>
      </c>
      <c r="R3406" s="14">
        <v>2858.6534642858378</v>
      </c>
      <c r="S3406" s="15">
        <v>0.45856441871993192</v>
      </c>
      <c r="T3406" s="38">
        <v>171489.27294494378</v>
      </c>
      <c r="U3406" s="38">
        <v>546888.46289423434</v>
      </c>
      <c r="V3406" s="38">
        <v>214621.66658992262</v>
      </c>
      <c r="W3406" s="38">
        <v>887300.81177609344</v>
      </c>
      <c r="AA3406" s="13">
        <v>3341</v>
      </c>
      <c r="AB3406" s="39">
        <v>2659111.6119286716</v>
      </c>
    </row>
    <row r="3407" spans="3:28">
      <c r="C3407" s="13">
        <v>3342</v>
      </c>
      <c r="D3407" s="13">
        <v>65</v>
      </c>
      <c r="E3407" s="14">
        <v>234661.94887944564</v>
      </c>
      <c r="F3407" s="14">
        <v>70595.660062983807</v>
      </c>
      <c r="G3407" s="14">
        <v>2551.6097</v>
      </c>
      <c r="H3407" s="14">
        <v>161514.67911646183</v>
      </c>
      <c r="I3407" s="14">
        <v>9690.8807469877102</v>
      </c>
      <c r="J3407" s="14">
        <v>3876.3522987950842</v>
      </c>
      <c r="K3407" s="15">
        <v>6.8212077859096387E-2</v>
      </c>
      <c r="L3407" s="14">
        <v>6834.2363473660744</v>
      </c>
      <c r="M3407" s="14">
        <v>108963.41329699359</v>
      </c>
      <c r="N3407" s="14">
        <v>2907.2642240963128</v>
      </c>
      <c r="O3407" s="15">
        <v>0.10451247983919808</v>
      </c>
      <c r="P3407" s="14">
        <v>13636.273767889057</v>
      </c>
      <c r="Q3407" s="14">
        <v>145564.98205141167</v>
      </c>
      <c r="R3407" s="14">
        <v>2907.2642240963128</v>
      </c>
      <c r="S3407" s="15">
        <v>0.19067551458758752</v>
      </c>
      <c r="T3407" s="38">
        <v>51113.541459932967</v>
      </c>
      <c r="U3407" s="38">
        <v>320632.74859081121</v>
      </c>
      <c r="V3407" s="38">
        <v>71584.051575188103</v>
      </c>
      <c r="W3407" s="38">
        <v>575161.1439392165</v>
      </c>
      <c r="AA3407" s="13">
        <v>3342</v>
      </c>
      <c r="AB3407" s="39">
        <v>2311247.1905611614</v>
      </c>
    </row>
    <row r="3408" spans="3:28">
      <c r="C3408" s="13">
        <v>3343</v>
      </c>
      <c r="D3408" s="13">
        <v>65</v>
      </c>
      <c r="E3408" s="14">
        <v>218077.86168070542</v>
      </c>
      <c r="F3408" s="14">
        <v>64127.866055475111</v>
      </c>
      <c r="G3408" s="14">
        <v>2551.6097</v>
      </c>
      <c r="H3408" s="14">
        <v>151398.38592523031</v>
      </c>
      <c r="I3408" s="14">
        <v>9083.903155513819</v>
      </c>
      <c r="J3408" s="14">
        <v>3633.5612622055278</v>
      </c>
      <c r="K3408" s="15">
        <v>8.3169368993036369E-2</v>
      </c>
      <c r="L3408" s="14">
        <v>14001.688435977932</v>
      </c>
      <c r="M3408" s="14">
        <v>184169.97402018754</v>
      </c>
      <c r="N3408" s="14">
        <v>2725.1709466541456</v>
      </c>
      <c r="O3408" s="15">
        <v>0.27271394646547065</v>
      </c>
      <c r="P3408" s="14">
        <v>73319.467156830215</v>
      </c>
      <c r="Q3408" s="14">
        <v>343533.23573645827</v>
      </c>
      <c r="R3408" s="14">
        <v>2725.1709466541456</v>
      </c>
      <c r="S3408" s="15">
        <v>-0.11471497950256408</v>
      </c>
      <c r="T3408" s="38">
        <v>-27500.663737426003</v>
      </c>
      <c r="U3408" s="38">
        <v>213592.2852566592</v>
      </c>
      <c r="V3408" s="38">
        <v>59820.491855382148</v>
      </c>
      <c r="W3408" s="38">
        <v>741295.49501330499</v>
      </c>
      <c r="AA3408" s="13">
        <v>3343</v>
      </c>
      <c r="AB3408" s="39">
        <v>2434763.5134085002</v>
      </c>
    </row>
    <row r="3409" spans="3:28">
      <c r="C3409" s="13">
        <v>3344</v>
      </c>
      <c r="D3409" s="13">
        <v>65</v>
      </c>
      <c r="E3409" s="14">
        <v>233540.96966022081</v>
      </c>
      <c r="F3409" s="14">
        <v>70158.478167486115</v>
      </c>
      <c r="G3409" s="14">
        <v>2551.6097</v>
      </c>
      <c r="H3409" s="14">
        <v>160830.8817927347</v>
      </c>
      <c r="I3409" s="14">
        <v>9649.8529075640818</v>
      </c>
      <c r="J3409" s="14">
        <v>3859.9411630256327</v>
      </c>
      <c r="K3409" s="15">
        <v>0.10831070785691144</v>
      </c>
      <c r="L3409" s="14">
        <v>16203.368952707655</v>
      </c>
      <c r="M3409" s="14">
        <v>167734.14330806173</v>
      </c>
      <c r="N3409" s="14">
        <v>2894.9558722692245</v>
      </c>
      <c r="O3409" s="15">
        <v>5.6264219803808101E-2</v>
      </c>
      <c r="P3409" s="14">
        <v>9490.4143862962355</v>
      </c>
      <c r="Q3409" s="14">
        <v>179613.72963767435</v>
      </c>
      <c r="R3409" s="14">
        <v>2894.9558722692245</v>
      </c>
      <c r="S3409" s="15">
        <v>0.1066682687290363</v>
      </c>
      <c r="T3409" s="38">
        <v>14275.978438899208</v>
      </c>
      <c r="U3409" s="38">
        <v>149558.74412273051</v>
      </c>
      <c r="V3409" s="38">
        <v>39969.761777903099</v>
      </c>
      <c r="W3409" s="38">
        <v>496906.61706846656</v>
      </c>
      <c r="AA3409" s="13">
        <v>3344</v>
      </c>
      <c r="AB3409" s="39">
        <v>2712533.3790169256</v>
      </c>
    </row>
    <row r="3410" spans="3:28">
      <c r="C3410" s="13">
        <v>3345</v>
      </c>
      <c r="D3410" s="13">
        <v>65</v>
      </c>
      <c r="E3410" s="14">
        <v>233377.30354913609</v>
      </c>
      <c r="F3410" s="14">
        <v>70094.648384163069</v>
      </c>
      <c r="G3410" s="14">
        <v>2551.6097</v>
      </c>
      <c r="H3410" s="14">
        <v>160731.04546497302</v>
      </c>
      <c r="I3410" s="14">
        <v>9643.8627278983804</v>
      </c>
      <c r="J3410" s="14">
        <v>3857.5450911593525</v>
      </c>
      <c r="K3410" s="15">
        <v>-2.036780083433775E-2</v>
      </c>
      <c r="L3410" s="14">
        <v>-3281.8182322683051</v>
      </c>
      <c r="M3410" s="14">
        <v>159774.71960133107</v>
      </c>
      <c r="N3410" s="14">
        <v>2893.1588183695139</v>
      </c>
      <c r="O3410" s="15">
        <v>7.5607325204663609E-2</v>
      </c>
      <c r="P3410" s="14">
        <v>12802.495029986354</v>
      </c>
      <c r="Q3410" s="14">
        <v>183577.83981118922</v>
      </c>
      <c r="R3410" s="14">
        <v>2893.1588183695139</v>
      </c>
      <c r="S3410" s="15">
        <v>-1.3807856023589582E-2</v>
      </c>
      <c r="T3410" s="38">
        <v>-4152.1079866858609</v>
      </c>
      <c r="U3410" s="38">
        <v>298000.67661411793</v>
      </c>
      <c r="V3410" s="38">
        <v>5368.5688110321889</v>
      </c>
      <c r="W3410" s="38">
        <v>641353.23602663819</v>
      </c>
      <c r="AA3410" s="13">
        <v>3345</v>
      </c>
      <c r="AB3410" s="39">
        <v>2823356.9780581752</v>
      </c>
    </row>
    <row r="3411" spans="3:28">
      <c r="C3411" s="13">
        <v>3346</v>
      </c>
      <c r="D3411" s="13">
        <v>65</v>
      </c>
      <c r="E3411" s="14">
        <v>228147.73458208636</v>
      </c>
      <c r="F3411" s="14">
        <v>68055.116487013671</v>
      </c>
      <c r="G3411" s="14">
        <v>2551.6097</v>
      </c>
      <c r="H3411" s="14">
        <v>157541.00839507268</v>
      </c>
      <c r="I3411" s="14">
        <v>9452.4605037043602</v>
      </c>
      <c r="J3411" s="14">
        <v>3780.9842014817441</v>
      </c>
      <c r="K3411" s="15">
        <v>6.1687984950785146E-2</v>
      </c>
      <c r="L3411" s="14">
        <v>6635.0366264543436</v>
      </c>
      <c r="M3411" s="14">
        <v>116083.53425692349</v>
      </c>
      <c r="N3411" s="14">
        <v>2835.7381511113081</v>
      </c>
      <c r="O3411" s="15">
        <v>5.3161180555828309E-2</v>
      </c>
      <c r="P3411" s="14">
        <v>12613.854480465441</v>
      </c>
      <c r="Q3411" s="14">
        <v>251307.38877979736</v>
      </c>
      <c r="R3411" s="14">
        <v>2835.7381511113081</v>
      </c>
      <c r="S3411" s="15">
        <v>-0.22592366875351333</v>
      </c>
      <c r="T3411" s="38">
        <v>-10890.580611946121</v>
      </c>
      <c r="U3411" s="38">
        <v>38731.979331249146</v>
      </c>
      <c r="V3411" s="38">
        <v>8358.3104949736644</v>
      </c>
      <c r="W3411" s="38">
        <v>406122.90236796997</v>
      </c>
      <c r="AA3411" s="13">
        <v>3346</v>
      </c>
      <c r="AB3411" s="39">
        <v>3623773.7067007134</v>
      </c>
    </row>
    <row r="3412" spans="3:28">
      <c r="C3412" s="13">
        <v>3347</v>
      </c>
      <c r="D3412" s="13">
        <v>65</v>
      </c>
      <c r="E3412" s="14">
        <v>223589.15243852345</v>
      </c>
      <c r="F3412" s="14">
        <v>66277.269451024142</v>
      </c>
      <c r="G3412" s="14">
        <v>2551.6097</v>
      </c>
      <c r="H3412" s="14">
        <v>154760.27328749929</v>
      </c>
      <c r="I3412" s="14">
        <v>9285.616397249958</v>
      </c>
      <c r="J3412" s="14">
        <v>3714.2465588999835</v>
      </c>
      <c r="K3412" s="15">
        <v>7.3126067283869417E-2</v>
      </c>
      <c r="L3412" s="14">
        <v>9298.2397513616779</v>
      </c>
      <c r="M3412" s="14">
        <v>138308.92258525442</v>
      </c>
      <c r="N3412" s="14">
        <v>2785.6849191749875</v>
      </c>
      <c r="O3412" s="15">
        <v>0.13618032933620708</v>
      </c>
      <c r="P3412" s="14">
        <v>22069.176057014207</v>
      </c>
      <c r="Q3412" s="14">
        <v>185520.49028405501</v>
      </c>
      <c r="R3412" s="14">
        <v>2785.6849191749875</v>
      </c>
      <c r="S3412" s="15">
        <v>0.26411601911888855</v>
      </c>
      <c r="T3412" s="38">
        <v>120066.70425270643</v>
      </c>
      <c r="U3412" s="38">
        <v>576057.88820350007</v>
      </c>
      <c r="V3412" s="38">
        <v>151434.12006108233</v>
      </c>
      <c r="W3412" s="38">
        <v>899887.3010728095</v>
      </c>
      <c r="AA3412" s="13">
        <v>3347</v>
      </c>
      <c r="AB3412" s="39">
        <v>2734473.3435820895</v>
      </c>
    </row>
    <row r="3413" spans="3:28">
      <c r="C3413" s="13">
        <v>3348</v>
      </c>
      <c r="D3413" s="13">
        <v>65</v>
      </c>
      <c r="E3413" s="14">
        <v>211441.13769401342</v>
      </c>
      <c r="F3413" s="14">
        <v>61539.543700665236</v>
      </c>
      <c r="G3413" s="14">
        <v>2551.6097</v>
      </c>
      <c r="H3413" s="14">
        <v>147349.98429334819</v>
      </c>
      <c r="I3413" s="14">
        <v>8840.9990576008913</v>
      </c>
      <c r="J3413" s="14">
        <v>3536.3996230403568</v>
      </c>
      <c r="K3413" s="15">
        <v>3.036594529543165E-2</v>
      </c>
      <c r="L3413" s="14">
        <v>3485.2803851750218</v>
      </c>
      <c r="M3413" s="14">
        <v>120029.43567137489</v>
      </c>
      <c r="N3413" s="14">
        <v>2652.2997172802675</v>
      </c>
      <c r="O3413" s="15">
        <v>2.9308220326481754E-3</v>
      </c>
      <c r="P3413" s="14">
        <v>550.21138607822502</v>
      </c>
      <c r="Q3413" s="14">
        <v>189609.14745592195</v>
      </c>
      <c r="R3413" s="14">
        <v>2652.2997172802675</v>
      </c>
      <c r="S3413" s="15">
        <v>-0.17930320432562452</v>
      </c>
      <c r="T3413" s="38">
        <v>-346165.64637414418</v>
      </c>
      <c r="U3413" s="38">
        <v>1585776.566237553</v>
      </c>
      <c r="V3413" s="38">
        <v>-342130.15460289095</v>
      </c>
      <c r="W3413" s="38">
        <v>1895415.1493648498</v>
      </c>
      <c r="AA3413" s="13">
        <v>3348</v>
      </c>
      <c r="AB3413" s="39">
        <v>2312350.6612152741</v>
      </c>
    </row>
    <row r="3414" spans="3:28">
      <c r="C3414" s="13">
        <v>3349</v>
      </c>
      <c r="D3414" s="13">
        <v>65</v>
      </c>
      <c r="E3414" s="14">
        <v>225654.39921141724</v>
      </c>
      <c r="F3414" s="14">
        <v>67082.715692452723</v>
      </c>
      <c r="G3414" s="14">
        <v>2551.6097</v>
      </c>
      <c r="H3414" s="14">
        <v>156020.07381896451</v>
      </c>
      <c r="I3414" s="14">
        <v>9361.2044291378697</v>
      </c>
      <c r="J3414" s="14">
        <v>3744.4817716551479</v>
      </c>
      <c r="K3414" s="15">
        <v>-9.20675778209714E-3</v>
      </c>
      <c r="L3414" s="14">
        <v>-1611.7386246953693</v>
      </c>
      <c r="M3414" s="14">
        <v>175320.89407783133</v>
      </c>
      <c r="N3414" s="14">
        <v>2808.3613287413609</v>
      </c>
      <c r="O3414" s="15">
        <v>-3.509589884128847E-2</v>
      </c>
      <c r="P3414" s="14">
        <v>-4637.9951950047089</v>
      </c>
      <c r="Q3414" s="14">
        <v>128918.24163919834</v>
      </c>
      <c r="R3414" s="14">
        <v>2808.3613287413609</v>
      </c>
      <c r="S3414" s="15">
        <v>0.50530276791999507</v>
      </c>
      <c r="T3414" s="38">
        <v>61289.96354209508</v>
      </c>
      <c r="U3414" s="38">
        <v>183987.68826201538</v>
      </c>
      <c r="V3414" s="38">
        <v>55040.229722395001</v>
      </c>
      <c r="W3414" s="38">
        <v>488226.82397904503</v>
      </c>
      <c r="AA3414" s="13">
        <v>3349</v>
      </c>
      <c r="AB3414" s="39">
        <v>2713242.3239082266</v>
      </c>
    </row>
    <row r="3415" spans="3:28">
      <c r="C3415" s="13">
        <v>3350</v>
      </c>
      <c r="D3415" s="13">
        <v>65</v>
      </c>
      <c r="E3415" s="14">
        <v>250222.11097431352</v>
      </c>
      <c r="F3415" s="14">
        <v>76664.123279982276</v>
      </c>
      <c r="G3415" s="14">
        <v>2551.6097</v>
      </c>
      <c r="H3415" s="14">
        <v>171006.37799433124</v>
      </c>
      <c r="I3415" s="14">
        <v>10260.382679659873</v>
      </c>
      <c r="J3415" s="14">
        <v>4104.1530718639497</v>
      </c>
      <c r="K3415" s="15">
        <v>-1.3902192401365233E-2</v>
      </c>
      <c r="L3415" s="14">
        <v>-2114.9873094917534</v>
      </c>
      <c r="M3415" s="14">
        <v>152070.4541253504</v>
      </c>
      <c r="N3415" s="14">
        <v>3078.1148038979618</v>
      </c>
      <c r="O3415" s="15">
        <v>3.0659980057680114E-2</v>
      </c>
      <c r="P3415" s="14">
        <v>3997.0328909727891</v>
      </c>
      <c r="Q3415" s="14">
        <v>135902.54465633744</v>
      </c>
      <c r="R3415" s="14">
        <v>3078.1148038979618</v>
      </c>
      <c r="S3415" s="15">
        <v>-0.42093093051521119</v>
      </c>
      <c r="T3415" s="38">
        <v>-165729.27757487897</v>
      </c>
      <c r="U3415" s="38">
        <v>229530.61514803252</v>
      </c>
      <c r="V3415" s="38">
        <v>-163847.23199339793</v>
      </c>
      <c r="W3415" s="38">
        <v>517503.61392972036</v>
      </c>
      <c r="AA3415" s="13">
        <v>3350</v>
      </c>
      <c r="AB3415" s="39">
        <v>2550088.0250654272</v>
      </c>
    </row>
    <row r="3416" spans="3:28">
      <c r="C3416" s="13">
        <v>3351</v>
      </c>
      <c r="D3416" s="13">
        <v>65</v>
      </c>
      <c r="E3416" s="14">
        <v>232761.38517583252</v>
      </c>
      <c r="F3416" s="14">
        <v>69854.440218574688</v>
      </c>
      <c r="G3416" s="14">
        <v>2551.6097</v>
      </c>
      <c r="H3416" s="14">
        <v>160355.33525725783</v>
      </c>
      <c r="I3416" s="14">
        <v>9621.3201154354701</v>
      </c>
      <c r="J3416" s="14">
        <v>3848.5280461741881</v>
      </c>
      <c r="K3416" s="15">
        <v>2.5424476359742883E-2</v>
      </c>
      <c r="L3416" s="14">
        <v>3350.0453021701478</v>
      </c>
      <c r="M3416" s="14">
        <v>137038.88353983616</v>
      </c>
      <c r="N3416" s="14">
        <v>2886.3960346306408</v>
      </c>
      <c r="O3416" s="15">
        <v>-1.2803762886066411E-2</v>
      </c>
      <c r="P3416" s="14">
        <v>-1929.195305675705</v>
      </c>
      <c r="Q3416" s="14">
        <v>150188.09148089789</v>
      </c>
      <c r="R3416" s="14">
        <v>2886.3960346306408</v>
      </c>
      <c r="S3416" s="15">
        <v>-8.2175291897262775E-3</v>
      </c>
      <c r="T3416" s="38">
        <v>-2398.7789929139922</v>
      </c>
      <c r="U3416" s="38">
        <v>290954.42476103985</v>
      </c>
      <c r="V3416" s="38">
        <v>-977.92899641954932</v>
      </c>
      <c r="W3416" s="38">
        <v>578181.3997817738</v>
      </c>
      <c r="AA3416" s="13">
        <v>3351</v>
      </c>
      <c r="AB3416" s="39">
        <v>2944434.5969087323</v>
      </c>
    </row>
    <row r="3417" spans="3:28">
      <c r="C3417" s="13">
        <v>3352</v>
      </c>
      <c r="D3417" s="13">
        <v>65</v>
      </c>
      <c r="E3417" s="14">
        <v>223526.02164373331</v>
      </c>
      <c r="F3417" s="14">
        <v>66252.648441055993</v>
      </c>
      <c r="G3417" s="14">
        <v>2551.6097</v>
      </c>
      <c r="H3417" s="14">
        <v>154721.76350267732</v>
      </c>
      <c r="I3417" s="14">
        <v>9283.3058101606384</v>
      </c>
      <c r="J3417" s="14">
        <v>3713.3223240642556</v>
      </c>
      <c r="K3417" s="15">
        <v>3.4352457152732087E-2</v>
      </c>
      <c r="L3417" s="14">
        <v>5032.7202875556359</v>
      </c>
      <c r="M3417" s="14">
        <v>153391.86495986494</v>
      </c>
      <c r="N3417" s="14">
        <v>2784.9917430481914</v>
      </c>
      <c r="O3417" s="15">
        <v>0.11021370747089504</v>
      </c>
      <c r="P3417" s="14">
        <v>18776.242098187628</v>
      </c>
      <c r="Q3417" s="14">
        <v>190530.86922408416</v>
      </c>
      <c r="R3417" s="14">
        <v>2784.9917430481914</v>
      </c>
      <c r="S3417" s="15">
        <v>4.4502980941846251E-2</v>
      </c>
      <c r="T3417" s="38">
        <v>11592.06576517258</v>
      </c>
      <c r="U3417" s="38">
        <v>273462.97274179489</v>
      </c>
      <c r="V3417" s="38">
        <v>35401.028150915845</v>
      </c>
      <c r="W3417" s="38">
        <v>617385.70692574396</v>
      </c>
      <c r="AA3417" s="13">
        <v>3352</v>
      </c>
      <c r="AB3417" s="39">
        <v>2860356.2340807696</v>
      </c>
    </row>
    <row r="3418" spans="3:28">
      <c r="C3418" s="13">
        <v>3353</v>
      </c>
      <c r="D3418" s="13">
        <v>65</v>
      </c>
      <c r="E3418" s="14">
        <v>240120.77424975971</v>
      </c>
      <c r="F3418" s="14">
        <v>72724.601957406281</v>
      </c>
      <c r="G3418" s="14">
        <v>2551.6097</v>
      </c>
      <c r="H3418" s="14">
        <v>164844.56259235341</v>
      </c>
      <c r="I3418" s="14">
        <v>9890.6737555412037</v>
      </c>
      <c r="J3418" s="14">
        <v>3956.2695022164817</v>
      </c>
      <c r="K3418" s="15">
        <v>1.0224811211711995E-2</v>
      </c>
      <c r="L3418" s="14">
        <v>1375.9675731677764</v>
      </c>
      <c r="M3418" s="14">
        <v>137925.54278194203</v>
      </c>
      <c r="N3418" s="14">
        <v>2967.202126662361</v>
      </c>
      <c r="O3418" s="15">
        <v>1.9109258558805242E-2</v>
      </c>
      <c r="P3418" s="14">
        <v>3104.4475548914588</v>
      </c>
      <c r="Q3418" s="14">
        <v>167045.81982572869</v>
      </c>
      <c r="R3418" s="14">
        <v>2967.202126662361</v>
      </c>
      <c r="S3418" s="15">
        <v>0.14544317486090413</v>
      </c>
      <c r="T3418" s="38">
        <v>20956.819168742251</v>
      </c>
      <c r="U3418" s="38">
        <v>166529.81589319327</v>
      </c>
      <c r="V3418" s="38">
        <v>25437.234296801485</v>
      </c>
      <c r="W3418" s="38">
        <v>471501.17850086396</v>
      </c>
      <c r="AA3418" s="13">
        <v>3353</v>
      </c>
      <c r="AB3418" s="39">
        <v>2468353.1764386939</v>
      </c>
    </row>
    <row r="3419" spans="3:28">
      <c r="C3419" s="13">
        <v>3354</v>
      </c>
      <c r="D3419" s="13">
        <v>65</v>
      </c>
      <c r="E3419" s="14">
        <v>228620.92741866916</v>
      </c>
      <c r="F3419" s="14">
        <v>68239.66169328097</v>
      </c>
      <c r="G3419" s="14">
        <v>2551.6097</v>
      </c>
      <c r="H3419" s="14">
        <v>157829.65602538819</v>
      </c>
      <c r="I3419" s="14">
        <v>9469.7793615232913</v>
      </c>
      <c r="J3419" s="14">
        <v>3787.9117446093169</v>
      </c>
      <c r="K3419" s="15">
        <v>6.9318869646693662E-2</v>
      </c>
      <c r="L3419" s="14">
        <v>9073.2671023352068</v>
      </c>
      <c r="M3419" s="14">
        <v>141858.95777326089</v>
      </c>
      <c r="N3419" s="14">
        <v>2840.9338084569872</v>
      </c>
      <c r="O3419" s="15">
        <v>-2.7721927263745921E-3</v>
      </c>
      <c r="P3419" s="14">
        <v>-467.93941297564129</v>
      </c>
      <c r="Q3419" s="14">
        <v>169750.10369281849</v>
      </c>
      <c r="R3419" s="14">
        <v>2840.9338084569872</v>
      </c>
      <c r="S3419" s="15">
        <v>0.2187575268673656</v>
      </c>
      <c r="T3419" s="38">
        <v>130623.22915087565</v>
      </c>
      <c r="U3419" s="38">
        <v>729157.91206136532</v>
      </c>
      <c r="V3419" s="38">
        <v>139228.55684023522</v>
      </c>
      <c r="W3419" s="38">
        <v>1040766.9735274448</v>
      </c>
      <c r="AA3419" s="13">
        <v>3354</v>
      </c>
      <c r="AB3419" s="39">
        <v>2487170.5797769022</v>
      </c>
    </row>
    <row r="3420" spans="3:28">
      <c r="C3420" s="13">
        <v>3355</v>
      </c>
      <c r="D3420" s="13">
        <v>65</v>
      </c>
      <c r="E3420" s="14">
        <v>238178.88254429575</v>
      </c>
      <c r="F3420" s="14">
        <v>71967.264192275339</v>
      </c>
      <c r="G3420" s="14">
        <v>2551.6097</v>
      </c>
      <c r="H3420" s="14">
        <v>163660.00865202039</v>
      </c>
      <c r="I3420" s="14">
        <v>9819.6005191212225</v>
      </c>
      <c r="J3420" s="14">
        <v>3927.840207648489</v>
      </c>
      <c r="K3420" s="15">
        <v>5.8202333784153043E-2</v>
      </c>
      <c r="L3420" s="14">
        <v>6841.8879778427236</v>
      </c>
      <c r="M3420" s="14">
        <v>126359.3069364773</v>
      </c>
      <c r="N3420" s="14">
        <v>2945.8801557363668</v>
      </c>
      <c r="O3420" s="15">
        <v>-1.543642239721417E-2</v>
      </c>
      <c r="P3420" s="14">
        <v>-2777.2069635508178</v>
      </c>
      <c r="Q3420" s="14">
        <v>178608.3379969114</v>
      </c>
      <c r="R3420" s="14">
        <v>2945.8801557363668</v>
      </c>
      <c r="S3420" s="15">
        <v>0.44132116126046578</v>
      </c>
      <c r="T3420" s="38">
        <v>59306.0116987648</v>
      </c>
      <c r="U3420" s="38">
        <v>195161.83867328614</v>
      </c>
      <c r="V3420" s="38">
        <v>63370.692713056706</v>
      </c>
      <c r="W3420" s="38">
        <v>500129.48360667482</v>
      </c>
      <c r="AA3420" s="13">
        <v>3355</v>
      </c>
      <c r="AB3420" s="39">
        <v>2767345.0343972999</v>
      </c>
    </row>
    <row r="3421" spans="3:28">
      <c r="C3421" s="13">
        <v>3356</v>
      </c>
      <c r="D3421" s="13">
        <v>65</v>
      </c>
      <c r="E3421" s="14">
        <v>235976.65312909387</v>
      </c>
      <c r="F3421" s="14">
        <v>71108.394720346609</v>
      </c>
      <c r="G3421" s="14">
        <v>2551.6097</v>
      </c>
      <c r="H3421" s="14">
        <v>162316.64870874726</v>
      </c>
      <c r="I3421" s="14">
        <v>9738.9989225248355</v>
      </c>
      <c r="J3421" s="14">
        <v>3895.5995690099344</v>
      </c>
      <c r="K3421" s="15">
        <v>1.1181929521224453E-2</v>
      </c>
      <c r="L3421" s="14">
        <v>1529.0276243391017</v>
      </c>
      <c r="M3421" s="14">
        <v>140217.77372198709</v>
      </c>
      <c r="N3421" s="14">
        <v>2921.6996767574506</v>
      </c>
      <c r="O3421" s="15">
        <v>7.1797211715713585E-2</v>
      </c>
      <c r="P3421" s="14">
        <v>16463.847546482306</v>
      </c>
      <c r="Q3421" s="14">
        <v>247235.10029677549</v>
      </c>
      <c r="R3421" s="14">
        <v>2921.6996767574506</v>
      </c>
      <c r="S3421" s="15">
        <v>0.33057222845015488</v>
      </c>
      <c r="T3421" s="38">
        <v>49472.516636367953</v>
      </c>
      <c r="U3421" s="38">
        <v>200590.57412438333</v>
      </c>
      <c r="V3421" s="38">
        <v>67465.391807189357</v>
      </c>
      <c r="W3421" s="38">
        <v>588043.448143146</v>
      </c>
      <c r="AA3421" s="13">
        <v>3356</v>
      </c>
      <c r="AB3421" s="39">
        <v>2990333.3104739971</v>
      </c>
    </row>
    <row r="3422" spans="3:28">
      <c r="C3422" s="13">
        <v>3357</v>
      </c>
      <c r="D3422" s="13">
        <v>65</v>
      </c>
      <c r="E3422" s="14">
        <v>219450.42325643115</v>
      </c>
      <c r="F3422" s="14">
        <v>64663.165070008152</v>
      </c>
      <c r="G3422" s="14">
        <v>2551.6097</v>
      </c>
      <c r="H3422" s="14">
        <v>152235.64848642299</v>
      </c>
      <c r="I3422" s="14">
        <v>9134.138909185378</v>
      </c>
      <c r="J3422" s="14">
        <v>3653.6555636741514</v>
      </c>
      <c r="K3422" s="15">
        <v>1.1423970833129678E-2</v>
      </c>
      <c r="L3422" s="14">
        <v>1749.869468976289</v>
      </c>
      <c r="M3422" s="14">
        <v>156751.93680076409</v>
      </c>
      <c r="N3422" s="14">
        <v>2740.2416727556133</v>
      </c>
      <c r="O3422" s="15">
        <v>0.11338554263317549</v>
      </c>
      <c r="P3422" s="14">
        <v>13718.705568560774</v>
      </c>
      <c r="Q3422" s="14">
        <v>136080.49121482956</v>
      </c>
      <c r="R3422" s="14">
        <v>2740.2416727556133</v>
      </c>
      <c r="S3422" s="15">
        <v>0.14129100711293729</v>
      </c>
      <c r="T3422" s="38">
        <v>23023.582919605087</v>
      </c>
      <c r="U3422" s="38">
        <v>187345.21348088552</v>
      </c>
      <c r="V3422" s="38">
        <v>38492.157957142146</v>
      </c>
      <c r="W3422" s="38">
        <v>480177.64149647916</v>
      </c>
      <c r="AA3422" s="13">
        <v>3357</v>
      </c>
      <c r="AB3422" s="39">
        <v>2421186.3761764928</v>
      </c>
    </row>
    <row r="3423" spans="3:28">
      <c r="C3423" s="13">
        <v>3358</v>
      </c>
      <c r="D3423" s="13">
        <v>65</v>
      </c>
      <c r="E3423" s="14">
        <v>218388.74636933551</v>
      </c>
      <c r="F3423" s="14">
        <v>64249.111084040851</v>
      </c>
      <c r="G3423" s="14">
        <v>2551.6097</v>
      </c>
      <c r="H3423" s="14">
        <v>151588.02558529467</v>
      </c>
      <c r="I3423" s="14">
        <v>9095.2815351176796</v>
      </c>
      <c r="J3423" s="14">
        <v>3638.1126140470719</v>
      </c>
      <c r="K3423" s="15">
        <v>0.10948271289653469</v>
      </c>
      <c r="L3423" s="14">
        <v>21867.874611545678</v>
      </c>
      <c r="M3423" s="14">
        <v>223425.08165485621</v>
      </c>
      <c r="N3423" s="14">
        <v>2728.5844605353036</v>
      </c>
      <c r="O3423" s="15">
        <v>4.2610167185453553E-2</v>
      </c>
      <c r="P3423" s="14">
        <v>5947.7928702756735</v>
      </c>
      <c r="Q3423" s="14">
        <v>146898.32151188876</v>
      </c>
      <c r="R3423" s="14">
        <v>2728.5844605353036</v>
      </c>
      <c r="S3423" s="15">
        <v>0.26782895019791575</v>
      </c>
      <c r="T3423" s="38">
        <v>214837.29501836075</v>
      </c>
      <c r="U3423" s="38">
        <v>1018345.2496854332</v>
      </c>
      <c r="V3423" s="38">
        <v>242652.9625001821</v>
      </c>
      <c r="W3423" s="38">
        <v>1388668.6528521781</v>
      </c>
      <c r="AA3423" s="13">
        <v>3358</v>
      </c>
      <c r="AB3423" s="39">
        <v>2624247.2159200953</v>
      </c>
    </row>
    <row r="3424" spans="3:28">
      <c r="C3424" s="13">
        <v>3359</v>
      </c>
      <c r="D3424" s="13">
        <v>65</v>
      </c>
      <c r="E3424" s="14">
        <v>232347.69873939262</v>
      </c>
      <c r="F3424" s="14">
        <v>69693.102508363125</v>
      </c>
      <c r="G3424" s="14">
        <v>2551.6097</v>
      </c>
      <c r="H3424" s="14">
        <v>160102.98653102948</v>
      </c>
      <c r="I3424" s="14">
        <v>9606.1791918617691</v>
      </c>
      <c r="J3424" s="14">
        <v>3842.471676744708</v>
      </c>
      <c r="K3424" s="15">
        <v>5.4888871375125298E-2</v>
      </c>
      <c r="L3424" s="14">
        <v>9623.306655946104</v>
      </c>
      <c r="M3424" s="14">
        <v>186867.99905034489</v>
      </c>
      <c r="N3424" s="14">
        <v>2881.8537575585306</v>
      </c>
      <c r="O3424" s="15">
        <v>7.7970193312014852E-2</v>
      </c>
      <c r="P3424" s="14">
        <v>12610.773932527107</v>
      </c>
      <c r="Q3424" s="14">
        <v>175790.09591906666</v>
      </c>
      <c r="R3424" s="14">
        <v>2881.8537575585306</v>
      </c>
      <c r="S3424" s="15">
        <v>0.36911678384222946</v>
      </c>
      <c r="T3424" s="38">
        <v>45106.233941268991</v>
      </c>
      <c r="U3424" s="38">
        <v>168747.60229482179</v>
      </c>
      <c r="V3424" s="38">
        <v>67340.314529742202</v>
      </c>
      <c r="W3424" s="38">
        <v>531405.69726423337</v>
      </c>
      <c r="AA3424" s="13">
        <v>3359</v>
      </c>
      <c r="AB3424" s="39">
        <v>3227229.3857751954</v>
      </c>
    </row>
    <row r="3425" spans="3:28">
      <c r="C3425" s="13">
        <v>3360</v>
      </c>
      <c r="D3425" s="13">
        <v>65</v>
      </c>
      <c r="E3425" s="14">
        <v>233539.38761481224</v>
      </c>
      <c r="F3425" s="14">
        <v>70157.861169776777</v>
      </c>
      <c r="G3425" s="14">
        <v>2551.6097</v>
      </c>
      <c r="H3425" s="14">
        <v>160829.91674503547</v>
      </c>
      <c r="I3425" s="14">
        <v>9649.7950047021277</v>
      </c>
      <c r="J3425" s="14">
        <v>3859.9180018808511</v>
      </c>
      <c r="K3425" s="15">
        <v>2.3290068218750133E-2</v>
      </c>
      <c r="L3425" s="14">
        <v>3646.7069597104196</v>
      </c>
      <c r="M3425" s="14">
        <v>162154.43659914838</v>
      </c>
      <c r="N3425" s="14">
        <v>2894.9385014106383</v>
      </c>
      <c r="O3425" s="15">
        <v>0.30396314485307679</v>
      </c>
      <c r="P3425" s="14">
        <v>98094.808062176729</v>
      </c>
      <c r="Q3425" s="14">
        <v>422261.69156815868</v>
      </c>
      <c r="R3425" s="14">
        <v>2894.9385014106383</v>
      </c>
      <c r="S3425" s="15">
        <v>-0.20441733090652509</v>
      </c>
      <c r="T3425" s="38">
        <v>-40605.193962389298</v>
      </c>
      <c r="U3425" s="38">
        <v>159480.98063838753</v>
      </c>
      <c r="V3425" s="38">
        <v>61136.321059497845</v>
      </c>
      <c r="W3425" s="38">
        <v>743897.1088056945</v>
      </c>
      <c r="AA3425" s="13">
        <v>3360</v>
      </c>
      <c r="AB3425" s="39">
        <v>2941941.7127637286</v>
      </c>
    </row>
    <row r="3426" spans="3:28">
      <c r="C3426" s="13">
        <v>3361</v>
      </c>
      <c r="D3426" s="13">
        <v>65</v>
      </c>
      <c r="E3426" s="14">
        <v>230221.25904001424</v>
      </c>
      <c r="F3426" s="14">
        <v>68863.791025605547</v>
      </c>
      <c r="G3426" s="14">
        <v>2551.6097</v>
      </c>
      <c r="H3426" s="14">
        <v>158805.85831440869</v>
      </c>
      <c r="I3426" s="14">
        <v>9528.3514988645202</v>
      </c>
      <c r="J3426" s="14">
        <v>3811.3405995458083</v>
      </c>
      <c r="K3426" s="15">
        <v>2.8197845304870191E-2</v>
      </c>
      <c r="L3426" s="14">
        <v>3919.2385092061973</v>
      </c>
      <c r="M3426" s="14">
        <v>144815.61773840518</v>
      </c>
      <c r="N3426" s="14">
        <v>2858.5054496593561</v>
      </c>
      <c r="O3426" s="15">
        <v>0.27537707980396126</v>
      </c>
      <c r="P3426" s="14">
        <v>28594.813276148056</v>
      </c>
      <c r="Q3426" s="14">
        <v>133862.82155937233</v>
      </c>
      <c r="R3426" s="14">
        <v>2858.5054496593561</v>
      </c>
      <c r="S3426" s="15">
        <v>0.54631568656406893</v>
      </c>
      <c r="T3426" s="38">
        <v>179967.44436110815</v>
      </c>
      <c r="U3426" s="38">
        <v>510816.93667849537</v>
      </c>
      <c r="V3426" s="38">
        <v>212481.49614646239</v>
      </c>
      <c r="W3426" s="38">
        <v>789495.37597627286</v>
      </c>
      <c r="AA3426" s="13">
        <v>3361</v>
      </c>
      <c r="AB3426" s="39">
        <v>3089182.5618252405</v>
      </c>
    </row>
    <row r="3427" spans="3:28">
      <c r="C3427" s="13">
        <v>3362</v>
      </c>
      <c r="D3427" s="13">
        <v>65</v>
      </c>
      <c r="E3427" s="14">
        <v>225289.29436414997</v>
      </c>
      <c r="F3427" s="14">
        <v>66940.324802018498</v>
      </c>
      <c r="G3427" s="14">
        <v>2551.6097</v>
      </c>
      <c r="H3427" s="14">
        <v>155797.35986213147</v>
      </c>
      <c r="I3427" s="14">
        <v>9347.841591727889</v>
      </c>
      <c r="J3427" s="14">
        <v>3739.1366366911557</v>
      </c>
      <c r="K3427" s="15">
        <v>-1.2791986007251226E-2</v>
      </c>
      <c r="L3427" s="14">
        <v>-1845.1613140243046</v>
      </c>
      <c r="M3427" s="14">
        <v>144267.94455809615</v>
      </c>
      <c r="N3427" s="14">
        <v>2804.3524775183664</v>
      </c>
      <c r="O3427" s="15">
        <v>5.755350971646285E-2</v>
      </c>
      <c r="P3427" s="14">
        <v>8352.0768918629474</v>
      </c>
      <c r="Q3427" s="14">
        <v>154872.7165051309</v>
      </c>
      <c r="R3427" s="14">
        <v>2804.3524775183664</v>
      </c>
      <c r="S3427" s="15">
        <v>-7.3486755936890871E-2</v>
      </c>
      <c r="T3427" s="38">
        <v>-7538.4163408117292</v>
      </c>
      <c r="U3427" s="38">
        <v>96445.731910504226</v>
      </c>
      <c r="V3427" s="38">
        <v>-1031.5007629730862</v>
      </c>
      <c r="W3427" s="38">
        <v>395586.39297373127</v>
      </c>
      <c r="AA3427" s="13">
        <v>3362</v>
      </c>
      <c r="AB3427" s="39">
        <v>2775783.2088820753</v>
      </c>
    </row>
    <row r="3428" spans="3:28">
      <c r="C3428" s="13">
        <v>3363</v>
      </c>
      <c r="D3428" s="13">
        <v>65</v>
      </c>
      <c r="E3428" s="14">
        <v>231012.75333643312</v>
      </c>
      <c r="F3428" s="14">
        <v>69172.473801208922</v>
      </c>
      <c r="G3428" s="14">
        <v>2551.6097</v>
      </c>
      <c r="H3428" s="14">
        <v>159288.66983522419</v>
      </c>
      <c r="I3428" s="14">
        <v>9557.3201901134507</v>
      </c>
      <c r="J3428" s="14">
        <v>3822.9280760453803</v>
      </c>
      <c r="K3428" s="15">
        <v>5.6487556755748597E-2</v>
      </c>
      <c r="L3428" s="14">
        <v>10189.435442032151</v>
      </c>
      <c r="M3428" s="14">
        <v>192484.61630624236</v>
      </c>
      <c r="N3428" s="14">
        <v>2867.1960570340352</v>
      </c>
      <c r="O3428" s="15">
        <v>-6.9110108078707516E-3</v>
      </c>
      <c r="P3428" s="14">
        <v>-1119.8992829184203</v>
      </c>
      <c r="Q3428" s="14">
        <v>162359.35517012613</v>
      </c>
      <c r="R3428" s="14">
        <v>2867.1960570340352</v>
      </c>
      <c r="S3428" s="15">
        <v>-0.18697442961560862</v>
      </c>
      <c r="T3428" s="38">
        <v>-14220.785404181666</v>
      </c>
      <c r="U3428" s="38">
        <v>63270.193483405063</v>
      </c>
      <c r="V3428" s="38">
        <v>-5151.2492450679365</v>
      </c>
      <c r="W3428" s="38">
        <v>418114.16495977354</v>
      </c>
      <c r="AA3428" s="13">
        <v>3363</v>
      </c>
      <c r="AB3428" s="39">
        <v>2449257.3546959762</v>
      </c>
    </row>
    <row r="3429" spans="3:28">
      <c r="C3429" s="13">
        <v>3364</v>
      </c>
      <c r="D3429" s="13">
        <v>65</v>
      </c>
      <c r="E3429" s="14">
        <v>234809.63598631005</v>
      </c>
      <c r="F3429" s="14">
        <v>70653.258034660917</v>
      </c>
      <c r="G3429" s="14">
        <v>2551.6097</v>
      </c>
      <c r="H3429" s="14">
        <v>161604.76825164913</v>
      </c>
      <c r="I3429" s="14">
        <v>9696.286095098947</v>
      </c>
      <c r="J3429" s="14">
        <v>3878.5144380395791</v>
      </c>
      <c r="K3429" s="15">
        <v>6.462655085913635E-2</v>
      </c>
      <c r="L3429" s="14">
        <v>9458.8202610168082</v>
      </c>
      <c r="M3429" s="14">
        <v>157759.28870472012</v>
      </c>
      <c r="N3429" s="14">
        <v>2908.8858285296842</v>
      </c>
      <c r="O3429" s="15">
        <v>0.199949504164292</v>
      </c>
      <c r="P3429" s="14">
        <v>67656.138816583436</v>
      </c>
      <c r="Q3429" s="14">
        <v>407476.70621492097</v>
      </c>
      <c r="R3429" s="14">
        <v>2908.8858285296842</v>
      </c>
      <c r="S3429" s="15">
        <v>-0.21288163069760901</v>
      </c>
      <c r="T3429" s="38">
        <v>-80494.796534502108</v>
      </c>
      <c r="U3429" s="38">
        <v>299079.61976930418</v>
      </c>
      <c r="V3429" s="38">
        <v>-3379.8374569018633</v>
      </c>
      <c r="W3429" s="38">
        <v>864315.61468894524</v>
      </c>
      <c r="AA3429" s="13">
        <v>3364</v>
      </c>
      <c r="AB3429" s="39">
        <v>2523657.2062656977</v>
      </c>
    </row>
    <row r="3430" spans="3:28">
      <c r="C3430" s="13">
        <v>3365</v>
      </c>
      <c r="D3430" s="13">
        <v>65</v>
      </c>
      <c r="E3430" s="14">
        <v>245396.50364460095</v>
      </c>
      <c r="F3430" s="14">
        <v>74782.136421394374</v>
      </c>
      <c r="G3430" s="14">
        <v>2551.6097</v>
      </c>
      <c r="H3430" s="14">
        <v>168062.75752320656</v>
      </c>
      <c r="I3430" s="14">
        <v>10083.765451392394</v>
      </c>
      <c r="J3430" s="14">
        <v>4033.5061805569576</v>
      </c>
      <c r="K3430" s="15">
        <v>3.2061144366754314E-2</v>
      </c>
      <c r="L3430" s="14">
        <v>5208.2537003024945</v>
      </c>
      <c r="M3430" s="14">
        <v>169672.5364459221</v>
      </c>
      <c r="N3430" s="14">
        <v>3025.129635417718</v>
      </c>
      <c r="O3430" s="15">
        <v>3.731937066905875E-2</v>
      </c>
      <c r="P3430" s="14">
        <v>5868.6581231881682</v>
      </c>
      <c r="Q3430" s="14">
        <v>164636.23603397244</v>
      </c>
      <c r="R3430" s="14">
        <v>3025.129635417718</v>
      </c>
      <c r="S3430" s="15">
        <v>4.3670541202479062E-2</v>
      </c>
      <c r="T3430" s="38">
        <v>10013.879415905225</v>
      </c>
      <c r="U3430" s="38">
        <v>240831.58083532774</v>
      </c>
      <c r="V3430" s="38">
        <v>21090.79123939589</v>
      </c>
      <c r="W3430" s="38">
        <v>575140.35331522231</v>
      </c>
      <c r="AA3430" s="13">
        <v>3365</v>
      </c>
      <c r="AB3430" s="39">
        <v>2696976.8750727759</v>
      </c>
    </row>
    <row r="3431" spans="3:28">
      <c r="C3431" s="13">
        <v>3366</v>
      </c>
      <c r="D3431" s="13">
        <v>65</v>
      </c>
      <c r="E3431" s="14">
        <v>223860.69881947752</v>
      </c>
      <c r="F3431" s="14">
        <v>66383.172539596228</v>
      </c>
      <c r="G3431" s="14">
        <v>2551.6097</v>
      </c>
      <c r="H3431" s="14">
        <v>154925.9165798813</v>
      </c>
      <c r="I3431" s="14">
        <v>9295.5549947928776</v>
      </c>
      <c r="J3431" s="14">
        <v>3718.2219979171514</v>
      </c>
      <c r="K3431" s="15">
        <v>6.8799586974257171E-2</v>
      </c>
      <c r="L3431" s="14">
        <v>7193.1846011553798</v>
      </c>
      <c r="M3431" s="14">
        <v>113605.02502052257</v>
      </c>
      <c r="N3431" s="14">
        <v>2788.6664984378631</v>
      </c>
      <c r="O3431" s="15">
        <v>-3.157768838665341E-2</v>
      </c>
      <c r="P3431" s="14">
        <v>-5970.5226492503243</v>
      </c>
      <c r="Q3431" s="14">
        <v>184497.89911918453</v>
      </c>
      <c r="R3431" s="14">
        <v>2788.6664984378631</v>
      </c>
      <c r="S3431" s="15">
        <v>-0.29187364187218812</v>
      </c>
      <c r="T3431" s="38">
        <v>-162160.88177837155</v>
      </c>
      <c r="U3431" s="38">
        <v>394819.35754379805</v>
      </c>
      <c r="V3431" s="38">
        <v>-160938.21982646649</v>
      </c>
      <c r="W3431" s="38">
        <v>692922.28168350516</v>
      </c>
      <c r="AA3431" s="13">
        <v>3366</v>
      </c>
      <c r="AB3431" s="39">
        <v>2604965.2004942605</v>
      </c>
    </row>
    <row r="3432" spans="3:28">
      <c r="C3432" s="13">
        <v>3367</v>
      </c>
      <c r="D3432" s="13">
        <v>65</v>
      </c>
      <c r="E3432" s="14">
        <v>237093.19854175928</v>
      </c>
      <c r="F3432" s="14">
        <v>71543.847431286122</v>
      </c>
      <c r="G3432" s="14">
        <v>2551.6097</v>
      </c>
      <c r="H3432" s="14">
        <v>162997.74141047316</v>
      </c>
      <c r="I3432" s="14">
        <v>9779.8644846283896</v>
      </c>
      <c r="J3432" s="14">
        <v>3911.945793851356</v>
      </c>
      <c r="K3432" s="15">
        <v>-1.2843511077949746E-2</v>
      </c>
      <c r="L3432" s="14">
        <v>-1953.224726827867</v>
      </c>
      <c r="M3432" s="14">
        <v>152081.46830926923</v>
      </c>
      <c r="N3432" s="14">
        <v>2933.9593453885168</v>
      </c>
      <c r="O3432" s="15">
        <v>5.1372305997169174E-2</v>
      </c>
      <c r="P3432" s="14">
        <v>8246.4265022673953</v>
      </c>
      <c r="Q3432" s="14">
        <v>170236.20814382416</v>
      </c>
      <c r="R3432" s="14">
        <v>2933.9593453885168</v>
      </c>
      <c r="S3432" s="15">
        <v>0.19542654078622973</v>
      </c>
      <c r="T3432" s="38">
        <v>21902.729363294711</v>
      </c>
      <c r="U3432" s="38">
        <v>135446.2431401941</v>
      </c>
      <c r="V3432" s="38">
        <v>28195.931138734239</v>
      </c>
      <c r="W3432" s="38">
        <v>457763.91959328752</v>
      </c>
      <c r="AA3432" s="13">
        <v>3367</v>
      </c>
      <c r="AB3432" s="39">
        <v>2695464.6349570374</v>
      </c>
    </row>
    <row r="3433" spans="3:28">
      <c r="C3433" s="13">
        <v>3368</v>
      </c>
      <c r="D3433" s="13">
        <v>65</v>
      </c>
      <c r="E3433" s="14">
        <v>252481.18196012493</v>
      </c>
      <c r="F3433" s="14">
        <v>77545.160964448733</v>
      </c>
      <c r="G3433" s="14">
        <v>2551.6097</v>
      </c>
      <c r="H3433" s="14">
        <v>172384.4112956762</v>
      </c>
      <c r="I3433" s="14">
        <v>10343.064677740571</v>
      </c>
      <c r="J3433" s="14">
        <v>4137.2258710962287</v>
      </c>
      <c r="K3433" s="15">
        <v>5.9565723092909049E-2</v>
      </c>
      <c r="L3433" s="14">
        <v>7157.0222823550994</v>
      </c>
      <c r="M3433" s="14">
        <v>129379.00381198147</v>
      </c>
      <c r="N3433" s="14">
        <v>3102.9194033221711</v>
      </c>
      <c r="O3433" s="15">
        <v>-5.5437733199334344E-2</v>
      </c>
      <c r="P3433" s="14">
        <v>-9363.2326338186685</v>
      </c>
      <c r="Q3433" s="14">
        <v>161084.61033358341</v>
      </c>
      <c r="R3433" s="14">
        <v>3102.9194033221711</v>
      </c>
      <c r="S3433" s="15">
        <v>-0.2204508195739624</v>
      </c>
      <c r="T3433" s="38">
        <v>-253743.17529620318</v>
      </c>
      <c r="U3433" s="38">
        <v>898827.70808726014</v>
      </c>
      <c r="V3433" s="38">
        <v>-255949.38564766676</v>
      </c>
      <c r="W3433" s="38">
        <v>1189291.322232825</v>
      </c>
      <c r="AA3433" s="13">
        <v>3368</v>
      </c>
      <c r="AB3433" s="39">
        <v>2732799.8926628567</v>
      </c>
    </row>
    <row r="3434" spans="3:28">
      <c r="C3434" s="13">
        <v>3369</v>
      </c>
      <c r="D3434" s="13">
        <v>65</v>
      </c>
      <c r="E3434" s="14">
        <v>218393.73002930835</v>
      </c>
      <c r="F3434" s="14">
        <v>64251.054711430261</v>
      </c>
      <c r="G3434" s="14">
        <v>2551.6097</v>
      </c>
      <c r="H3434" s="14">
        <v>151591.06561787808</v>
      </c>
      <c r="I3434" s="14">
        <v>9095.4639370726836</v>
      </c>
      <c r="J3434" s="14">
        <v>3638.1855748290736</v>
      </c>
      <c r="K3434" s="15">
        <v>-3.1358713589357261E-2</v>
      </c>
      <c r="L3434" s="14">
        <v>-4583.9109004092625</v>
      </c>
      <c r="M3434" s="14">
        <v>143411.80636323959</v>
      </c>
      <c r="N3434" s="14">
        <v>2728.639181121805</v>
      </c>
      <c r="O3434" s="15">
        <v>0.26053106372063833</v>
      </c>
      <c r="P3434" s="14">
        <v>59247.177818976692</v>
      </c>
      <c r="Q3434" s="14">
        <v>288020.76282637147</v>
      </c>
      <c r="R3434" s="14">
        <v>2728.639181121805</v>
      </c>
      <c r="S3434" s="15">
        <v>0.1132251466935293</v>
      </c>
      <c r="T3434" s="38">
        <v>21221.74226452304</v>
      </c>
      <c r="U3434" s="38">
        <v>210015.64692742407</v>
      </c>
      <c r="V3434" s="38">
        <v>75885.009183090471</v>
      </c>
      <c r="W3434" s="38">
        <v>641448.21611703513</v>
      </c>
      <c r="AA3434" s="13">
        <v>3369</v>
      </c>
      <c r="AB3434" s="39">
        <v>2735836.3149138079</v>
      </c>
    </row>
    <row r="3435" spans="3:28">
      <c r="C3435" s="13">
        <v>3370</v>
      </c>
      <c r="D3435" s="13">
        <v>65</v>
      </c>
      <c r="E3435" s="14">
        <v>235445.39843863869</v>
      </c>
      <c r="F3435" s="14">
        <v>70901.205391069088</v>
      </c>
      <c r="G3435" s="14">
        <v>2551.6097</v>
      </c>
      <c r="H3435" s="14">
        <v>161992.5833475696</v>
      </c>
      <c r="I3435" s="14">
        <v>9719.5550008541759</v>
      </c>
      <c r="J3435" s="14">
        <v>3887.8220003416704</v>
      </c>
      <c r="K3435" s="15">
        <v>-2.1372461492606944E-2</v>
      </c>
      <c r="L3435" s="14">
        <v>-3313.1917535374382</v>
      </c>
      <c r="M3435" s="14">
        <v>153652.2526663343</v>
      </c>
      <c r="N3435" s="14">
        <v>2915.8665002562525</v>
      </c>
      <c r="O3435" s="15">
        <v>0.20062475364917451</v>
      </c>
      <c r="P3435" s="14">
        <v>20010.916581752132</v>
      </c>
      <c r="Q3435" s="14">
        <v>121211.85869680089</v>
      </c>
      <c r="R3435" s="14">
        <v>2915.8665002562525</v>
      </c>
      <c r="S3435" s="15">
        <v>-0.21913760273958138</v>
      </c>
      <c r="T3435" s="38">
        <v>-25488.119013319716</v>
      </c>
      <c r="U3435" s="38">
        <v>92280.838427436582</v>
      </c>
      <c r="V3435" s="38">
        <v>-8790.3941851050222</v>
      </c>
      <c r="W3435" s="38">
        <v>367144.94979057176</v>
      </c>
      <c r="AA3435" s="13">
        <v>3370</v>
      </c>
      <c r="AB3435" s="39">
        <v>3011624.8065841566</v>
      </c>
    </row>
    <row r="3436" spans="3:28">
      <c r="C3436" s="13">
        <v>3371</v>
      </c>
      <c r="D3436" s="13">
        <v>65</v>
      </c>
      <c r="E3436" s="14">
        <v>229568.73405442483</v>
      </c>
      <c r="F3436" s="14">
        <v>68609.306281225683</v>
      </c>
      <c r="G3436" s="14">
        <v>2551.6097</v>
      </c>
      <c r="H3436" s="14">
        <v>158407.81807319916</v>
      </c>
      <c r="I3436" s="14">
        <v>9504.4690843919489</v>
      </c>
      <c r="J3436" s="14">
        <v>3801.7876337567795</v>
      </c>
      <c r="K3436" s="15">
        <v>8.7105692309046967E-2</v>
      </c>
      <c r="L3436" s="14">
        <v>13087.361043219633</v>
      </c>
      <c r="M3436" s="14">
        <v>165235.16406077667</v>
      </c>
      <c r="N3436" s="14">
        <v>2851.3407253175847</v>
      </c>
      <c r="O3436" s="15">
        <v>-1.778502397673154E-2</v>
      </c>
      <c r="P3436" s="14">
        <v>-4055.2183225832405</v>
      </c>
      <c r="Q3436" s="14">
        <v>225383.5448471898</v>
      </c>
      <c r="R3436" s="14">
        <v>2851.3407253175847</v>
      </c>
      <c r="S3436" s="15">
        <v>0.57597298976251177</v>
      </c>
      <c r="T3436" s="38">
        <v>75990.695987941857</v>
      </c>
      <c r="U3436" s="38">
        <v>209350.84476993547</v>
      </c>
      <c r="V3436" s="38">
        <v>85022.838708578245</v>
      </c>
      <c r="W3436" s="38">
        <v>599969.55367790197</v>
      </c>
      <c r="AA3436" s="13">
        <v>3371</v>
      </c>
      <c r="AB3436" s="39">
        <v>2668744.8770377156</v>
      </c>
    </row>
    <row r="3437" spans="3:28">
      <c r="C3437" s="13">
        <v>3372</v>
      </c>
      <c r="D3437" s="13">
        <v>65</v>
      </c>
      <c r="E3437" s="14">
        <v>227246.26501435298</v>
      </c>
      <c r="F3437" s="14">
        <v>67703.543355597663</v>
      </c>
      <c r="G3437" s="14">
        <v>2551.6097</v>
      </c>
      <c r="H3437" s="14">
        <v>156991.11195875533</v>
      </c>
      <c r="I3437" s="14">
        <v>9419.4667175253198</v>
      </c>
      <c r="J3437" s="14">
        <v>3767.7866870101279</v>
      </c>
      <c r="K3437" s="15">
        <v>3.2962307186966341E-2</v>
      </c>
      <c r="L3437" s="14">
        <v>4612.3773656646817</v>
      </c>
      <c r="M3437" s="14">
        <v>146425.10941280477</v>
      </c>
      <c r="N3437" s="14">
        <v>2825.840015257596</v>
      </c>
      <c r="O3437" s="15">
        <v>0.1341971012901606</v>
      </c>
      <c r="P3437" s="14">
        <v>22004.515091989964</v>
      </c>
      <c r="Q3437" s="14">
        <v>187389.04760421274</v>
      </c>
      <c r="R3437" s="14">
        <v>2825.840015257596</v>
      </c>
      <c r="S3437" s="15">
        <v>0.17073396120726558</v>
      </c>
      <c r="T3437" s="38">
        <v>20658.026838423735</v>
      </c>
      <c r="U3437" s="38">
        <v>143066.36388171508</v>
      </c>
      <c r="V3437" s="38">
        <v>47274.919296078384</v>
      </c>
      <c r="W3437" s="38">
        <v>476880.52089873259</v>
      </c>
      <c r="AA3437" s="13">
        <v>3372</v>
      </c>
      <c r="AB3437" s="39">
        <v>2616789.6428660164</v>
      </c>
    </row>
    <row r="3438" spans="3:28">
      <c r="C3438" s="13">
        <v>3373</v>
      </c>
      <c r="D3438" s="13">
        <v>65</v>
      </c>
      <c r="E3438" s="14">
        <v>244253.40512540864</v>
      </c>
      <c r="F3438" s="14">
        <v>74336.327998909372</v>
      </c>
      <c r="G3438" s="14">
        <v>2551.6097</v>
      </c>
      <c r="H3438" s="14">
        <v>167365.46742649926</v>
      </c>
      <c r="I3438" s="14">
        <v>10041.928045589955</v>
      </c>
      <c r="J3438" s="14">
        <v>4016.7712182359824</v>
      </c>
      <c r="K3438" s="15">
        <v>1.7445614600974935E-4</v>
      </c>
      <c r="L3438" s="14">
        <v>25.186526827503087</v>
      </c>
      <c r="M3438" s="14">
        <v>146405.25180205228</v>
      </c>
      <c r="N3438" s="14">
        <v>3012.5784136769867</v>
      </c>
      <c r="O3438" s="15">
        <v>6.3893379462637789E-2</v>
      </c>
      <c r="P3438" s="14">
        <v>12528.141207708672</v>
      </c>
      <c r="Q3438" s="14">
        <v>210113.29356240446</v>
      </c>
      <c r="R3438" s="14">
        <v>3012.5784136769867</v>
      </c>
      <c r="S3438" s="15">
        <v>1.930321918530109E-2</v>
      </c>
      <c r="T3438" s="38">
        <v>6861.2366037264874</v>
      </c>
      <c r="U3438" s="38">
        <v>363812.72579830297</v>
      </c>
      <c r="V3438" s="38">
        <v>19414.564338262662</v>
      </c>
      <c r="W3438" s="38">
        <v>720331.27116275975</v>
      </c>
      <c r="AA3438" s="13">
        <v>3373</v>
      </c>
      <c r="AB3438" s="39">
        <v>2772118.7968273074</v>
      </c>
    </row>
    <row r="3439" spans="3:28">
      <c r="C3439" s="13">
        <v>3374</v>
      </c>
      <c r="D3439" s="13">
        <v>65</v>
      </c>
      <c r="E3439" s="14">
        <v>231738.11087260011</v>
      </c>
      <c r="F3439" s="14">
        <v>69455.363240314036</v>
      </c>
      <c r="G3439" s="14">
        <v>2551.6097</v>
      </c>
      <c r="H3439" s="14">
        <v>159731.13793228607</v>
      </c>
      <c r="I3439" s="14">
        <v>9583.8682759371641</v>
      </c>
      <c r="J3439" s="14">
        <v>3833.5473103748659</v>
      </c>
      <c r="K3439" s="15">
        <v>6.6571295013064469E-2</v>
      </c>
      <c r="L3439" s="14">
        <v>13166.651447234022</v>
      </c>
      <c r="M3439" s="14">
        <v>212866.13977922164</v>
      </c>
      <c r="N3439" s="14">
        <v>2875.1604827811493</v>
      </c>
      <c r="O3439" s="15">
        <v>0.14810238077207094</v>
      </c>
      <c r="P3439" s="14">
        <v>14151.248459490922</v>
      </c>
      <c r="Q3439" s="14">
        <v>111139.27418136061</v>
      </c>
      <c r="R3439" s="14">
        <v>2875.1604827811493</v>
      </c>
      <c r="S3439" s="15">
        <v>-0.42088076091414045</v>
      </c>
      <c r="T3439" s="38">
        <v>-73835.337124660553</v>
      </c>
      <c r="U3439" s="38">
        <v>103032.77827422312</v>
      </c>
      <c r="V3439" s="38">
        <v>-46517.437217935607</v>
      </c>
      <c r="W3439" s="38">
        <v>427038.19223480532</v>
      </c>
      <c r="AA3439" s="13">
        <v>3374</v>
      </c>
      <c r="AB3439" s="39">
        <v>2589676.0855553956</v>
      </c>
    </row>
    <row r="3440" spans="3:28">
      <c r="C3440" s="13">
        <v>3375</v>
      </c>
      <c r="D3440" s="13">
        <v>65</v>
      </c>
      <c r="E3440" s="14">
        <v>223861.66514002872</v>
      </c>
      <c r="F3440" s="14">
        <v>66383.5494046112</v>
      </c>
      <c r="G3440" s="14">
        <v>2551.6097</v>
      </c>
      <c r="H3440" s="14">
        <v>154926.50603541752</v>
      </c>
      <c r="I3440" s="14">
        <v>9295.5903621250509</v>
      </c>
      <c r="J3440" s="14">
        <v>3718.2361448500205</v>
      </c>
      <c r="K3440" s="15">
        <v>2.8689029040699698E-2</v>
      </c>
      <c r="L3440" s="14">
        <v>3591.2347948303695</v>
      </c>
      <c r="M3440" s="14">
        <v>130628.3360515473</v>
      </c>
      <c r="N3440" s="14">
        <v>2788.6771086375152</v>
      </c>
      <c r="O3440" s="15">
        <v>9.4558978260788101E-2</v>
      </c>
      <c r="P3440" s="14">
        <v>17133.938977107686</v>
      </c>
      <c r="Q3440" s="14">
        <v>199726.71360011247</v>
      </c>
      <c r="R3440" s="14">
        <v>2788.6771086375152</v>
      </c>
      <c r="S3440" s="15">
        <v>0.20180361891432827</v>
      </c>
      <c r="T3440" s="38">
        <v>30750.802287257142</v>
      </c>
      <c r="U3440" s="38">
        <v>184524.9765090016</v>
      </c>
      <c r="V3440" s="38">
        <v>51475.976059195193</v>
      </c>
      <c r="W3440" s="38">
        <v>514880.02616066136</v>
      </c>
      <c r="AA3440" s="13">
        <v>3375</v>
      </c>
      <c r="AB3440" s="39">
        <v>2895200.119345149</v>
      </c>
    </row>
    <row r="3441" spans="3:28">
      <c r="C3441" s="13">
        <v>3376</v>
      </c>
      <c r="D3441" s="13">
        <v>65</v>
      </c>
      <c r="E3441" s="14">
        <v>235283.08726658739</v>
      </c>
      <c r="F3441" s="14">
        <v>70837.904033969084</v>
      </c>
      <c r="G3441" s="14">
        <v>2551.6097</v>
      </c>
      <c r="H3441" s="14">
        <v>161893.57353261832</v>
      </c>
      <c r="I3441" s="14">
        <v>9713.6144119570981</v>
      </c>
      <c r="J3441" s="14">
        <v>3885.4457647828394</v>
      </c>
      <c r="K3441" s="15">
        <v>0.10588610742694965</v>
      </c>
      <c r="L3441" s="14">
        <v>13395.737488193909</v>
      </c>
      <c r="M3441" s="14">
        <v>141849.27291920572</v>
      </c>
      <c r="N3441" s="14">
        <v>2914.0843235871293</v>
      </c>
      <c r="O3441" s="15">
        <v>0.1830302963861393</v>
      </c>
      <c r="P3441" s="14">
        <v>42118.423345716372</v>
      </c>
      <c r="Q3441" s="14">
        <v>273692.68750478554</v>
      </c>
      <c r="R3441" s="14">
        <v>2914.0843235871293</v>
      </c>
      <c r="S3441" s="15">
        <v>0.17391017717581433</v>
      </c>
      <c r="T3441" s="38">
        <v>48738.352596043951</v>
      </c>
      <c r="U3441" s="38">
        <v>330445.54105475009</v>
      </c>
      <c r="V3441" s="38">
        <v>104252.51342995424</v>
      </c>
      <c r="W3441" s="38">
        <v>745987.50147874141</v>
      </c>
      <c r="AA3441" s="13">
        <v>3376</v>
      </c>
      <c r="AB3441" s="39">
        <v>2680858.7442397438</v>
      </c>
    </row>
    <row r="3442" spans="3:28">
      <c r="C3442" s="13">
        <v>3377</v>
      </c>
      <c r="D3442" s="13">
        <v>65</v>
      </c>
      <c r="E3442" s="14">
        <v>243909.64226426007</v>
      </c>
      <c r="F3442" s="14">
        <v>74202.260483061429</v>
      </c>
      <c r="G3442" s="14">
        <v>2551.6097</v>
      </c>
      <c r="H3442" s="14">
        <v>167155.77208119864</v>
      </c>
      <c r="I3442" s="14">
        <v>10029.346324871918</v>
      </c>
      <c r="J3442" s="14">
        <v>4011.7385299487673</v>
      </c>
      <c r="K3442" s="15">
        <v>3.2496775060292013E-2</v>
      </c>
      <c r="L3442" s="14">
        <v>4115.958717067484</v>
      </c>
      <c r="M3442" s="14">
        <v>132779.27966551049</v>
      </c>
      <c r="N3442" s="14">
        <v>3008.8038974615752</v>
      </c>
      <c r="O3442" s="15">
        <v>0.2117189422532339</v>
      </c>
      <c r="P3442" s="14">
        <v>35154.457537118316</v>
      </c>
      <c r="Q3442" s="14">
        <v>202701.90298013686</v>
      </c>
      <c r="R3442" s="14">
        <v>3008.8038974615752</v>
      </c>
      <c r="S3442" s="15">
        <v>0.56200739416019685</v>
      </c>
      <c r="T3442" s="38">
        <v>119808.42906006912</v>
      </c>
      <c r="U3442" s="38">
        <v>334492.28434872953</v>
      </c>
      <c r="V3442" s="38">
        <v>159078.84531425493</v>
      </c>
      <c r="W3442" s="38">
        <v>669973.46699437685</v>
      </c>
      <c r="AA3442" s="13">
        <v>3377</v>
      </c>
      <c r="AB3442" s="39">
        <v>2578712.8988267118</v>
      </c>
    </row>
    <row r="3443" spans="3:28">
      <c r="C3443" s="13">
        <v>3378</v>
      </c>
      <c r="D3443" s="13">
        <v>65</v>
      </c>
      <c r="E3443" s="14">
        <v>233784.00952389438</v>
      </c>
      <c r="F3443" s="14">
        <v>70253.263714318804</v>
      </c>
      <c r="G3443" s="14">
        <v>2551.6097</v>
      </c>
      <c r="H3443" s="14">
        <v>160979.13610957557</v>
      </c>
      <c r="I3443" s="14">
        <v>9658.7481665745345</v>
      </c>
      <c r="J3443" s="14">
        <v>3863.499266629814</v>
      </c>
      <c r="K3443" s="15">
        <v>9.5907095098784229E-2</v>
      </c>
      <c r="L3443" s="14">
        <v>14175.515006087546</v>
      </c>
      <c r="M3443" s="14">
        <v>163911.91862758526</v>
      </c>
      <c r="N3443" s="14">
        <v>2897.6244499723603</v>
      </c>
      <c r="O3443" s="15">
        <v>0.22947781560272915</v>
      </c>
      <c r="P3443" s="14">
        <v>40314.97363324085</v>
      </c>
      <c r="Q3443" s="14">
        <v>217445.14105743254</v>
      </c>
      <c r="R3443" s="14">
        <v>2897.6244499723603</v>
      </c>
      <c r="S3443" s="15">
        <v>0.4175767888470534</v>
      </c>
      <c r="T3443" s="38">
        <v>265163.95714790502</v>
      </c>
      <c r="U3443" s="38">
        <v>901619.22622130369</v>
      </c>
      <c r="V3443" s="38">
        <v>319654.44578723342</v>
      </c>
      <c r="W3443" s="38">
        <v>1282976.2859063214</v>
      </c>
      <c r="AA3443" s="13">
        <v>3378</v>
      </c>
      <c r="AB3443" s="39">
        <v>2730848.1581597198</v>
      </c>
    </row>
    <row r="3444" spans="3:28">
      <c r="C3444" s="13">
        <v>3379</v>
      </c>
      <c r="D3444" s="13">
        <v>65</v>
      </c>
      <c r="E3444" s="14">
        <v>237540.95186495368</v>
      </c>
      <c r="F3444" s="14">
        <v>71718.471227331931</v>
      </c>
      <c r="G3444" s="14">
        <v>2551.6097</v>
      </c>
      <c r="H3444" s="14">
        <v>163270.87093762174</v>
      </c>
      <c r="I3444" s="14">
        <v>9796.2522562573049</v>
      </c>
      <c r="J3444" s="14">
        <v>3918.5009025029221</v>
      </c>
      <c r="K3444" s="15">
        <v>-1.8908888998192645E-2</v>
      </c>
      <c r="L3444" s="14">
        <v>-4825.0371834093594</v>
      </c>
      <c r="M3444" s="14">
        <v>252307.17366073179</v>
      </c>
      <c r="N3444" s="14">
        <v>2938.8756768771914</v>
      </c>
      <c r="O3444" s="15">
        <v>5.575623327852363E-2</v>
      </c>
      <c r="P3444" s="14">
        <v>8612.2497766447086</v>
      </c>
      <c r="Q3444" s="14">
        <v>164544.23413653212</v>
      </c>
      <c r="R3444" s="14">
        <v>2938.8756768771914</v>
      </c>
      <c r="S3444" s="15">
        <v>-0.11921316706034916</v>
      </c>
      <c r="T3444" s="38">
        <v>-33592.78194184864</v>
      </c>
      <c r="U3444" s="38">
        <v>249664.1695597661</v>
      </c>
      <c r="V3444" s="38">
        <v>-29805.569348613291</v>
      </c>
      <c r="W3444" s="38">
        <v>666515.57735703001</v>
      </c>
      <c r="AA3444" s="13">
        <v>3379</v>
      </c>
      <c r="AB3444" s="39">
        <v>3286020.3585650879</v>
      </c>
    </row>
    <row r="3445" spans="3:28">
      <c r="C3445" s="13">
        <v>3380</v>
      </c>
      <c r="D3445" s="13">
        <v>65</v>
      </c>
      <c r="E3445" s="14">
        <v>246985.29611357089</v>
      </c>
      <c r="F3445" s="14">
        <v>75401.765484292642</v>
      </c>
      <c r="G3445" s="14">
        <v>2551.6097</v>
      </c>
      <c r="H3445" s="14">
        <v>169031.92092927825</v>
      </c>
      <c r="I3445" s="14">
        <v>10141.915255756694</v>
      </c>
      <c r="J3445" s="14">
        <v>4056.7661023026776</v>
      </c>
      <c r="K3445" s="15">
        <v>3.719452691785096E-2</v>
      </c>
      <c r="L3445" s="14">
        <v>4448.7419652915542</v>
      </c>
      <c r="M3445" s="14">
        <v>126084.5601403575</v>
      </c>
      <c r="N3445" s="14">
        <v>3042.5745767270082</v>
      </c>
      <c r="O3445" s="15">
        <v>9.4243148056426959E-2</v>
      </c>
      <c r="P3445" s="14">
        <v>10696.963842830137</v>
      </c>
      <c r="Q3445" s="14">
        <v>125722.14041580728</v>
      </c>
      <c r="R3445" s="14">
        <v>3042.5745767270082</v>
      </c>
      <c r="S3445" s="15">
        <v>0.21561428478134337</v>
      </c>
      <c r="T3445" s="38">
        <v>36346.257271133079</v>
      </c>
      <c r="U3445" s="38">
        <v>206438.27403594193</v>
      </c>
      <c r="V3445" s="38">
        <v>51491.963079254769</v>
      </c>
      <c r="W3445" s="38">
        <v>458244.97459210671</v>
      </c>
      <c r="AA3445" s="13">
        <v>3380</v>
      </c>
      <c r="AB3445" s="39">
        <v>2731608.0073023802</v>
      </c>
    </row>
    <row r="3446" spans="3:28">
      <c r="C3446" s="13">
        <v>3381</v>
      </c>
      <c r="D3446" s="13">
        <v>65</v>
      </c>
      <c r="E3446" s="14">
        <v>239302.01008954973</v>
      </c>
      <c r="F3446" s="14">
        <v>72405.283934924402</v>
      </c>
      <c r="G3446" s="14">
        <v>2551.6097</v>
      </c>
      <c r="H3446" s="14">
        <v>164345.11645462533</v>
      </c>
      <c r="I3446" s="14">
        <v>9860.7069872775191</v>
      </c>
      <c r="J3446" s="14">
        <v>3944.2827949110078</v>
      </c>
      <c r="K3446" s="15">
        <v>5.474550684129096E-2</v>
      </c>
      <c r="L3446" s="14">
        <v>8134.1931756082658</v>
      </c>
      <c r="M3446" s="14">
        <v>158688.26658786018</v>
      </c>
      <c r="N3446" s="14">
        <v>2958.2120961832557</v>
      </c>
      <c r="O3446" s="15">
        <v>-6.3844531306228886E-2</v>
      </c>
      <c r="P3446" s="14">
        <v>-8734.852329874504</v>
      </c>
      <c r="Q3446" s="14">
        <v>129558.67072721633</v>
      </c>
      <c r="R3446" s="14">
        <v>2958.2120961832557</v>
      </c>
      <c r="S3446" s="15">
        <v>-0.18452219480831744</v>
      </c>
      <c r="T3446" s="38">
        <v>-32713.689822280088</v>
      </c>
      <c r="U3446" s="38">
        <v>146054.06085885002</v>
      </c>
      <c r="V3446" s="38">
        <v>-33314.348976546324</v>
      </c>
      <c r="W3446" s="38">
        <v>434300.99817392655</v>
      </c>
      <c r="AA3446" s="13">
        <v>3381</v>
      </c>
      <c r="AB3446" s="39">
        <v>2753378.5548105165</v>
      </c>
    </row>
    <row r="3447" spans="3:28">
      <c r="C3447" s="13">
        <v>3382</v>
      </c>
      <c r="D3447" s="13">
        <v>65</v>
      </c>
      <c r="E3447" s="14">
        <v>234682.34286316243</v>
      </c>
      <c r="F3447" s="14">
        <v>70603.61371663335</v>
      </c>
      <c r="G3447" s="14">
        <v>2551.6097</v>
      </c>
      <c r="H3447" s="14">
        <v>161527.11944652908</v>
      </c>
      <c r="I3447" s="14">
        <v>9691.6271667917445</v>
      </c>
      <c r="J3447" s="14">
        <v>3876.6508667166981</v>
      </c>
      <c r="K3447" s="15">
        <v>-1.337342342414978E-2</v>
      </c>
      <c r="L3447" s="14">
        <v>-2249.5947534747206</v>
      </c>
      <c r="M3447" s="14">
        <v>167902.55911609341</v>
      </c>
      <c r="N3447" s="14">
        <v>2907.4881500375232</v>
      </c>
      <c r="O3447" s="15">
        <v>0.1933570225007481</v>
      </c>
      <c r="P3447" s="14">
        <v>24749.818629212084</v>
      </c>
      <c r="Q3447" s="14">
        <v>154204.18202032696</v>
      </c>
      <c r="R3447" s="14">
        <v>2907.4881500375232</v>
      </c>
      <c r="S3447" s="15">
        <v>-0.13990001623546966</v>
      </c>
      <c r="T3447" s="38">
        <v>-30814.730378688819</v>
      </c>
      <c r="U3447" s="38">
        <v>190901.53551636802</v>
      </c>
      <c r="V3447" s="38">
        <v>-8314.5065029514553</v>
      </c>
      <c r="W3447" s="38">
        <v>513008.27665278839</v>
      </c>
      <c r="AA3447" s="13">
        <v>3382</v>
      </c>
      <c r="AB3447" s="39">
        <v>2496849.6377703152</v>
      </c>
    </row>
    <row r="3448" spans="3:28">
      <c r="C3448" s="13">
        <v>3383</v>
      </c>
      <c r="D3448" s="13">
        <v>65</v>
      </c>
      <c r="E3448" s="14">
        <v>247885.93111819885</v>
      </c>
      <c r="F3448" s="14">
        <v>75753.01313609755</v>
      </c>
      <c r="G3448" s="14">
        <v>2551.6097</v>
      </c>
      <c r="H3448" s="14">
        <v>169581.30828210129</v>
      </c>
      <c r="I3448" s="14">
        <v>10174.878496926078</v>
      </c>
      <c r="J3448" s="14">
        <v>4069.9513987704313</v>
      </c>
      <c r="K3448" s="15">
        <v>-6.4864003965625222E-3</v>
      </c>
      <c r="L3448" s="14">
        <v>-1197.621740685938</v>
      </c>
      <c r="M3448" s="14">
        <v>185473.15617044977</v>
      </c>
      <c r="N3448" s="14">
        <v>3052.4635490778232</v>
      </c>
      <c r="O3448" s="15">
        <v>0.12224200693770727</v>
      </c>
      <c r="P3448" s="14">
        <v>22748.968805179498</v>
      </c>
      <c r="Q3448" s="14">
        <v>210373.00259610743</v>
      </c>
      <c r="R3448" s="14">
        <v>3052.4635490778232</v>
      </c>
      <c r="S3448" s="15">
        <v>1.9309500112370787E-2</v>
      </c>
      <c r="T3448" s="38">
        <v>4844.551980412999</v>
      </c>
      <c r="U3448" s="38">
        <v>257260.34341316897</v>
      </c>
      <c r="V3448" s="38">
        <v>26395.899044906557</v>
      </c>
      <c r="W3448" s="38">
        <v>653106.50217972626</v>
      </c>
      <c r="AA3448" s="13">
        <v>3383</v>
      </c>
      <c r="AB3448" s="39">
        <v>2969024.8608501703</v>
      </c>
    </row>
    <row r="3449" spans="3:28">
      <c r="C3449" s="13">
        <v>3384</v>
      </c>
      <c r="D3449" s="13">
        <v>65</v>
      </c>
      <c r="E3449" s="14">
        <v>237439.12185212443</v>
      </c>
      <c r="F3449" s="14">
        <v>71678.757522328524</v>
      </c>
      <c r="G3449" s="14">
        <v>2551.6097</v>
      </c>
      <c r="H3449" s="14">
        <v>163208.75462979591</v>
      </c>
      <c r="I3449" s="14">
        <v>9792.525277787754</v>
      </c>
      <c r="J3449" s="14">
        <v>3917.0101111151016</v>
      </c>
      <c r="K3449" s="15">
        <v>0.14782373514738173</v>
      </c>
      <c r="L3449" s="14">
        <v>26576.304088793189</v>
      </c>
      <c r="M3449" s="14">
        <v>208318.54997796149</v>
      </c>
      <c r="N3449" s="14">
        <v>2937.7575833363262</v>
      </c>
      <c r="O3449" s="15">
        <v>-4.5704321593617731E-2</v>
      </c>
      <c r="P3449" s="14">
        <v>-5053.9210698802472</v>
      </c>
      <c r="Q3449" s="14">
        <v>106993.5834110048</v>
      </c>
      <c r="R3449" s="14">
        <v>2937.7575833363262</v>
      </c>
      <c r="S3449" s="15">
        <v>9.7638104914002891E-2</v>
      </c>
      <c r="T3449" s="38">
        <v>95567.315451300034</v>
      </c>
      <c r="U3449" s="38">
        <v>1075827.3694247606</v>
      </c>
      <c r="V3449" s="38">
        <v>117089.69847021298</v>
      </c>
      <c r="W3449" s="38">
        <v>1391139.5028137269</v>
      </c>
      <c r="AA3449" s="13">
        <v>3384</v>
      </c>
      <c r="AB3449" s="39">
        <v>3183735.9397401749</v>
      </c>
    </row>
    <row r="3450" spans="3:28">
      <c r="C3450" s="13">
        <v>3385</v>
      </c>
      <c r="D3450" s="13">
        <v>65</v>
      </c>
      <c r="E3450" s="14">
        <v>232059.17858793688</v>
      </c>
      <c r="F3450" s="14">
        <v>69580.579649295381</v>
      </c>
      <c r="G3450" s="14">
        <v>2551.6097</v>
      </c>
      <c r="H3450" s="14">
        <v>159926.98923864149</v>
      </c>
      <c r="I3450" s="14">
        <v>9595.6193543184891</v>
      </c>
      <c r="J3450" s="14">
        <v>3838.2477417273958</v>
      </c>
      <c r="K3450" s="15">
        <v>2.9579702998479347E-2</v>
      </c>
      <c r="L3450" s="14">
        <v>4775.707723534093</v>
      </c>
      <c r="M3450" s="14">
        <v>168147.01804061077</v>
      </c>
      <c r="N3450" s="14">
        <v>2878.6858062955466</v>
      </c>
      <c r="O3450" s="15">
        <v>-6.334906767259102E-2</v>
      </c>
      <c r="P3450" s="14">
        <v>-9823.3161705594448</v>
      </c>
      <c r="Q3450" s="14">
        <v>146682.49466120254</v>
      </c>
      <c r="R3450" s="14">
        <v>2878.6858062955466</v>
      </c>
      <c r="S3450" s="15">
        <v>-0.15301191913131906</v>
      </c>
      <c r="T3450" s="38">
        <v>-33936.458973370572</v>
      </c>
      <c r="U3450" s="38">
        <v>189292.52728589615</v>
      </c>
      <c r="V3450" s="38">
        <v>-38984.067420395921</v>
      </c>
      <c r="W3450" s="38">
        <v>504122.03998770949</v>
      </c>
      <c r="AA3450" s="13">
        <v>3385</v>
      </c>
      <c r="AB3450" s="39">
        <v>2606154.890512289</v>
      </c>
    </row>
    <row r="3451" spans="3:28">
      <c r="C3451" s="13">
        <v>3386</v>
      </c>
      <c r="D3451" s="13">
        <v>65</v>
      </c>
      <c r="E3451" s="14">
        <v>215273.13028746838</v>
      </c>
      <c r="F3451" s="14">
        <v>63034.020812112663</v>
      </c>
      <c r="G3451" s="14">
        <v>2551.6097</v>
      </c>
      <c r="H3451" s="14">
        <v>149687.49977535571</v>
      </c>
      <c r="I3451" s="14">
        <v>8981.2499865213431</v>
      </c>
      <c r="J3451" s="14">
        <v>3592.4999946085372</v>
      </c>
      <c r="K3451" s="15">
        <v>2.8147854716988403E-2</v>
      </c>
      <c r="L3451" s="14">
        <v>4882.0364136718335</v>
      </c>
      <c r="M3451" s="14">
        <v>180120.86179578232</v>
      </c>
      <c r="N3451" s="14">
        <v>2694.3749959564029</v>
      </c>
      <c r="O3451" s="15">
        <v>7.1705983054919681E-2</v>
      </c>
      <c r="P3451" s="14">
        <v>13163.505819047446</v>
      </c>
      <c r="Q3451" s="14">
        <v>198086.80870150487</v>
      </c>
      <c r="R3451" s="14">
        <v>2694.3749959564029</v>
      </c>
      <c r="S3451" s="15">
        <v>8.8382105771308145E-3</v>
      </c>
      <c r="T3451" s="38">
        <v>3911.3265662338581</v>
      </c>
      <c r="U3451" s="38">
        <v>447805.85236304771</v>
      </c>
      <c r="V3451" s="38">
        <v>21956.868798953139</v>
      </c>
      <c r="W3451" s="38">
        <v>826013.52286033495</v>
      </c>
      <c r="AA3451" s="13">
        <v>3386</v>
      </c>
      <c r="AB3451" s="39">
        <v>2279629.3826374174</v>
      </c>
    </row>
    <row r="3452" spans="3:28">
      <c r="C3452" s="13">
        <v>3387</v>
      </c>
      <c r="D3452" s="13">
        <v>65</v>
      </c>
      <c r="E3452" s="14">
        <v>238334.95483601707</v>
      </c>
      <c r="F3452" s="14">
        <v>72028.132386046665</v>
      </c>
      <c r="G3452" s="14">
        <v>2551.6097</v>
      </c>
      <c r="H3452" s="14">
        <v>163755.21274997041</v>
      </c>
      <c r="I3452" s="14">
        <v>9825.3127649982234</v>
      </c>
      <c r="J3452" s="14">
        <v>3930.1251059992896</v>
      </c>
      <c r="K3452" s="15">
        <v>0.1715643463307458</v>
      </c>
      <c r="L3452" s="14">
        <v>26560.959589531776</v>
      </c>
      <c r="M3452" s="14">
        <v>183342.33542435354</v>
      </c>
      <c r="N3452" s="14">
        <v>2947.5938294994671</v>
      </c>
      <c r="O3452" s="15">
        <v>0.20556946127325859</v>
      </c>
      <c r="P3452" s="14">
        <v>17484.985980562491</v>
      </c>
      <c r="Q3452" s="14">
        <v>104015.12284125446</v>
      </c>
      <c r="R3452" s="14">
        <v>2947.5938294994671</v>
      </c>
      <c r="S3452" s="15">
        <v>3.3722365537857957E-3</v>
      </c>
      <c r="T3452" s="38">
        <v>802.03120712261511</v>
      </c>
      <c r="U3452" s="38">
        <v>240109.4422027783</v>
      </c>
      <c r="V3452" s="38">
        <v>44847.976777216878</v>
      </c>
      <c r="W3452" s="38">
        <v>527466.90046838624</v>
      </c>
      <c r="AA3452" s="13">
        <v>3387</v>
      </c>
      <c r="AB3452" s="39">
        <v>2631245.0524218003</v>
      </c>
    </row>
    <row r="3453" spans="3:28">
      <c r="C3453" s="13">
        <v>3388</v>
      </c>
      <c r="D3453" s="13">
        <v>65</v>
      </c>
      <c r="E3453" s="14">
        <v>233771.32973191433</v>
      </c>
      <c r="F3453" s="14">
        <v>70248.318595446588</v>
      </c>
      <c r="G3453" s="14">
        <v>2551.6097</v>
      </c>
      <c r="H3453" s="14">
        <v>160971.40143646774</v>
      </c>
      <c r="I3453" s="14">
        <v>9658.284086188065</v>
      </c>
      <c r="J3453" s="14">
        <v>3863.3136344752261</v>
      </c>
      <c r="K3453" s="15">
        <v>0.10360187458223377</v>
      </c>
      <c r="L3453" s="14">
        <v>16238.444519116325</v>
      </c>
      <c r="M3453" s="14">
        <v>174909.00769877783</v>
      </c>
      <c r="N3453" s="14">
        <v>2897.4852258564192</v>
      </c>
      <c r="O3453" s="15">
        <v>2.3775731143681256E-2</v>
      </c>
      <c r="P3453" s="14">
        <v>5017.6925661458608</v>
      </c>
      <c r="Q3453" s="14">
        <v>217509.05405051872</v>
      </c>
      <c r="R3453" s="14">
        <v>2897.4852258564192</v>
      </c>
      <c r="S3453" s="15">
        <v>6.8858953412709922E-2</v>
      </c>
      <c r="T3453" s="38">
        <v>20740.12827123806</v>
      </c>
      <c r="U3453" s="38">
        <v>323386.13345263666</v>
      </c>
      <c r="V3453" s="38">
        <v>41996.26535650024</v>
      </c>
      <c r="W3453" s="38">
        <v>715804.19520193315</v>
      </c>
      <c r="AA3453" s="13">
        <v>3388</v>
      </c>
      <c r="AB3453" s="39">
        <v>2094287.7242528591</v>
      </c>
    </row>
    <row r="3454" spans="3:28">
      <c r="C3454" s="13">
        <v>3389</v>
      </c>
      <c r="D3454" s="13">
        <v>65</v>
      </c>
      <c r="E3454" s="14">
        <v>237797.464359234</v>
      </c>
      <c r="F3454" s="14">
        <v>71818.511100101256</v>
      </c>
      <c r="G3454" s="14">
        <v>2551.6097</v>
      </c>
      <c r="H3454" s="14">
        <v>163427.34355913274</v>
      </c>
      <c r="I3454" s="14">
        <v>9805.6406135479647</v>
      </c>
      <c r="J3454" s="14">
        <v>3922.2562454191861</v>
      </c>
      <c r="K3454" s="15">
        <v>1.3854394515766224E-2</v>
      </c>
      <c r="L3454" s="14">
        <v>1635.5182145239471</v>
      </c>
      <c r="M3454" s="14">
        <v>121647.147401191</v>
      </c>
      <c r="N3454" s="14">
        <v>2941.6921840643895</v>
      </c>
      <c r="O3454" s="15">
        <v>5.948392861734015E-2</v>
      </c>
      <c r="P3454" s="14">
        <v>8877.6895698476128</v>
      </c>
      <c r="Q3454" s="14">
        <v>159593.7145900866</v>
      </c>
      <c r="R3454" s="14">
        <v>2941.6921840643895</v>
      </c>
      <c r="S3454" s="15">
        <v>-0.19467812654605554</v>
      </c>
      <c r="T3454" s="38">
        <v>-126146.42852767403</v>
      </c>
      <c r="U3454" s="38">
        <v>523298.74711920531</v>
      </c>
      <c r="V3454" s="38">
        <v>-115633.22074330246</v>
      </c>
      <c r="W3454" s="38">
        <v>804539.60911048297</v>
      </c>
      <c r="AA3454" s="13">
        <v>3389</v>
      </c>
      <c r="AB3454" s="39">
        <v>2911112.9622384747</v>
      </c>
    </row>
    <row r="3455" spans="3:28">
      <c r="C3455" s="13">
        <v>3390</v>
      </c>
      <c r="D3455" s="13">
        <v>65</v>
      </c>
      <c r="E3455" s="14">
        <v>231888.35911219657</v>
      </c>
      <c r="F3455" s="14">
        <v>69513.960053756658</v>
      </c>
      <c r="G3455" s="14">
        <v>2551.6097</v>
      </c>
      <c r="H3455" s="14">
        <v>159822.78935843991</v>
      </c>
      <c r="I3455" s="14">
        <v>9589.3673615063944</v>
      </c>
      <c r="J3455" s="14">
        <v>3835.746944602558</v>
      </c>
      <c r="K3455" s="15">
        <v>7.4536425514178176E-3</v>
      </c>
      <c r="L3455" s="14">
        <v>1305.3873878822201</v>
      </c>
      <c r="M3455" s="14">
        <v>178357.41558751365</v>
      </c>
      <c r="N3455" s="14">
        <v>2876.8102084519182</v>
      </c>
      <c r="O3455" s="15">
        <v>-5.0645713567916834E-2</v>
      </c>
      <c r="P3455" s="14">
        <v>-11455.901048098651</v>
      </c>
      <c r="Q3455" s="14">
        <v>216179.3574726771</v>
      </c>
      <c r="R3455" s="14">
        <v>2876.8102084519182</v>
      </c>
      <c r="S3455" s="15">
        <v>0.29756191125888359</v>
      </c>
      <c r="T3455" s="38">
        <v>218216.54786724946</v>
      </c>
      <c r="U3455" s="38">
        <v>953003.34068699053</v>
      </c>
      <c r="V3455" s="38">
        <v>208066.03420703302</v>
      </c>
      <c r="W3455" s="38">
        <v>1347540.1137471814</v>
      </c>
      <c r="AA3455" s="13">
        <v>3390</v>
      </c>
      <c r="AB3455" s="39">
        <v>3020983.245359892</v>
      </c>
    </row>
    <row r="3456" spans="3:28">
      <c r="C3456" s="13">
        <v>3391</v>
      </c>
      <c r="D3456" s="13">
        <v>65</v>
      </c>
      <c r="E3456" s="14">
        <v>231382.27078512561</v>
      </c>
      <c r="F3456" s="14">
        <v>69316.585606198991</v>
      </c>
      <c r="G3456" s="14">
        <v>2551.6097</v>
      </c>
      <c r="H3456" s="14">
        <v>159514.07547892662</v>
      </c>
      <c r="I3456" s="14">
        <v>9570.8445287355971</v>
      </c>
      <c r="J3456" s="14">
        <v>3828.3378114942388</v>
      </c>
      <c r="K3456" s="15">
        <v>4.0376752143695939E-2</v>
      </c>
      <c r="L3456" s="14">
        <v>7299.0171117182808</v>
      </c>
      <c r="M3456" s="14">
        <v>189985.95064553575</v>
      </c>
      <c r="N3456" s="14">
        <v>2871.2533586206791</v>
      </c>
      <c r="O3456" s="15">
        <v>2.9055351721369187E-2</v>
      </c>
      <c r="P3456" s="14">
        <v>8093.519366243575</v>
      </c>
      <c r="Q3456" s="14">
        <v>288084.34798761393</v>
      </c>
      <c r="R3456" s="14">
        <v>2871.2533586206791</v>
      </c>
      <c r="S3456" s="15">
        <v>0.27507915029623214</v>
      </c>
      <c r="T3456" s="38">
        <v>63444.063251779568</v>
      </c>
      <c r="U3456" s="38">
        <v>295518.99204997747</v>
      </c>
      <c r="V3456" s="38">
        <v>78836.599729741429</v>
      </c>
      <c r="W3456" s="38">
        <v>773589.29068312724</v>
      </c>
      <c r="AA3456" s="13">
        <v>3391</v>
      </c>
      <c r="AB3456" s="39">
        <v>2711861.2026496595</v>
      </c>
    </row>
    <row r="3457" spans="3:28">
      <c r="C3457" s="13">
        <v>3392</v>
      </c>
      <c r="D3457" s="13">
        <v>65</v>
      </c>
      <c r="E3457" s="14">
        <v>242754.18838032818</v>
      </c>
      <c r="F3457" s="14">
        <v>73751.633468327986</v>
      </c>
      <c r="G3457" s="14">
        <v>2551.6097</v>
      </c>
      <c r="H3457" s="14">
        <v>166450.9452120002</v>
      </c>
      <c r="I3457" s="14">
        <v>9987.056712720012</v>
      </c>
      <c r="J3457" s="14">
        <v>3994.8226850880051</v>
      </c>
      <c r="K3457" s="15">
        <v>-9.0232004223312276E-3</v>
      </c>
      <c r="L3457" s="14">
        <v>-1542.1905908026681</v>
      </c>
      <c r="M3457" s="14">
        <v>171369.14470559149</v>
      </c>
      <c r="N3457" s="14">
        <v>2996.1170138160037</v>
      </c>
      <c r="O3457" s="15">
        <v>2.2133455377051539E-2</v>
      </c>
      <c r="P3457" s="14">
        <v>3499.6614115416578</v>
      </c>
      <c r="Q3457" s="14">
        <v>163114.08051030667</v>
      </c>
      <c r="R3457" s="14">
        <v>2996.1170138160037</v>
      </c>
      <c r="S3457" s="15">
        <v>0.23159556602612785</v>
      </c>
      <c r="T3457" s="38">
        <v>57897.5617235709</v>
      </c>
      <c r="U3457" s="38">
        <v>309389.87839792192</v>
      </c>
      <c r="V3457" s="38">
        <v>59855.032544309892</v>
      </c>
      <c r="W3457" s="38">
        <v>643873.10361382004</v>
      </c>
      <c r="AA3457" s="13">
        <v>3392</v>
      </c>
      <c r="AB3457" s="39">
        <v>3495140.2009853437</v>
      </c>
    </row>
    <row r="3458" spans="3:28">
      <c r="C3458" s="13">
        <v>3393</v>
      </c>
      <c r="D3458" s="13">
        <v>65</v>
      </c>
      <c r="E3458" s="14">
        <v>227643.94493779464</v>
      </c>
      <c r="F3458" s="14">
        <v>67858.638525739909</v>
      </c>
      <c r="G3458" s="14">
        <v>2551.6097</v>
      </c>
      <c r="H3458" s="14">
        <v>157233.69671205475</v>
      </c>
      <c r="I3458" s="14">
        <v>9434.0218027232841</v>
      </c>
      <c r="J3458" s="14">
        <v>3773.6087210893138</v>
      </c>
      <c r="K3458" s="15">
        <v>-3.3880088315077425E-3</v>
      </c>
      <c r="L3458" s="14">
        <v>-524.78380693601343</v>
      </c>
      <c r="M3458" s="14">
        <v>156256.48306375285</v>
      </c>
      <c r="N3458" s="14">
        <v>2830.2065408169851</v>
      </c>
      <c r="O3458" s="15">
        <v>3.355404840989766E-2</v>
      </c>
      <c r="P3458" s="14">
        <v>5782.4310099625009</v>
      </c>
      <c r="Q3458" s="14">
        <v>179529.37750012442</v>
      </c>
      <c r="R3458" s="14">
        <v>2830.2065408169851</v>
      </c>
      <c r="S3458" s="15">
        <v>0.57183457200415577</v>
      </c>
      <c r="T3458" s="38">
        <v>32729.308779998213</v>
      </c>
      <c r="U3458" s="38">
        <v>91380.036446618193</v>
      </c>
      <c r="V3458" s="38">
        <v>37986.955983024702</v>
      </c>
      <c r="W3458" s="38">
        <v>427165.89701049548</v>
      </c>
      <c r="AA3458" s="13">
        <v>3393</v>
      </c>
      <c r="AB3458" s="39">
        <v>1913847.5687123914</v>
      </c>
    </row>
    <row r="3459" spans="3:28">
      <c r="C3459" s="13">
        <v>3394</v>
      </c>
      <c r="D3459" s="13">
        <v>65</v>
      </c>
      <c r="E3459" s="14">
        <v>236572.59791302931</v>
      </c>
      <c r="F3459" s="14">
        <v>71340.813186081432</v>
      </c>
      <c r="G3459" s="14">
        <v>2551.6097</v>
      </c>
      <c r="H3459" s="14">
        <v>162680.17502694789</v>
      </c>
      <c r="I3459" s="14">
        <v>9760.8105016168738</v>
      </c>
      <c r="J3459" s="14">
        <v>3904.3242006467499</v>
      </c>
      <c r="K3459" s="15">
        <v>-4.1766531329576889E-3</v>
      </c>
      <c r="L3459" s="14">
        <v>-582.31126568504067</v>
      </c>
      <c r="M3459" s="14">
        <v>140790.39813603178</v>
      </c>
      <c r="N3459" s="14">
        <v>2928.243150485062</v>
      </c>
      <c r="O3459" s="15">
        <v>1.0106187052131704E-3</v>
      </c>
      <c r="P3459" s="14">
        <v>153.65252283507255</v>
      </c>
      <c r="Q3459" s="14">
        <v>153655.84943002244</v>
      </c>
      <c r="R3459" s="14">
        <v>2928.243150485062</v>
      </c>
      <c r="S3459" s="15">
        <v>0.17899527530186576</v>
      </c>
      <c r="T3459" s="38">
        <v>109936.29779582791</v>
      </c>
      <c r="U3459" s="38">
        <v>725585.89220227418</v>
      </c>
      <c r="V3459" s="38">
        <v>109507.63905297795</v>
      </c>
      <c r="W3459" s="38">
        <v>1020032.1397683284</v>
      </c>
      <c r="AA3459" s="13">
        <v>3394</v>
      </c>
      <c r="AB3459" s="39">
        <v>2326810.0513967113</v>
      </c>
    </row>
    <row r="3460" spans="3:28">
      <c r="C3460" s="13">
        <v>3395</v>
      </c>
      <c r="D3460" s="13">
        <v>65</v>
      </c>
      <c r="E3460" s="14">
        <v>229249.02851518468</v>
      </c>
      <c r="F3460" s="14">
        <v>68484.62112092202</v>
      </c>
      <c r="G3460" s="14">
        <v>2551.6097</v>
      </c>
      <c r="H3460" s="14">
        <v>158212.79769426267</v>
      </c>
      <c r="I3460" s="14">
        <v>9492.7678616557605</v>
      </c>
      <c r="J3460" s="14">
        <v>3797.1071446623046</v>
      </c>
      <c r="K3460" s="15">
        <v>3.8211131190862536E-2</v>
      </c>
      <c r="L3460" s="14">
        <v>5937.9847365553505</v>
      </c>
      <c r="M3460" s="14">
        <v>163235.88272754391</v>
      </c>
      <c r="N3460" s="14">
        <v>2847.830358496728</v>
      </c>
      <c r="O3460" s="15">
        <v>3.5441872017162403E-2</v>
      </c>
      <c r="P3460" s="14">
        <v>3657.82910835961</v>
      </c>
      <c r="Q3460" s="14">
        <v>108288.17499161648</v>
      </c>
      <c r="R3460" s="14">
        <v>2847.830358496728</v>
      </c>
      <c r="S3460" s="15">
        <v>0.47732345916344449</v>
      </c>
      <c r="T3460" s="38">
        <v>119838.4178688825</v>
      </c>
      <c r="U3460" s="38">
        <v>372325.66456531821</v>
      </c>
      <c r="V3460" s="38">
        <v>129434.23171379746</v>
      </c>
      <c r="W3460" s="38">
        <v>643849.7222844786</v>
      </c>
      <c r="AA3460" s="13">
        <v>3395</v>
      </c>
      <c r="AB3460" s="39">
        <v>2636477.1212013196</v>
      </c>
    </row>
    <row r="3461" spans="3:28">
      <c r="C3461" s="13">
        <v>3396</v>
      </c>
      <c r="D3461" s="13">
        <v>65</v>
      </c>
      <c r="E3461" s="14">
        <v>237584.34133356481</v>
      </c>
      <c r="F3461" s="14">
        <v>71735.393120090273</v>
      </c>
      <c r="G3461" s="14">
        <v>2551.6097</v>
      </c>
      <c r="H3461" s="14">
        <v>163297.33851347453</v>
      </c>
      <c r="I3461" s="14">
        <v>9797.8403108084713</v>
      </c>
      <c r="J3461" s="14">
        <v>3919.1361243233887</v>
      </c>
      <c r="K3461" s="15">
        <v>2.6556007372923532E-3</v>
      </c>
      <c r="L3461" s="14">
        <v>289.00094981628837</v>
      </c>
      <c r="M3461" s="14">
        <v>111075.52697967057</v>
      </c>
      <c r="N3461" s="14">
        <v>2939.3520932425413</v>
      </c>
      <c r="O3461" s="15">
        <v>7.8687878289553204E-2</v>
      </c>
      <c r="P3461" s="14">
        <v>9801.8165790866715</v>
      </c>
      <c r="Q3461" s="14">
        <v>135837.26809392238</v>
      </c>
      <c r="R3461" s="14">
        <v>2939.3520932425413</v>
      </c>
      <c r="S3461" s="15">
        <v>0.40799440158482198</v>
      </c>
      <c r="T3461" s="38">
        <v>210361.64750764804</v>
      </c>
      <c r="U3461" s="38">
        <v>727430.67170834902</v>
      </c>
      <c r="V3461" s="38">
        <v>220452.465036551</v>
      </c>
      <c r="W3461" s="38">
        <v>974343.46678194194</v>
      </c>
      <c r="AA3461" s="13">
        <v>3396</v>
      </c>
      <c r="AB3461" s="39">
        <v>2723721.9103979613</v>
      </c>
    </row>
    <row r="3462" spans="3:28">
      <c r="C3462" s="13">
        <v>3397</v>
      </c>
      <c r="D3462" s="13">
        <v>65</v>
      </c>
      <c r="E3462" s="14">
        <v>242175.0518394403</v>
      </c>
      <c r="F3462" s="14">
        <v>73525.770217381723</v>
      </c>
      <c r="G3462" s="14">
        <v>2551.6097</v>
      </c>
      <c r="H3462" s="14">
        <v>166097.67192205859</v>
      </c>
      <c r="I3462" s="14">
        <v>9965.8603153235144</v>
      </c>
      <c r="J3462" s="14">
        <v>3986.344126129406</v>
      </c>
      <c r="K3462" s="15">
        <v>-7.7272510055450966E-3</v>
      </c>
      <c r="L3462" s="14">
        <v>-1030.7951210631825</v>
      </c>
      <c r="M3462" s="14">
        <v>134359.76759535042</v>
      </c>
      <c r="N3462" s="14">
        <v>2989.7580945970544</v>
      </c>
      <c r="O3462" s="15">
        <v>1.1719961414063257E-3</v>
      </c>
      <c r="P3462" s="14">
        <v>195.26787860298202</v>
      </c>
      <c r="Q3462" s="14">
        <v>168301.51338370587</v>
      </c>
      <c r="R3462" s="14">
        <v>2989.7580945970544</v>
      </c>
      <c r="S3462" s="15">
        <v>0.19666101365397762</v>
      </c>
      <c r="T3462" s="38">
        <v>159049.12768709857</v>
      </c>
      <c r="U3462" s="38">
        <v>969291.63155312883</v>
      </c>
      <c r="V3462" s="38">
        <v>158213.60044463837</v>
      </c>
      <c r="W3462" s="38">
        <v>1271952.9125321852</v>
      </c>
      <c r="AA3462" s="13">
        <v>3397</v>
      </c>
      <c r="AB3462" s="39">
        <v>2690069.1540051606</v>
      </c>
    </row>
    <row r="3463" spans="3:28">
      <c r="C3463" s="13">
        <v>3398</v>
      </c>
      <c r="D3463" s="13">
        <v>65</v>
      </c>
      <c r="E3463" s="14">
        <v>228495.06077254043</v>
      </c>
      <c r="F3463" s="14">
        <v>68190.573701290763</v>
      </c>
      <c r="G3463" s="14">
        <v>2551.6097</v>
      </c>
      <c r="H3463" s="14">
        <v>157752.87737124966</v>
      </c>
      <c r="I3463" s="14">
        <v>9465.1726422749798</v>
      </c>
      <c r="J3463" s="14">
        <v>3786.069056909992</v>
      </c>
      <c r="K3463" s="15">
        <v>7.807533543928083E-2</v>
      </c>
      <c r="L3463" s="14">
        <v>11721.242797712486</v>
      </c>
      <c r="M3463" s="14">
        <v>163741.62204731946</v>
      </c>
      <c r="N3463" s="14">
        <v>2839.5517926824937</v>
      </c>
      <c r="O3463" s="15">
        <v>0.10680878232356836</v>
      </c>
      <c r="P3463" s="14">
        <v>21801.515142687924</v>
      </c>
      <c r="Q3463" s="14">
        <v>227338.54308897801</v>
      </c>
      <c r="R3463" s="14">
        <v>2839.5517926824937</v>
      </c>
      <c r="S3463" s="15">
        <v>0.12292732819451246</v>
      </c>
      <c r="T3463" s="38">
        <v>15201.522015671657</v>
      </c>
      <c r="U3463" s="38">
        <v>140283.97112669243</v>
      </c>
      <c r="V3463" s="38">
        <v>48724.27995607206</v>
      </c>
      <c r="W3463" s="38">
        <v>531364.13626298984</v>
      </c>
      <c r="AA3463" s="13">
        <v>3398</v>
      </c>
      <c r="AB3463" s="39">
        <v>2689298.66214664</v>
      </c>
    </row>
    <row r="3464" spans="3:28">
      <c r="C3464" s="13">
        <v>3399</v>
      </c>
      <c r="D3464" s="13">
        <v>65</v>
      </c>
      <c r="E3464" s="14">
        <v>227693.25397407939</v>
      </c>
      <c r="F3464" s="14">
        <v>67877.869049890956</v>
      </c>
      <c r="G3464" s="14">
        <v>2551.6097</v>
      </c>
      <c r="H3464" s="14">
        <v>157263.77522418843</v>
      </c>
      <c r="I3464" s="14">
        <v>9435.8265134513058</v>
      </c>
      <c r="J3464" s="14">
        <v>3774.3306053805227</v>
      </c>
      <c r="K3464" s="15">
        <v>-4.5825295249469281E-3</v>
      </c>
      <c r="L3464" s="14">
        <v>-615.73258332832393</v>
      </c>
      <c r="M3464" s="14">
        <v>135636.65174879198</v>
      </c>
      <c r="N3464" s="14">
        <v>2830.7479540353916</v>
      </c>
      <c r="O3464" s="15">
        <v>0.10465632754494252</v>
      </c>
      <c r="P3464" s="14">
        <v>27965.167856585111</v>
      </c>
      <c r="Q3464" s="14">
        <v>296590.06955734262</v>
      </c>
      <c r="R3464" s="14">
        <v>2830.7479540353916</v>
      </c>
      <c r="S3464" s="15">
        <v>3.5339621338806942E-2</v>
      </c>
      <c r="T3464" s="38">
        <v>24254.888445743698</v>
      </c>
      <c r="U3464" s="38">
        <v>712007.2271912283</v>
      </c>
      <c r="V3464" s="38">
        <v>51604.323719000487</v>
      </c>
      <c r="W3464" s="38">
        <v>1144233.9484973629</v>
      </c>
      <c r="AA3464" s="13">
        <v>3399</v>
      </c>
      <c r="AB3464" s="39">
        <v>3029573.3521428858</v>
      </c>
    </row>
    <row r="3465" spans="3:28">
      <c r="C3465" s="13">
        <v>3400</v>
      </c>
      <c r="D3465" s="13">
        <v>65</v>
      </c>
      <c r="E3465" s="14">
        <v>230071.14355975139</v>
      </c>
      <c r="F3465" s="14">
        <v>68805.245988303039</v>
      </c>
      <c r="G3465" s="14">
        <v>2551.6097</v>
      </c>
      <c r="H3465" s="14">
        <v>158714.28787144835</v>
      </c>
      <c r="I3465" s="14">
        <v>9522.8572722869012</v>
      </c>
      <c r="J3465" s="14">
        <v>3809.1429089147605</v>
      </c>
      <c r="K3465" s="15">
        <v>-2.3584524684465875E-2</v>
      </c>
      <c r="L3465" s="14">
        <v>-3359.786022128113</v>
      </c>
      <c r="M3465" s="14">
        <v>141002.01393611429</v>
      </c>
      <c r="N3465" s="14">
        <v>2856.8571816860704</v>
      </c>
      <c r="O3465" s="15">
        <v>0.18583272448166063</v>
      </c>
      <c r="P3465" s="14">
        <v>34002.372491985872</v>
      </c>
      <c r="Q3465" s="14">
        <v>218403.80859174844</v>
      </c>
      <c r="R3465" s="14">
        <v>2856.8571816860704</v>
      </c>
      <c r="S3465" s="15">
        <v>-4.0850229942995128E-2</v>
      </c>
      <c r="T3465" s="38">
        <v>-58025.145491681535</v>
      </c>
      <c r="U3465" s="38">
        <v>1363839.4856041002</v>
      </c>
      <c r="V3465" s="38">
        <v>-27382.559021823774</v>
      </c>
      <c r="W3465" s="38">
        <v>1723245.308131963</v>
      </c>
      <c r="AA3465" s="13">
        <v>3400</v>
      </c>
      <c r="AB3465" s="39">
        <v>2601398.4030189677</v>
      </c>
    </row>
    <row r="3466" spans="3:28">
      <c r="C3466" s="13">
        <v>3401</v>
      </c>
      <c r="D3466" s="13">
        <v>65</v>
      </c>
      <c r="E3466" s="14">
        <v>213484.1907755617</v>
      </c>
      <c r="F3466" s="14">
        <v>62336.33440246906</v>
      </c>
      <c r="G3466" s="14">
        <v>2551.6097</v>
      </c>
      <c r="H3466" s="14">
        <v>148596.24667309262</v>
      </c>
      <c r="I3466" s="14">
        <v>8915.7748003855577</v>
      </c>
      <c r="J3466" s="14">
        <v>3566.3099201542232</v>
      </c>
      <c r="K3466" s="15">
        <v>8.3715295700826503E-2</v>
      </c>
      <c r="L3466" s="14">
        <v>11742.399626436916</v>
      </c>
      <c r="M3466" s="14">
        <v>153791.43465221609</v>
      </c>
      <c r="N3466" s="14">
        <v>2674.732440115667</v>
      </c>
      <c r="O3466" s="15">
        <v>6.0381897539278077E-2</v>
      </c>
      <c r="P3466" s="14">
        <v>5750.9194112920504</v>
      </c>
      <c r="Q3466" s="14">
        <v>102330.72824506719</v>
      </c>
      <c r="R3466" s="14">
        <v>2674.732440115667</v>
      </c>
      <c r="S3466" s="15">
        <v>0.18539804437648794</v>
      </c>
      <c r="T3466" s="38">
        <v>14883.906709960514</v>
      </c>
      <c r="U3466" s="38">
        <v>96502.091209502221</v>
      </c>
      <c r="V3466" s="38">
        <v>32377.225747689481</v>
      </c>
      <c r="W3466" s="38">
        <v>352624.25410678552</v>
      </c>
      <c r="AA3466" s="13">
        <v>3401</v>
      </c>
      <c r="AB3466" s="39">
        <v>3232918.3716831044</v>
      </c>
    </row>
    <row r="3467" spans="3:28">
      <c r="C3467" s="13">
        <v>3402</v>
      </c>
      <c r="D3467" s="13">
        <v>65</v>
      </c>
      <c r="E3467" s="14">
        <v>237168.38859635493</v>
      </c>
      <c r="F3467" s="14">
        <v>71573.171552578424</v>
      </c>
      <c r="G3467" s="14">
        <v>2551.6097</v>
      </c>
      <c r="H3467" s="14">
        <v>163043.6073437765</v>
      </c>
      <c r="I3467" s="14">
        <v>9782.6164406265889</v>
      </c>
      <c r="J3467" s="14">
        <v>3913.0465762506356</v>
      </c>
      <c r="K3467" s="15">
        <v>-4.9025586515739163E-2</v>
      </c>
      <c r="L3467" s="14">
        <v>-7296.0849291353425</v>
      </c>
      <c r="M3467" s="14">
        <v>143482.41985212333</v>
      </c>
      <c r="N3467" s="14">
        <v>2934.7849321879767</v>
      </c>
      <c r="O3467" s="15">
        <v>-4.1321533447994871E-2</v>
      </c>
      <c r="P3467" s="14">
        <v>-7343.2363967879828</v>
      </c>
      <c r="Q3467" s="14">
        <v>171833.83390664466</v>
      </c>
      <c r="R3467" s="14">
        <v>2934.7849321879767</v>
      </c>
      <c r="S3467" s="15">
        <v>0.11038645483427</v>
      </c>
      <c r="T3467" s="38">
        <v>36006.565003438773</v>
      </c>
      <c r="U3467" s="38">
        <v>363660.39997733542</v>
      </c>
      <c r="V3467" s="38">
        <v>21367.243677515449</v>
      </c>
      <c r="W3467" s="38">
        <v>678976.65373610333</v>
      </c>
      <c r="AA3467" s="13">
        <v>3402</v>
      </c>
      <c r="AB3467" s="39">
        <v>3034415.7373436824</v>
      </c>
    </row>
    <row r="3468" spans="3:28">
      <c r="C3468" s="13">
        <v>3403</v>
      </c>
      <c r="D3468" s="13">
        <v>65</v>
      </c>
      <c r="E3468" s="14">
        <v>234340.20284691386</v>
      </c>
      <c r="F3468" s="14">
        <v>70470.179110296405</v>
      </c>
      <c r="G3468" s="14">
        <v>2551.6097</v>
      </c>
      <c r="H3468" s="14">
        <v>161318.41403661747</v>
      </c>
      <c r="I3468" s="14">
        <v>9679.1048421970481</v>
      </c>
      <c r="J3468" s="14">
        <v>3871.6419368788193</v>
      </c>
      <c r="K3468" s="15">
        <v>6.2868179002393776E-2</v>
      </c>
      <c r="L3468" s="14">
        <v>7399.8161304503064</v>
      </c>
      <c r="M3468" s="14">
        <v>127039.31880038371</v>
      </c>
      <c r="N3468" s="14">
        <v>2903.7314526591144</v>
      </c>
      <c r="O3468" s="15">
        <v>7.8640222526459136E-2</v>
      </c>
      <c r="P3468" s="14">
        <v>16960.682562283699</v>
      </c>
      <c r="Q3468" s="14">
        <v>234086.94514802116</v>
      </c>
      <c r="R3468" s="14">
        <v>2903.7314526591144</v>
      </c>
      <c r="S3468" s="15">
        <v>0.21158291904055546</v>
      </c>
      <c r="T3468" s="38">
        <v>103519.93065593063</v>
      </c>
      <c r="U3468" s="38">
        <v>594235.91621458135</v>
      </c>
      <c r="V3468" s="38">
        <v>127880.42934866463</v>
      </c>
      <c r="W3468" s="38">
        <v>955362.18016298627</v>
      </c>
      <c r="AA3468" s="13">
        <v>3403</v>
      </c>
      <c r="AB3468" s="39">
        <v>2935100.9070073129</v>
      </c>
    </row>
    <row r="3469" spans="3:28">
      <c r="C3469" s="13">
        <v>3404</v>
      </c>
      <c r="D3469" s="13">
        <v>65</v>
      </c>
      <c r="E3469" s="14">
        <v>230633.15121501821</v>
      </c>
      <c r="F3469" s="14">
        <v>69024.42897385711</v>
      </c>
      <c r="G3469" s="14">
        <v>2551.6097</v>
      </c>
      <c r="H3469" s="14">
        <v>159057.1125411611</v>
      </c>
      <c r="I3469" s="14">
        <v>9543.4267524696661</v>
      </c>
      <c r="J3469" s="14">
        <v>3817.3707009878667</v>
      </c>
      <c r="K3469" s="15">
        <v>0.10250253614384144</v>
      </c>
      <c r="L3469" s="14">
        <v>15464.019790326578</v>
      </c>
      <c r="M3469" s="14">
        <v>168237.45807362575</v>
      </c>
      <c r="N3469" s="14">
        <v>2863.0280257408999</v>
      </c>
      <c r="O3469" s="15">
        <v>-6.7625195865591958E-2</v>
      </c>
      <c r="P3469" s="14">
        <v>-6328.3331610085133</v>
      </c>
      <c r="Q3469" s="14">
        <v>88682.697776091663</v>
      </c>
      <c r="R3469" s="14">
        <v>2863.0280257408999</v>
      </c>
      <c r="S3469" s="15">
        <v>9.2774439450154594E-2</v>
      </c>
      <c r="T3469" s="38">
        <v>8093.4719944321296</v>
      </c>
      <c r="U3469" s="38">
        <v>96763.152493671398</v>
      </c>
      <c r="V3469" s="38">
        <v>17229.158623750194</v>
      </c>
      <c r="W3469" s="38">
        <v>353683.30834338884</v>
      </c>
      <c r="AA3469" s="13">
        <v>3404</v>
      </c>
      <c r="AB3469" s="39">
        <v>1949042.7013306466</v>
      </c>
    </row>
    <row r="3470" spans="3:28">
      <c r="C3470" s="13">
        <v>3405</v>
      </c>
      <c r="D3470" s="13">
        <v>65</v>
      </c>
      <c r="E3470" s="14">
        <v>236668.86525193349</v>
      </c>
      <c r="F3470" s="14">
        <v>71378.357448254057</v>
      </c>
      <c r="G3470" s="14">
        <v>2551.6097</v>
      </c>
      <c r="H3470" s="14">
        <v>162738.89810367944</v>
      </c>
      <c r="I3470" s="14">
        <v>9764.3338862207656</v>
      </c>
      <c r="J3470" s="14">
        <v>3905.7335544883063</v>
      </c>
      <c r="K3470" s="15">
        <v>-5.906366567604112E-2</v>
      </c>
      <c r="L3470" s="14">
        <v>-10354.037031354559</v>
      </c>
      <c r="M3470" s="14">
        <v>166901.81700281872</v>
      </c>
      <c r="N3470" s="14">
        <v>2929.3001658662297</v>
      </c>
      <c r="O3470" s="15">
        <v>6.9044154152954604E-2</v>
      </c>
      <c r="P3470" s="14">
        <v>9197.5180571687179</v>
      </c>
      <c r="Q3470" s="14">
        <v>143874.28681988624</v>
      </c>
      <c r="R3470" s="14">
        <v>2929.3001658662297</v>
      </c>
      <c r="S3470" s="15">
        <v>-0.13036796297967368</v>
      </c>
      <c r="T3470" s="38">
        <v>-81378.803291457909</v>
      </c>
      <c r="U3470" s="38">
        <v>544309.78518457629</v>
      </c>
      <c r="V3470" s="38">
        <v>-82535.322265643743</v>
      </c>
      <c r="W3470" s="38">
        <v>855085.88900728128</v>
      </c>
      <c r="AA3470" s="13">
        <v>3405</v>
      </c>
      <c r="AB3470" s="39">
        <v>2836533.0396060087</v>
      </c>
    </row>
    <row r="3471" spans="3:28">
      <c r="C3471" s="13">
        <v>3406</v>
      </c>
      <c r="D3471" s="13">
        <v>65</v>
      </c>
      <c r="E3471" s="14">
        <v>243672.62454802383</v>
      </c>
      <c r="F3471" s="14">
        <v>74109.823573729285</v>
      </c>
      <c r="G3471" s="14">
        <v>2551.6097</v>
      </c>
      <c r="H3471" s="14">
        <v>167011.19127429454</v>
      </c>
      <c r="I3471" s="14">
        <v>10020.671476457672</v>
      </c>
      <c r="J3471" s="14">
        <v>4008.268590583069</v>
      </c>
      <c r="K3471" s="15">
        <v>6.4683416917580394E-2</v>
      </c>
      <c r="L3471" s="14">
        <v>8982.5396842267273</v>
      </c>
      <c r="M3471" s="14">
        <v>149855.95628215667</v>
      </c>
      <c r="N3471" s="14">
        <v>3006.2014429373016</v>
      </c>
      <c r="O3471" s="15">
        <v>8.2665269032712457E-2</v>
      </c>
      <c r="P3471" s="14">
        <v>11539.887020564292</v>
      </c>
      <c r="Q3471" s="14">
        <v>152640.75540910129</v>
      </c>
      <c r="R3471" s="14">
        <v>3006.2014429373016</v>
      </c>
      <c r="S3471" s="15">
        <v>-0.13500010391820383</v>
      </c>
      <c r="T3471" s="38">
        <v>-33444.863171241952</v>
      </c>
      <c r="U3471" s="38">
        <v>215797.77404351777</v>
      </c>
      <c r="V3471" s="38">
        <v>-12922.436466450934</v>
      </c>
      <c r="W3471" s="38">
        <v>518294.48573477572</v>
      </c>
      <c r="AA3471" s="13">
        <v>3406</v>
      </c>
      <c r="AB3471" s="39">
        <v>2922538.3513137456</v>
      </c>
    </row>
    <row r="3472" spans="3:28">
      <c r="C3472" s="13">
        <v>3407</v>
      </c>
      <c r="D3472" s="13">
        <v>65</v>
      </c>
      <c r="E3472" s="14">
        <v>262422.93620732153</v>
      </c>
      <c r="F3472" s="14">
        <v>81422.445120855395</v>
      </c>
      <c r="G3472" s="14">
        <v>2551.6097</v>
      </c>
      <c r="H3472" s="14">
        <v>178448.88138646612</v>
      </c>
      <c r="I3472" s="14">
        <v>10706.932883187967</v>
      </c>
      <c r="J3472" s="14">
        <v>4282.7731532751868</v>
      </c>
      <c r="K3472" s="15">
        <v>0.10296487313558847</v>
      </c>
      <c r="L3472" s="14">
        <v>12367.991087379858</v>
      </c>
      <c r="M3472" s="14">
        <v>134627.92596828399</v>
      </c>
      <c r="N3472" s="14">
        <v>3212.0798649563899</v>
      </c>
      <c r="O3472" s="15">
        <v>-8.2323760927553308E-2</v>
      </c>
      <c r="P3472" s="14">
        <v>-14302.160590681475</v>
      </c>
      <c r="Q3472" s="14">
        <v>161034.53048718942</v>
      </c>
      <c r="R3472" s="14">
        <v>3212.0798649563899</v>
      </c>
      <c r="S3472" s="15">
        <v>0.31995599499837529</v>
      </c>
      <c r="T3472" s="38">
        <v>64758.850381645301</v>
      </c>
      <c r="U3472" s="38">
        <v>268764.13081584981</v>
      </c>
      <c r="V3472" s="38">
        <v>62824.680878343686</v>
      </c>
      <c r="W3472" s="38">
        <v>564426.58727132319</v>
      </c>
      <c r="AA3472" s="13">
        <v>3407</v>
      </c>
      <c r="AB3472" s="39">
        <v>2784106.7226327281</v>
      </c>
    </row>
    <row r="3473" spans="3:28">
      <c r="C3473" s="13">
        <v>3408</v>
      </c>
      <c r="D3473" s="13">
        <v>65</v>
      </c>
      <c r="E3473" s="14">
        <v>239698.25675319816</v>
      </c>
      <c r="F3473" s="14">
        <v>72559.820133747286</v>
      </c>
      <c r="G3473" s="14">
        <v>2551.6097</v>
      </c>
      <c r="H3473" s="14">
        <v>164586.82691945086</v>
      </c>
      <c r="I3473" s="14">
        <v>9875.2096151670521</v>
      </c>
      <c r="J3473" s="14">
        <v>3950.083846066821</v>
      </c>
      <c r="K3473" s="15">
        <v>6.7339016128658141E-2</v>
      </c>
      <c r="L3473" s="14">
        <v>9327.0635018629</v>
      </c>
      <c r="M3473" s="14">
        <v>149811.160621702</v>
      </c>
      <c r="N3473" s="14">
        <v>2962.5628845501155</v>
      </c>
      <c r="O3473" s="15">
        <v>0.23422135636832414</v>
      </c>
      <c r="P3473" s="14">
        <v>45158.272105398857</v>
      </c>
      <c r="Q3473" s="14">
        <v>239441.23826845293</v>
      </c>
      <c r="R3473" s="14">
        <v>2962.5628845501155</v>
      </c>
      <c r="S3473" s="15">
        <v>-0.29086012145415258</v>
      </c>
      <c r="T3473" s="38">
        <v>-59617.846614761656</v>
      </c>
      <c r="U3473" s="38">
        <v>146834.28582180839</v>
      </c>
      <c r="V3473" s="38">
        <v>-5132.5110074998956</v>
      </c>
      <c r="W3473" s="38">
        <v>536086.68471196329</v>
      </c>
      <c r="AA3473" s="13">
        <v>3408</v>
      </c>
      <c r="AB3473" s="39">
        <v>2214026.5996843055</v>
      </c>
    </row>
    <row r="3474" spans="3:28">
      <c r="C3474" s="13">
        <v>3409</v>
      </c>
      <c r="D3474" s="13">
        <v>65</v>
      </c>
      <c r="E3474" s="14">
        <v>234811.65500978401</v>
      </c>
      <c r="F3474" s="14">
        <v>70654.045453815765</v>
      </c>
      <c r="G3474" s="14">
        <v>2551.6097</v>
      </c>
      <c r="H3474" s="14">
        <v>161605.99985596826</v>
      </c>
      <c r="I3474" s="14">
        <v>9696.3599913580947</v>
      </c>
      <c r="J3474" s="14">
        <v>3878.5439965432379</v>
      </c>
      <c r="K3474" s="15">
        <v>0.10663899045849964</v>
      </c>
      <c r="L3474" s="14">
        <v>19220.871466685534</v>
      </c>
      <c r="M3474" s="14">
        <v>201402.57997007074</v>
      </c>
      <c r="N3474" s="14">
        <v>2908.9079974074284</v>
      </c>
      <c r="O3474" s="15">
        <v>4.2444894880687145E-2</v>
      </c>
      <c r="P3474" s="14">
        <v>4081.9798331091442</v>
      </c>
      <c r="Q3474" s="14">
        <v>101707.71295934077</v>
      </c>
      <c r="R3474" s="14">
        <v>2908.9079974074284</v>
      </c>
      <c r="S3474" s="15">
        <v>-0.10286677882590457</v>
      </c>
      <c r="T3474" s="38">
        <v>-29876.206349571123</v>
      </c>
      <c r="U3474" s="38">
        <v>262014.15602082066</v>
      </c>
      <c r="V3474" s="38">
        <v>-6573.3550497764445</v>
      </c>
      <c r="W3474" s="38">
        <v>565124.44895023224</v>
      </c>
      <c r="AA3474" s="13">
        <v>3409</v>
      </c>
      <c r="AB3474" s="39">
        <v>2703730.3079740419</v>
      </c>
    </row>
    <row r="3475" spans="3:28">
      <c r="C3475" s="13">
        <v>3410</v>
      </c>
      <c r="D3475" s="13">
        <v>65</v>
      </c>
      <c r="E3475" s="14">
        <v>241240.76348039886</v>
      </c>
      <c r="F3475" s="14">
        <v>73161.39775735556</v>
      </c>
      <c r="G3475" s="14">
        <v>2551.6097</v>
      </c>
      <c r="H3475" s="14">
        <v>165527.7560230433</v>
      </c>
      <c r="I3475" s="14">
        <v>9931.6653613825983</v>
      </c>
      <c r="J3475" s="14">
        <v>3972.6661445530394</v>
      </c>
      <c r="K3475" s="15">
        <v>2.4236350243685645E-2</v>
      </c>
      <c r="L3475" s="14">
        <v>3600.0601572284145</v>
      </c>
      <c r="M3475" s="14">
        <v>154126.09170024918</v>
      </c>
      <c r="N3475" s="14">
        <v>2979.4996084147792</v>
      </c>
      <c r="O3475" s="15">
        <v>2.0463575447584849E-2</v>
      </c>
      <c r="P3475" s="14">
        <v>2110.5511481382491</v>
      </c>
      <c r="Q3475" s="14">
        <v>106737.27002914206</v>
      </c>
      <c r="R3475" s="14">
        <v>2979.4996084147792</v>
      </c>
      <c r="S3475" s="15">
        <v>-0.27357157590606668</v>
      </c>
      <c r="T3475" s="38">
        <v>-66669.338600794217</v>
      </c>
      <c r="U3475" s="38">
        <v>178520.21217866414</v>
      </c>
      <c r="V3475" s="38">
        <v>-60958.727295427554</v>
      </c>
      <c r="W3475" s="38">
        <v>439383.57390805538</v>
      </c>
      <c r="AA3475" s="13">
        <v>3410</v>
      </c>
      <c r="AB3475" s="39">
        <v>2665301.9294970864</v>
      </c>
    </row>
    <row r="3476" spans="3:28">
      <c r="C3476" s="13">
        <v>3411</v>
      </c>
      <c r="D3476" s="13">
        <v>65</v>
      </c>
      <c r="E3476" s="14">
        <v>227630.70000620934</v>
      </c>
      <c r="F3476" s="14">
        <v>67853.473002421641</v>
      </c>
      <c r="G3476" s="14">
        <v>2551.6097</v>
      </c>
      <c r="H3476" s="14">
        <v>157225.6173037877</v>
      </c>
      <c r="I3476" s="14">
        <v>9433.5370382272613</v>
      </c>
      <c r="J3476" s="14">
        <v>3773.4148152909047</v>
      </c>
      <c r="K3476" s="15">
        <v>7.5322198729479484E-2</v>
      </c>
      <c r="L3476" s="14">
        <v>10221.919099593712</v>
      </c>
      <c r="M3476" s="14">
        <v>147817.87652934552</v>
      </c>
      <c r="N3476" s="14">
        <v>2830.0611114681783</v>
      </c>
      <c r="O3476" s="15">
        <v>-3.5598209495719429E-2</v>
      </c>
      <c r="P3476" s="14">
        <v>-6314.3425381824363</v>
      </c>
      <c r="Q3476" s="14">
        <v>172478.78168099042</v>
      </c>
      <c r="R3476" s="14">
        <v>2830.0611114681783</v>
      </c>
      <c r="S3476" s="15">
        <v>-9.2171743752037752E-2</v>
      </c>
      <c r="T3476" s="38">
        <v>-17150.291136616037</v>
      </c>
      <c r="U3476" s="38">
        <v>170333.597818435</v>
      </c>
      <c r="V3476" s="38">
        <v>-13242.714575204762</v>
      </c>
      <c r="W3476" s="38">
        <v>490630.25602877093</v>
      </c>
      <c r="AA3476" s="13">
        <v>3411</v>
      </c>
      <c r="AB3476" s="39">
        <v>2791676.9730078797</v>
      </c>
    </row>
    <row r="3477" spans="3:28">
      <c r="C3477" s="13">
        <v>3412</v>
      </c>
      <c r="D3477" s="13">
        <v>65</v>
      </c>
      <c r="E3477" s="14">
        <v>247757.30501925969</v>
      </c>
      <c r="F3477" s="14">
        <v>75702.848957511276</v>
      </c>
      <c r="G3477" s="14">
        <v>2551.6097</v>
      </c>
      <c r="H3477" s="14">
        <v>169502.84636174841</v>
      </c>
      <c r="I3477" s="14">
        <v>10170.170781704905</v>
      </c>
      <c r="J3477" s="14">
        <v>4068.0683126819622</v>
      </c>
      <c r="K3477" s="15">
        <v>6.541035178607435E-5</v>
      </c>
      <c r="L3477" s="14">
        <v>7.2639854384880573</v>
      </c>
      <c r="M3477" s="14">
        <v>113093.83401935804</v>
      </c>
      <c r="N3477" s="14">
        <v>3051.0512345114712</v>
      </c>
      <c r="O3477" s="15">
        <v>0.11069414702715503</v>
      </c>
      <c r="P3477" s="14">
        <v>18974.206071549426</v>
      </c>
      <c r="Q3477" s="14">
        <v>191910.8368025629</v>
      </c>
      <c r="R3477" s="14">
        <v>3051.0512345114712</v>
      </c>
      <c r="S3477" s="15">
        <v>9.2661877649252364E-2</v>
      </c>
      <c r="T3477" s="38">
        <v>24848.876682209047</v>
      </c>
      <c r="U3477" s="38">
        <v>294541.60668386181</v>
      </c>
      <c r="V3477" s="38">
        <v>43830.346739196961</v>
      </c>
      <c r="W3477" s="38">
        <v>599546.27750578278</v>
      </c>
      <c r="AA3477" s="13">
        <v>3412</v>
      </c>
      <c r="AB3477" s="39">
        <v>2757805.2010650318</v>
      </c>
    </row>
    <row r="3478" spans="3:28">
      <c r="C3478" s="13">
        <v>3413</v>
      </c>
      <c r="D3478" s="13">
        <v>65</v>
      </c>
      <c r="E3478" s="14">
        <v>230412.71503336306</v>
      </c>
      <c r="F3478" s="14">
        <v>68938.45886301159</v>
      </c>
      <c r="G3478" s="14">
        <v>2551.6097</v>
      </c>
      <c r="H3478" s="14">
        <v>158922.64647035146</v>
      </c>
      <c r="I3478" s="14">
        <v>9535.3587882210868</v>
      </c>
      <c r="J3478" s="14">
        <v>3814.1435152884351</v>
      </c>
      <c r="K3478" s="15">
        <v>-1.4394904164805593E-2</v>
      </c>
      <c r="L3478" s="14">
        <v>-2342.4721906178679</v>
      </c>
      <c r="M3478" s="14">
        <v>162293.86568781288</v>
      </c>
      <c r="N3478" s="14">
        <v>2860.6076364663259</v>
      </c>
      <c r="O3478" s="15">
        <v>6.9605911488979932E-2</v>
      </c>
      <c r="P3478" s="14">
        <v>13592.654164382306</v>
      </c>
      <c r="Q3478" s="14">
        <v>210303.12706041435</v>
      </c>
      <c r="R3478" s="14">
        <v>2860.6076364663259</v>
      </c>
      <c r="S3478" s="15">
        <v>0.18133400396083377</v>
      </c>
      <c r="T3478" s="38">
        <v>34079.309536687382</v>
      </c>
      <c r="U3478" s="38">
        <v>223446.28707469435</v>
      </c>
      <c r="V3478" s="38">
        <v>45329.491510451822</v>
      </c>
      <c r="W3478" s="38">
        <v>596043.27982292161</v>
      </c>
      <c r="AA3478" s="13">
        <v>3413</v>
      </c>
      <c r="AB3478" s="39">
        <v>3271237.1686791806</v>
      </c>
    </row>
    <row r="3479" spans="3:28">
      <c r="C3479" s="13">
        <v>3414</v>
      </c>
      <c r="D3479" s="13">
        <v>65</v>
      </c>
      <c r="E3479" s="14">
        <v>216005.16560059425</v>
      </c>
      <c r="F3479" s="14">
        <v>63319.514584231758</v>
      </c>
      <c r="G3479" s="14">
        <v>2551.6097</v>
      </c>
      <c r="H3479" s="14">
        <v>150134.04131636248</v>
      </c>
      <c r="I3479" s="14">
        <v>9008.042478981748</v>
      </c>
      <c r="J3479" s="14">
        <v>3603.2169915926993</v>
      </c>
      <c r="K3479" s="15">
        <v>-1.4484567555524491E-2</v>
      </c>
      <c r="L3479" s="14">
        <v>-2267.7379237897403</v>
      </c>
      <c r="M3479" s="14">
        <v>156096.21978241246</v>
      </c>
      <c r="N3479" s="14">
        <v>2702.4127436945241</v>
      </c>
      <c r="O3479" s="15">
        <v>0.19089098503841923</v>
      </c>
      <c r="P3479" s="14">
        <v>25819.323936934612</v>
      </c>
      <c r="Q3479" s="14">
        <v>162427.4358757899</v>
      </c>
      <c r="R3479" s="14">
        <v>2702.4127436945241</v>
      </c>
      <c r="S3479" s="15">
        <v>0.11030444427771753</v>
      </c>
      <c r="T3479" s="38">
        <v>23371.928266357478</v>
      </c>
      <c r="U3479" s="38">
        <v>236608.77913239322</v>
      </c>
      <c r="V3479" s="38">
        <v>46923.514279502349</v>
      </c>
      <c r="W3479" s="38">
        <v>555132.43479059555</v>
      </c>
      <c r="AA3479" s="13">
        <v>3414</v>
      </c>
      <c r="AB3479" s="39">
        <v>2967580.4159048945</v>
      </c>
    </row>
    <row r="3480" spans="3:28">
      <c r="C3480" s="13">
        <v>3415</v>
      </c>
      <c r="D3480" s="13">
        <v>65</v>
      </c>
      <c r="E3480" s="14">
        <v>238857.50797801907</v>
      </c>
      <c r="F3480" s="14">
        <v>72231.928111427434</v>
      </c>
      <c r="G3480" s="14">
        <v>2551.6097</v>
      </c>
      <c r="H3480" s="14">
        <v>164073.97016659164</v>
      </c>
      <c r="I3480" s="14">
        <v>9844.4382099954983</v>
      </c>
      <c r="J3480" s="14">
        <v>3937.7752839981995</v>
      </c>
      <c r="K3480" s="15">
        <v>3.5821240770524031E-2</v>
      </c>
      <c r="L3480" s="14">
        <v>6412.742662850701</v>
      </c>
      <c r="M3480" s="14">
        <v>187402.30420980032</v>
      </c>
      <c r="N3480" s="14">
        <v>2953.3314629986494</v>
      </c>
      <c r="O3480" s="15">
        <v>4.7278911393231884E-2</v>
      </c>
      <c r="P3480" s="14">
        <v>4451.1325361737217</v>
      </c>
      <c r="Q3480" s="14">
        <v>100074.05512947791</v>
      </c>
      <c r="R3480" s="14">
        <v>2953.3314629986494</v>
      </c>
      <c r="S3480" s="15">
        <v>6.8963427029715529E-2</v>
      </c>
      <c r="T3480" s="38">
        <v>16097.536104108307</v>
      </c>
      <c r="U3480" s="38">
        <v>250995.5498955303</v>
      </c>
      <c r="V3480" s="38">
        <v>26961.411303132729</v>
      </c>
      <c r="W3480" s="38">
        <v>538471.90923480853</v>
      </c>
      <c r="AA3480" s="13">
        <v>3415</v>
      </c>
      <c r="AB3480" s="39">
        <v>2688878.8369327723</v>
      </c>
    </row>
    <row r="3481" spans="3:28">
      <c r="C3481" s="13">
        <v>3416</v>
      </c>
      <c r="D3481" s="13">
        <v>65</v>
      </c>
      <c r="E3481" s="14">
        <v>238600.98995552934</v>
      </c>
      <c r="F3481" s="14">
        <v>72131.886082656449</v>
      </c>
      <c r="G3481" s="14">
        <v>2551.6097</v>
      </c>
      <c r="H3481" s="14">
        <v>163917.49417287289</v>
      </c>
      <c r="I3481" s="14">
        <v>9835.0496503723734</v>
      </c>
      <c r="J3481" s="14">
        <v>3934.0198601489496</v>
      </c>
      <c r="K3481" s="15">
        <v>2.1419341520415608E-2</v>
      </c>
      <c r="L3481" s="14">
        <v>3027.1792004330277</v>
      </c>
      <c r="M3481" s="14">
        <v>146323.42642511366</v>
      </c>
      <c r="N3481" s="14">
        <v>2950.5148951117121</v>
      </c>
      <c r="O3481" s="15">
        <v>0.18610777645769405</v>
      </c>
      <c r="P3481" s="14">
        <v>41167.261286285604</v>
      </c>
      <c r="Q3481" s="14">
        <v>263843.7069369778</v>
      </c>
      <c r="R3481" s="14">
        <v>2950.5148951117121</v>
      </c>
      <c r="S3481" s="15">
        <v>-6.7696033081372467E-2</v>
      </c>
      <c r="T3481" s="38">
        <v>-15718.152794658161</v>
      </c>
      <c r="U3481" s="38">
        <v>217944.31089236101</v>
      </c>
      <c r="V3481" s="38">
        <v>28476.287692060469</v>
      </c>
      <c r="W3481" s="38">
        <v>628111.44425445248</v>
      </c>
      <c r="AA3481" s="13">
        <v>3416</v>
      </c>
      <c r="AB3481" s="39">
        <v>2511710.3183464184</v>
      </c>
    </row>
    <row r="3482" spans="3:28">
      <c r="C3482" s="13">
        <v>3417</v>
      </c>
      <c r="D3482" s="13">
        <v>65</v>
      </c>
      <c r="E3482" s="14">
        <v>237229.17104688461</v>
      </c>
      <c r="F3482" s="14">
        <v>71596.876708284995</v>
      </c>
      <c r="G3482" s="14">
        <v>2551.6097</v>
      </c>
      <c r="H3482" s="14">
        <v>163080.6846385996</v>
      </c>
      <c r="I3482" s="14">
        <v>9784.8410783159761</v>
      </c>
      <c r="J3482" s="14">
        <v>3913.9364313263904</v>
      </c>
      <c r="K3482" s="15">
        <v>3.8705140737694571E-2</v>
      </c>
      <c r="L3482" s="14">
        <v>5716.2610873514923</v>
      </c>
      <c r="M3482" s="14">
        <v>155360.61600161099</v>
      </c>
      <c r="N3482" s="14">
        <v>2935.4523234947928</v>
      </c>
      <c r="O3482" s="15">
        <v>-0.14566185041157936</v>
      </c>
      <c r="P3482" s="14">
        <v>-29604.19496279685</v>
      </c>
      <c r="Q3482" s="14">
        <v>175102.71070372686</v>
      </c>
      <c r="R3482" s="14">
        <v>2935.4523234947928</v>
      </c>
      <c r="S3482" s="15">
        <v>-1.1393982666423358E-2</v>
      </c>
      <c r="T3482" s="38">
        <v>-3932.2959956983182</v>
      </c>
      <c r="U3482" s="38">
        <v>342655.84247686493</v>
      </c>
      <c r="V3482" s="38">
        <v>-27820.229871143674</v>
      </c>
      <c r="W3482" s="38">
        <v>673119.16918220278</v>
      </c>
      <c r="AA3482" s="13">
        <v>3417</v>
      </c>
      <c r="AB3482" s="39">
        <v>2601255.7329168259</v>
      </c>
    </row>
    <row r="3483" spans="3:28">
      <c r="C3483" s="13">
        <v>3418</v>
      </c>
      <c r="D3483" s="13">
        <v>65</v>
      </c>
      <c r="E3483" s="14">
        <v>244014.26898593307</v>
      </c>
      <c r="F3483" s="14">
        <v>74243.0649045139</v>
      </c>
      <c r="G3483" s="14">
        <v>2551.6097</v>
      </c>
      <c r="H3483" s="14">
        <v>167219.59438141916</v>
      </c>
      <c r="I3483" s="14">
        <v>10033.175662885149</v>
      </c>
      <c r="J3483" s="14">
        <v>4013.2702651540599</v>
      </c>
      <c r="K3483" s="15">
        <v>-3.631843270500127E-2</v>
      </c>
      <c r="L3483" s="14">
        <v>-6365.3048825425585</v>
      </c>
      <c r="M3483" s="14">
        <v>170905.08500082846</v>
      </c>
      <c r="N3483" s="14">
        <v>3009.9526988655448</v>
      </c>
      <c r="O3483" s="15">
        <v>5.635760360378432E-2</v>
      </c>
      <c r="P3483" s="14">
        <v>20508.693400188349</v>
      </c>
      <c r="Q3483" s="14">
        <v>385916.53446992347</v>
      </c>
      <c r="R3483" s="14">
        <v>3009.9526988655448</v>
      </c>
      <c r="S3483" s="15">
        <v>-0.16941968965626691</v>
      </c>
      <c r="T3483" s="38">
        <v>-115653.88605034427</v>
      </c>
      <c r="U3483" s="38">
        <v>568498.34508389374</v>
      </c>
      <c r="V3483" s="38">
        <v>-101510.49753269847</v>
      </c>
      <c r="W3483" s="38">
        <v>1125319.9645546456</v>
      </c>
      <c r="AA3483" s="13">
        <v>3418</v>
      </c>
      <c r="AB3483" s="39">
        <v>2917932.234608301</v>
      </c>
    </row>
    <row r="3484" spans="3:28">
      <c r="C3484" s="13">
        <v>3419</v>
      </c>
      <c r="D3484" s="13">
        <v>65</v>
      </c>
      <c r="E3484" s="14">
        <v>237421.88650873149</v>
      </c>
      <c r="F3484" s="14">
        <v>71672.035738405277</v>
      </c>
      <c r="G3484" s="14">
        <v>2551.6097</v>
      </c>
      <c r="H3484" s="14">
        <v>163198.24107032621</v>
      </c>
      <c r="I3484" s="14">
        <v>9791.8944642195729</v>
      </c>
      <c r="J3484" s="14">
        <v>3916.7577856878293</v>
      </c>
      <c r="K3484" s="15">
        <v>-3.0527310774877033E-2</v>
      </c>
      <c r="L3484" s="14">
        <v>-4459.8404408567503</v>
      </c>
      <c r="M3484" s="14">
        <v>143591.99796913046</v>
      </c>
      <c r="N3484" s="14">
        <v>2937.5683392658716</v>
      </c>
      <c r="O3484" s="15">
        <v>0.18544054501021104</v>
      </c>
      <c r="P3484" s="14">
        <v>23009.120538752366</v>
      </c>
      <c r="Q3484" s="14">
        <v>148556.05890861913</v>
      </c>
      <c r="R3484" s="14">
        <v>2937.5683392658716</v>
      </c>
      <c r="S3484" s="15">
        <v>9.5365780984504864E-2</v>
      </c>
      <c r="T3484" s="38">
        <v>8184.8860992781529</v>
      </c>
      <c r="U3484" s="38">
        <v>95479.907046734384</v>
      </c>
      <c r="V3484" s="38">
        <v>26734.166197173767</v>
      </c>
      <c r="W3484" s="38">
        <v>387627.96392448398</v>
      </c>
      <c r="AA3484" s="13">
        <v>3419</v>
      </c>
      <c r="AB3484" s="39">
        <v>2545737.0252499538</v>
      </c>
    </row>
    <row r="3485" spans="3:28">
      <c r="C3485" s="13">
        <v>3420</v>
      </c>
      <c r="D3485" s="13">
        <v>65</v>
      </c>
      <c r="E3485" s="14">
        <v>229244.70864333847</v>
      </c>
      <c r="F3485" s="14">
        <v>68482.936370901996</v>
      </c>
      <c r="G3485" s="14">
        <v>2551.6097</v>
      </c>
      <c r="H3485" s="14">
        <v>158210.16257243647</v>
      </c>
      <c r="I3485" s="14">
        <v>9492.6097543461874</v>
      </c>
      <c r="J3485" s="14">
        <v>3797.0439017384751</v>
      </c>
      <c r="K3485" s="15">
        <v>2.6155990249048224E-2</v>
      </c>
      <c r="L3485" s="14">
        <v>4003.2585409165126</v>
      </c>
      <c r="M3485" s="14">
        <v>158955.00091276312</v>
      </c>
      <c r="N3485" s="14">
        <v>2847.7829263038561</v>
      </c>
      <c r="O3485" s="15">
        <v>6.2870858780136388E-2</v>
      </c>
      <c r="P3485" s="14">
        <v>14647.75383404732</v>
      </c>
      <c r="Q3485" s="14">
        <v>249053.25423738407</v>
      </c>
      <c r="R3485" s="14">
        <v>2847.7829263038561</v>
      </c>
      <c r="S3485" s="15">
        <v>4.1999539348636344E-2</v>
      </c>
      <c r="T3485" s="38">
        <v>7202.1864582990056</v>
      </c>
      <c r="U3485" s="38">
        <v>180108.58868219928</v>
      </c>
      <c r="V3485" s="38">
        <v>25853.198833262839</v>
      </c>
      <c r="W3485" s="38">
        <v>588116.84383234649</v>
      </c>
      <c r="AA3485" s="13">
        <v>3420</v>
      </c>
      <c r="AB3485" s="39">
        <v>3088865.1322498308</v>
      </c>
    </row>
    <row r="3486" spans="3:28">
      <c r="C3486" s="13">
        <v>3421</v>
      </c>
      <c r="D3486" s="13">
        <v>65</v>
      </c>
      <c r="E3486" s="14">
        <v>248275.23306794572</v>
      </c>
      <c r="F3486" s="14">
        <v>75904.840896498834</v>
      </c>
      <c r="G3486" s="14">
        <v>2551.6097</v>
      </c>
      <c r="H3486" s="14">
        <v>169818.78247144687</v>
      </c>
      <c r="I3486" s="14">
        <v>10189.126948286812</v>
      </c>
      <c r="J3486" s="14">
        <v>4075.6507793147248</v>
      </c>
      <c r="K3486" s="15">
        <v>1.866166875550487E-2</v>
      </c>
      <c r="L3486" s="14">
        <v>3520.6064249745236</v>
      </c>
      <c r="M3486" s="14">
        <v>194212.85876324039</v>
      </c>
      <c r="N3486" s="14">
        <v>3056.7380844860436</v>
      </c>
      <c r="O3486" s="15">
        <v>1.7704102757484283E-2</v>
      </c>
      <c r="P3486" s="14">
        <v>3315.2024470558731</v>
      </c>
      <c r="Q3486" s="14">
        <v>192099.73987401949</v>
      </c>
      <c r="R3486" s="14">
        <v>3056.7380844860436</v>
      </c>
      <c r="S3486" s="15">
        <v>-4.22214718762602E-2</v>
      </c>
      <c r="T3486" s="38">
        <v>-7986.6577018936368</v>
      </c>
      <c r="U3486" s="38">
        <v>182702.75540106773</v>
      </c>
      <c r="V3486" s="38">
        <v>-1150.8488298632401</v>
      </c>
      <c r="W3486" s="38">
        <v>569015.3540383277</v>
      </c>
      <c r="AA3486" s="13">
        <v>3421</v>
      </c>
      <c r="AB3486" s="39">
        <v>2557850.2387853051</v>
      </c>
    </row>
    <row r="3487" spans="3:28">
      <c r="C3487" s="13">
        <v>3422</v>
      </c>
      <c r="D3487" s="13">
        <v>65</v>
      </c>
      <c r="E3487" s="14">
        <v>240965.31894492521</v>
      </c>
      <c r="F3487" s="14">
        <v>73053.97438852083</v>
      </c>
      <c r="G3487" s="14">
        <v>2551.6097</v>
      </c>
      <c r="H3487" s="14">
        <v>165359.73485640439</v>
      </c>
      <c r="I3487" s="14">
        <v>9921.584091384264</v>
      </c>
      <c r="J3487" s="14">
        <v>3968.6336365537059</v>
      </c>
      <c r="K3487" s="15">
        <v>-2.8643162852707661E-2</v>
      </c>
      <c r="L3487" s="14">
        <v>-3777.553637992014</v>
      </c>
      <c r="M3487" s="14">
        <v>130090.02123448116</v>
      </c>
      <c r="N3487" s="14">
        <v>2976.4752274152793</v>
      </c>
      <c r="O3487" s="15">
        <v>3.3750060939743698E-2</v>
      </c>
      <c r="P3487" s="14">
        <v>6429.7353374656223</v>
      </c>
      <c r="Q3487" s="14">
        <v>198428.30562716664</v>
      </c>
      <c r="R3487" s="14">
        <v>2976.4752274152793</v>
      </c>
      <c r="S3487" s="15">
        <v>2.5894711731482181E-2</v>
      </c>
      <c r="T3487" s="38">
        <v>24249.179861428434</v>
      </c>
      <c r="U3487" s="38">
        <v>962190.3933909426</v>
      </c>
      <c r="V3487" s="38">
        <v>26901.361560902042</v>
      </c>
      <c r="W3487" s="38">
        <v>1290708.7202525903</v>
      </c>
      <c r="AA3487" s="13">
        <v>3422</v>
      </c>
      <c r="AB3487" s="39">
        <v>2754777.3131006034</v>
      </c>
    </row>
    <row r="3488" spans="3:28">
      <c r="C3488" s="13">
        <v>3423</v>
      </c>
      <c r="D3488" s="13">
        <v>65</v>
      </c>
      <c r="E3488" s="14">
        <v>236550.92897394279</v>
      </c>
      <c r="F3488" s="14">
        <v>71332.362299837696</v>
      </c>
      <c r="G3488" s="14">
        <v>2551.6097</v>
      </c>
      <c r="H3488" s="14">
        <v>162666.95697410509</v>
      </c>
      <c r="I3488" s="14">
        <v>9760.0174184463049</v>
      </c>
      <c r="J3488" s="14">
        <v>3904.0069673785219</v>
      </c>
      <c r="K3488" s="15">
        <v>-3.098266581216038E-2</v>
      </c>
      <c r="L3488" s="14">
        <v>-3846.109883690493</v>
      </c>
      <c r="M3488" s="14">
        <v>122243.36798675518</v>
      </c>
      <c r="N3488" s="14">
        <v>2928.0052255338915</v>
      </c>
      <c r="O3488" s="15">
        <v>-0.17569174331345447</v>
      </c>
      <c r="P3488" s="14">
        <v>-34855.635922763708</v>
      </c>
      <c r="Q3488" s="14">
        <v>164999.22596093212</v>
      </c>
      <c r="R3488" s="14">
        <v>2928.0052255338915</v>
      </c>
      <c r="S3488" s="15">
        <v>-2.3715216061983749E-2</v>
      </c>
      <c r="T3488" s="38">
        <v>-9541.5684439614452</v>
      </c>
      <c r="U3488" s="38">
        <v>394261.94560411922</v>
      </c>
      <c r="V3488" s="38">
        <v>-48243.314250415642</v>
      </c>
      <c r="W3488" s="38">
        <v>681504.53955180652</v>
      </c>
      <c r="AA3488" s="13">
        <v>3423</v>
      </c>
      <c r="AB3488" s="39">
        <v>2720709.3486738461</v>
      </c>
    </row>
    <row r="3489" spans="3:28">
      <c r="C3489" s="13">
        <v>3424</v>
      </c>
      <c r="D3489" s="13">
        <v>65</v>
      </c>
      <c r="E3489" s="14">
        <v>241050.66103072799</v>
      </c>
      <c r="F3489" s="14">
        <v>73087.257801983913</v>
      </c>
      <c r="G3489" s="14">
        <v>2551.6097</v>
      </c>
      <c r="H3489" s="14">
        <v>165411.79352874408</v>
      </c>
      <c r="I3489" s="14">
        <v>9924.7076117246452</v>
      </c>
      <c r="J3489" s="14">
        <v>3969.8830446898583</v>
      </c>
      <c r="K3489" s="15">
        <v>4.7882537313125202E-2</v>
      </c>
      <c r="L3489" s="14">
        <v>7026.2607556360581</v>
      </c>
      <c r="M3489" s="14">
        <v>155750.72674570532</v>
      </c>
      <c r="N3489" s="14">
        <v>2977.4122835173935</v>
      </c>
      <c r="O3489" s="15">
        <v>-0.12210160585132265</v>
      </c>
      <c r="P3489" s="14">
        <v>-37863.184295698346</v>
      </c>
      <c r="Q3489" s="14">
        <v>273721.2329688326</v>
      </c>
      <c r="R3489" s="14">
        <v>2977.4122835173935</v>
      </c>
      <c r="S3489" s="15">
        <v>0.24448995016579689</v>
      </c>
      <c r="T3489" s="38">
        <v>46213.747528556822</v>
      </c>
      <c r="U3489" s="38">
        <v>236723.50544449975</v>
      </c>
      <c r="V3489" s="38">
        <v>15376.823988494536</v>
      </c>
      <c r="W3489" s="38">
        <v>666195.46515903773</v>
      </c>
      <c r="AA3489" s="13">
        <v>3424</v>
      </c>
      <c r="AB3489" s="39">
        <v>2350126.4071447095</v>
      </c>
    </row>
    <row r="3490" spans="3:28">
      <c r="C3490" s="13">
        <v>3425</v>
      </c>
      <c r="D3490" s="13">
        <v>65</v>
      </c>
      <c r="E3490" s="14">
        <v>233461.29824040105</v>
      </c>
      <c r="F3490" s="14">
        <v>70127.406313756408</v>
      </c>
      <c r="G3490" s="14">
        <v>2551.6097</v>
      </c>
      <c r="H3490" s="14">
        <v>160782.28222664466</v>
      </c>
      <c r="I3490" s="14">
        <v>9646.9369335986794</v>
      </c>
      <c r="J3490" s="14">
        <v>3858.774773439472</v>
      </c>
      <c r="K3490" s="15">
        <v>3.4219411744697205E-2</v>
      </c>
      <c r="L3490" s="14">
        <v>5185.7811942879052</v>
      </c>
      <c r="M3490" s="14">
        <v>158660.18148122262</v>
      </c>
      <c r="N3490" s="14">
        <v>2894.0810800796039</v>
      </c>
      <c r="O3490" s="15">
        <v>0.11672847952961084</v>
      </c>
      <c r="P3490" s="14">
        <v>19124.161124811228</v>
      </c>
      <c r="Q3490" s="14">
        <v>184405.77915508507</v>
      </c>
      <c r="R3490" s="14">
        <v>2894.0810800796039</v>
      </c>
      <c r="S3490" s="15">
        <v>-3.0733704662957981E-2</v>
      </c>
      <c r="T3490" s="38">
        <v>-2820.1578425730881</v>
      </c>
      <c r="U3490" s="38">
        <v>90387.959778815246</v>
      </c>
      <c r="V3490" s="38">
        <v>21489.784476526045</v>
      </c>
      <c r="W3490" s="38">
        <v>433453.92041512299</v>
      </c>
      <c r="AA3490" s="13">
        <v>3425</v>
      </c>
      <c r="AB3490" s="39">
        <v>3034633.3030797918</v>
      </c>
    </row>
    <row r="3491" spans="3:28">
      <c r="C3491" s="13">
        <v>3426</v>
      </c>
      <c r="D3491" s="13">
        <v>65</v>
      </c>
      <c r="E3491" s="14">
        <v>228864.17881793724</v>
      </c>
      <c r="F3491" s="14">
        <v>68334.529738995523</v>
      </c>
      <c r="G3491" s="14">
        <v>2551.6097</v>
      </c>
      <c r="H3491" s="14">
        <v>157978.03937894173</v>
      </c>
      <c r="I3491" s="14">
        <v>9478.6823627365029</v>
      </c>
      <c r="J3491" s="14">
        <v>3791.4729450946015</v>
      </c>
      <c r="K3491" s="15">
        <v>0.11642933203219741</v>
      </c>
      <c r="L3491" s="14">
        <v>14665.884795881595</v>
      </c>
      <c r="M3491" s="14">
        <v>142525.45306148502</v>
      </c>
      <c r="N3491" s="14">
        <v>2843.6047088209507</v>
      </c>
      <c r="O3491" s="15">
        <v>9.5233157796215287E-2</v>
      </c>
      <c r="P3491" s="14">
        <v>8296.2789162304998</v>
      </c>
      <c r="Q3491" s="14">
        <v>96833.526229247684</v>
      </c>
      <c r="R3491" s="14">
        <v>2843.6047088209507</v>
      </c>
      <c r="S3491" s="15">
        <v>0.12154371274746574</v>
      </c>
      <c r="T3491" s="38">
        <v>44220.787861717145</v>
      </c>
      <c r="U3491" s="38">
        <v>409468.79613099655</v>
      </c>
      <c r="V3491" s="38">
        <v>67182.951573829239</v>
      </c>
      <c r="W3491" s="38">
        <v>648827.77542172931</v>
      </c>
      <c r="AA3491" s="13">
        <v>3426</v>
      </c>
      <c r="AB3491" s="39">
        <v>2394637.9745517941</v>
      </c>
    </row>
    <row r="3492" spans="3:28">
      <c r="C3492" s="13">
        <v>3427</v>
      </c>
      <c r="D3492" s="13">
        <v>65</v>
      </c>
      <c r="E3492" s="14">
        <v>219539.32306909095</v>
      </c>
      <c r="F3492" s="14">
        <v>64697.835996945476</v>
      </c>
      <c r="G3492" s="14">
        <v>2551.6097</v>
      </c>
      <c r="H3492" s="14">
        <v>152289.87737214548</v>
      </c>
      <c r="I3492" s="14">
        <v>9137.3926423287285</v>
      </c>
      <c r="J3492" s="14">
        <v>3654.9570569314915</v>
      </c>
      <c r="K3492" s="15">
        <v>7.2245924478574128E-3</v>
      </c>
      <c r="L3492" s="14">
        <v>887.31064429900925</v>
      </c>
      <c r="M3492" s="14">
        <v>125532.87901008945</v>
      </c>
      <c r="N3492" s="14">
        <v>2741.2177926986183</v>
      </c>
      <c r="O3492" s="15">
        <v>-2.5410426502215339E-2</v>
      </c>
      <c r="P3492" s="14">
        <v>-4466.4432989307816</v>
      </c>
      <c r="Q3492" s="14">
        <v>172676.23689820472</v>
      </c>
      <c r="R3492" s="14">
        <v>2741.2177926986183</v>
      </c>
      <c r="S3492" s="15">
        <v>0.12457700079381834</v>
      </c>
      <c r="T3492" s="38">
        <v>20826.661449228035</v>
      </c>
      <c r="U3492" s="38">
        <v>189376.2946961257</v>
      </c>
      <c r="V3492" s="38">
        <v>17247.528794596263</v>
      </c>
      <c r="W3492" s="38">
        <v>487585.41060441989</v>
      </c>
      <c r="AA3492" s="13">
        <v>3427</v>
      </c>
      <c r="AB3492" s="39">
        <v>3172839.4195288513</v>
      </c>
    </row>
    <row r="3493" spans="3:28">
      <c r="C3493" s="13">
        <v>3428</v>
      </c>
      <c r="D3493" s="13">
        <v>65</v>
      </c>
      <c r="E3493" s="14">
        <v>231104.4776016837</v>
      </c>
      <c r="F3493" s="14">
        <v>69208.246264656642</v>
      </c>
      <c r="G3493" s="14">
        <v>2551.6097</v>
      </c>
      <c r="H3493" s="14">
        <v>159344.62163702704</v>
      </c>
      <c r="I3493" s="14">
        <v>9560.6772982216226</v>
      </c>
      <c r="J3493" s="14">
        <v>3824.2709192886491</v>
      </c>
      <c r="K3493" s="15">
        <v>7.3742727591542601E-2</v>
      </c>
      <c r="L3493" s="14">
        <v>10440.355917672694</v>
      </c>
      <c r="M3493" s="14">
        <v>153930.6002791374</v>
      </c>
      <c r="N3493" s="14">
        <v>2868.2031894664865</v>
      </c>
      <c r="O3493" s="15">
        <v>0.11781643744426892</v>
      </c>
      <c r="P3493" s="14">
        <v>23855.242605314008</v>
      </c>
      <c r="Q3493" s="14">
        <v>227767.3949949402</v>
      </c>
      <c r="R3493" s="14">
        <v>2868.2031894664865</v>
      </c>
      <c r="S3493" s="15">
        <v>-0.15322344569572199</v>
      </c>
      <c r="T3493" s="38">
        <v>-38396.620933459752</v>
      </c>
      <c r="U3493" s="38">
        <v>213629.81500747718</v>
      </c>
      <c r="V3493" s="38">
        <v>-4101.0224104730514</v>
      </c>
      <c r="W3493" s="38">
        <v>595327.81028155482</v>
      </c>
      <c r="AA3493" s="13">
        <v>3428</v>
      </c>
      <c r="AB3493" s="39">
        <v>2754696.4626571583</v>
      </c>
    </row>
    <row r="3494" spans="3:28">
      <c r="C3494" s="13">
        <v>3429</v>
      </c>
      <c r="D3494" s="13">
        <v>65</v>
      </c>
      <c r="E3494" s="14">
        <v>226702.63380049556</v>
      </c>
      <c r="F3494" s="14">
        <v>67491.527182193269</v>
      </c>
      <c r="G3494" s="14">
        <v>2551.6097</v>
      </c>
      <c r="H3494" s="14">
        <v>156659.49691830229</v>
      </c>
      <c r="I3494" s="14">
        <v>9399.569815098137</v>
      </c>
      <c r="J3494" s="14">
        <v>3759.8279260392551</v>
      </c>
      <c r="K3494" s="15">
        <v>5.6935144996303547E-3</v>
      </c>
      <c r="L3494" s="14">
        <v>891.73450191737868</v>
      </c>
      <c r="M3494" s="14">
        <v>159394.50451900935</v>
      </c>
      <c r="N3494" s="14">
        <v>2819.8709445294412</v>
      </c>
      <c r="O3494" s="15">
        <v>0.28495381510662321</v>
      </c>
      <c r="P3494" s="14">
        <v>69251.451307589203</v>
      </c>
      <c r="Q3494" s="14">
        <v>313688.3182904108</v>
      </c>
      <c r="R3494" s="14">
        <v>2819.8709445294412</v>
      </c>
      <c r="S3494" s="15">
        <v>0.3653440017651442</v>
      </c>
      <c r="T3494" s="38">
        <v>208048.51359387959</v>
      </c>
      <c r="U3494" s="38">
        <v>778917.67814531887</v>
      </c>
      <c r="V3494" s="38">
        <v>278191.69940338616</v>
      </c>
      <c r="W3494" s="38">
        <v>1252000.5009547391</v>
      </c>
      <c r="AA3494" s="13">
        <v>3429</v>
      </c>
      <c r="AB3494" s="39">
        <v>2938673.7819571514</v>
      </c>
    </row>
    <row r="3495" spans="3:28">
      <c r="C3495" s="13">
        <v>3430</v>
      </c>
      <c r="D3495" s="13">
        <v>65</v>
      </c>
      <c r="E3495" s="14">
        <v>250913.55741614167</v>
      </c>
      <c r="F3495" s="14">
        <v>76933.787392295257</v>
      </c>
      <c r="G3495" s="14">
        <v>2551.6097</v>
      </c>
      <c r="H3495" s="14">
        <v>171428.16032384642</v>
      </c>
      <c r="I3495" s="14">
        <v>10285.689619430785</v>
      </c>
      <c r="J3495" s="14">
        <v>4114.2758477723137</v>
      </c>
      <c r="K3495" s="15">
        <v>-6.0210183074144254E-2</v>
      </c>
      <c r="L3495" s="14">
        <v>-8259.4309382499323</v>
      </c>
      <c r="M3495" s="14">
        <v>130974.35247231532</v>
      </c>
      <c r="N3495" s="14">
        <v>3085.7068858292355</v>
      </c>
      <c r="O3495" s="15">
        <v>0.16923040798002853</v>
      </c>
      <c r="P3495" s="14">
        <v>30775.211762171875</v>
      </c>
      <c r="Q3495" s="14">
        <v>214171.97745118686</v>
      </c>
      <c r="R3495" s="14">
        <v>3085.7068858292355</v>
      </c>
      <c r="S3495" s="15">
        <v>-5.947363071489313E-2</v>
      </c>
      <c r="T3495" s="38">
        <v>-10368.501974436362</v>
      </c>
      <c r="U3495" s="38">
        <v>165512.1521005141</v>
      </c>
      <c r="V3495" s="38">
        <v>12147.278849485583</v>
      </c>
      <c r="W3495" s="38">
        <v>510658.48202401627</v>
      </c>
      <c r="AA3495" s="13">
        <v>3430</v>
      </c>
      <c r="AB3495" s="39">
        <v>2494661.2044868884</v>
      </c>
    </row>
    <row r="3496" spans="3:28">
      <c r="C3496" s="13">
        <v>3431</v>
      </c>
      <c r="D3496" s="13">
        <v>65</v>
      </c>
      <c r="E3496" s="14">
        <v>236383.78051381439</v>
      </c>
      <c r="F3496" s="14">
        <v>71267.174400387608</v>
      </c>
      <c r="G3496" s="14">
        <v>2551.6097</v>
      </c>
      <c r="H3496" s="14">
        <v>162564.99641342679</v>
      </c>
      <c r="I3496" s="14">
        <v>9753.8997848056079</v>
      </c>
      <c r="J3496" s="14">
        <v>3901.5599139222431</v>
      </c>
      <c r="K3496" s="15">
        <v>1.39298478036654E-2</v>
      </c>
      <c r="L3496" s="14">
        <v>1946.6942911223582</v>
      </c>
      <c r="M3496" s="14">
        <v>143647.33501900439</v>
      </c>
      <c r="N3496" s="14">
        <v>2926.1699354416824</v>
      </c>
      <c r="O3496" s="15">
        <v>8.9433419300753186E-2</v>
      </c>
      <c r="P3496" s="14">
        <v>21275.823959803973</v>
      </c>
      <c r="Q3496" s="14">
        <v>260634.58736799782</v>
      </c>
      <c r="R3496" s="14">
        <v>2926.1699354416824</v>
      </c>
      <c r="S3496" s="15">
        <v>4.0863609438810317E-2</v>
      </c>
      <c r="T3496" s="38">
        <v>31102.589905147837</v>
      </c>
      <c r="U3496" s="38">
        <v>793697.40876243729</v>
      </c>
      <c r="V3496" s="38">
        <v>54325.108156074173</v>
      </c>
      <c r="W3496" s="38">
        <v>1197979.3311494396</v>
      </c>
      <c r="AA3496" s="13">
        <v>3431</v>
      </c>
      <c r="AB3496" s="39">
        <v>2473543.5083401278</v>
      </c>
    </row>
    <row r="3497" spans="3:28">
      <c r="C3497" s="13">
        <v>3432</v>
      </c>
      <c r="D3497" s="13">
        <v>65</v>
      </c>
      <c r="E3497" s="14">
        <v>235654.13884168072</v>
      </c>
      <c r="F3497" s="14">
        <v>70982.614148255481</v>
      </c>
      <c r="G3497" s="14">
        <v>2551.6097</v>
      </c>
      <c r="H3497" s="14">
        <v>162119.91499342522</v>
      </c>
      <c r="I3497" s="14">
        <v>9727.1948996055125</v>
      </c>
      <c r="J3497" s="14">
        <v>3890.8779598422052</v>
      </c>
      <c r="K3497" s="15">
        <v>2.6465229217976238E-2</v>
      </c>
      <c r="L3497" s="14">
        <v>4051.5005928129344</v>
      </c>
      <c r="M3497" s="14">
        <v>159084.62150601554</v>
      </c>
      <c r="N3497" s="14">
        <v>2918.1584698816537</v>
      </c>
      <c r="O3497" s="15">
        <v>-7.0931592317210745E-2</v>
      </c>
      <c r="P3497" s="14">
        <v>-9123.7208082543875</v>
      </c>
      <c r="Q3497" s="14">
        <v>120962.39907526667</v>
      </c>
      <c r="R3497" s="14">
        <v>2918.1584698816537</v>
      </c>
      <c r="S3497" s="15">
        <v>1.4221338824993823E-2</v>
      </c>
      <c r="T3497" s="38">
        <v>2769.500181793559</v>
      </c>
      <c r="U3497" s="38">
        <v>198971.15716378851</v>
      </c>
      <c r="V3497" s="38">
        <v>-2302.7200336478945</v>
      </c>
      <c r="W3497" s="38">
        <v>479018.17774507072</v>
      </c>
      <c r="AA3497" s="13">
        <v>3432</v>
      </c>
      <c r="AB3497" s="39">
        <v>2430358.1204607654</v>
      </c>
    </row>
    <row r="3498" spans="3:28">
      <c r="C3498" s="13">
        <v>3433</v>
      </c>
      <c r="D3498" s="13">
        <v>65</v>
      </c>
      <c r="E3498" s="14">
        <v>238489.95008821998</v>
      </c>
      <c r="F3498" s="14">
        <v>72088.580534405788</v>
      </c>
      <c r="G3498" s="14">
        <v>2551.6097</v>
      </c>
      <c r="H3498" s="14">
        <v>163849.75985381418</v>
      </c>
      <c r="I3498" s="14">
        <v>9830.9855912288494</v>
      </c>
      <c r="J3498" s="14">
        <v>3932.3942364915401</v>
      </c>
      <c r="K3498" s="15">
        <v>6.2899348481698175E-2</v>
      </c>
      <c r="L3498" s="14">
        <v>8718.1947929365597</v>
      </c>
      <c r="M3498" s="14">
        <v>149289.87834914267</v>
      </c>
      <c r="N3498" s="14">
        <v>2949.2956773686547</v>
      </c>
      <c r="O3498" s="15">
        <v>0.14499942782470066</v>
      </c>
      <c r="P3498" s="14">
        <v>26158.86542641955</v>
      </c>
      <c r="Q3498" s="14">
        <v>208040.19361452377</v>
      </c>
      <c r="R3498" s="14">
        <v>2949.2956773686547</v>
      </c>
      <c r="S3498" s="15">
        <v>-0.16382531839726461</v>
      </c>
      <c r="T3498" s="38">
        <v>-19518.758569882611</v>
      </c>
      <c r="U3498" s="38">
        <v>101099.61357734252</v>
      </c>
      <c r="V3498" s="38">
        <v>15358.301649473495</v>
      </c>
      <c r="W3498" s="38">
        <v>458429.68554100901</v>
      </c>
      <c r="AA3498" s="13">
        <v>3433</v>
      </c>
      <c r="AB3498" s="39">
        <v>2844155.7799212299</v>
      </c>
    </row>
    <row r="3499" spans="3:28">
      <c r="C3499" s="13">
        <v>3434</v>
      </c>
      <c r="D3499" s="13">
        <v>65</v>
      </c>
      <c r="E3499" s="14">
        <v>235778.0226438925</v>
      </c>
      <c r="F3499" s="14">
        <v>71030.928831118072</v>
      </c>
      <c r="G3499" s="14">
        <v>2551.6097</v>
      </c>
      <c r="H3499" s="14">
        <v>162195.48411277443</v>
      </c>
      <c r="I3499" s="14">
        <v>9731.7290467664661</v>
      </c>
      <c r="J3499" s="14">
        <v>3892.6916187065867</v>
      </c>
      <c r="K3499" s="15">
        <v>2.6886191936737761E-2</v>
      </c>
      <c r="L3499" s="14">
        <v>3940.4795992415152</v>
      </c>
      <c r="M3499" s="14">
        <v>152448.28745994525</v>
      </c>
      <c r="N3499" s="14">
        <v>2919.5187140299399</v>
      </c>
      <c r="O3499" s="15">
        <v>2.1013668796532325E-2</v>
      </c>
      <c r="P3499" s="14">
        <v>2913.8296203341401</v>
      </c>
      <c r="Q3499" s="14">
        <v>143037.12500942839</v>
      </c>
      <c r="R3499" s="14">
        <v>2919.5187140299399</v>
      </c>
      <c r="S3499" s="15">
        <v>-0.16129361189342506</v>
      </c>
      <c r="T3499" s="38">
        <v>-23669.149584749408</v>
      </c>
      <c r="U3499" s="38">
        <v>124536.34450346389</v>
      </c>
      <c r="V3499" s="38">
        <v>-16814.840365173754</v>
      </c>
      <c r="W3499" s="38">
        <v>420021.75697283755</v>
      </c>
      <c r="AA3499" s="13">
        <v>3434</v>
      </c>
      <c r="AB3499" s="39">
        <v>2553593.1670282176</v>
      </c>
    </row>
    <row r="3500" spans="3:28">
      <c r="C3500" s="13">
        <v>3435</v>
      </c>
      <c r="D3500" s="13">
        <v>65</v>
      </c>
      <c r="E3500" s="14">
        <v>235872.08081604715</v>
      </c>
      <c r="F3500" s="14">
        <v>71067.611518258389</v>
      </c>
      <c r="G3500" s="14">
        <v>2551.6097</v>
      </c>
      <c r="H3500" s="14">
        <v>162252.85959778875</v>
      </c>
      <c r="I3500" s="14">
        <v>9735.1715758673236</v>
      </c>
      <c r="J3500" s="14">
        <v>3894.0686303469297</v>
      </c>
      <c r="K3500" s="15">
        <v>2.1518157730858165E-2</v>
      </c>
      <c r="L3500" s="14">
        <v>3572.5743983294151</v>
      </c>
      <c r="M3500" s="14">
        <v>171545.64323811076</v>
      </c>
      <c r="N3500" s="14">
        <v>2920.5514727601972</v>
      </c>
      <c r="O3500" s="15">
        <v>-0.10195439391051059</v>
      </c>
      <c r="P3500" s="14">
        <v>-17051.644382927225</v>
      </c>
      <c r="Q3500" s="14">
        <v>151656.39507312272</v>
      </c>
      <c r="R3500" s="14">
        <v>2920.5514727601972</v>
      </c>
      <c r="S3500" s="15">
        <v>0.15519135557834079</v>
      </c>
      <c r="T3500" s="38">
        <v>12234.498222389371</v>
      </c>
      <c r="U3500" s="38">
        <v>92529.694736385733</v>
      </c>
      <c r="V3500" s="38">
        <v>-1244.5717622084376</v>
      </c>
      <c r="W3500" s="38">
        <v>415731.73304761923</v>
      </c>
      <c r="AA3500" s="13">
        <v>3435</v>
      </c>
      <c r="AB3500" s="39">
        <v>2730707.8104049815</v>
      </c>
    </row>
    <row r="3501" spans="3:28">
      <c r="C3501" s="13">
        <v>3436</v>
      </c>
      <c r="D3501" s="13">
        <v>65</v>
      </c>
      <c r="E3501" s="14">
        <v>253309.16585174002</v>
      </c>
      <c r="F3501" s="14">
        <v>77868.074682178616</v>
      </c>
      <c r="G3501" s="14">
        <v>2551.6097</v>
      </c>
      <c r="H3501" s="14">
        <v>172889.4814695614</v>
      </c>
      <c r="I3501" s="14">
        <v>10373.368888173683</v>
      </c>
      <c r="J3501" s="14">
        <v>4149.3475552694736</v>
      </c>
      <c r="K3501" s="15">
        <v>8.3348033109998859E-2</v>
      </c>
      <c r="L3501" s="14">
        <v>13004.554955437246</v>
      </c>
      <c r="M3501" s="14">
        <v>171106.36542956057</v>
      </c>
      <c r="N3501" s="14">
        <v>3112.0106664521049</v>
      </c>
      <c r="O3501" s="15">
        <v>-0.11034314257682201</v>
      </c>
      <c r="P3501" s="14">
        <v>-19759.991183550301</v>
      </c>
      <c r="Q3501" s="14">
        <v>160873.66883757987</v>
      </c>
      <c r="R3501" s="14">
        <v>3112.0106664521049</v>
      </c>
      <c r="S3501" s="15">
        <v>0.32438833775276477</v>
      </c>
      <c r="T3501" s="38">
        <v>90863.563589589656</v>
      </c>
      <c r="U3501" s="38">
        <v>372526.93720571022</v>
      </c>
      <c r="V3501" s="38">
        <v>84108.127361476596</v>
      </c>
      <c r="W3501" s="38">
        <v>704506.97147285065</v>
      </c>
      <c r="AA3501" s="13">
        <v>3436</v>
      </c>
      <c r="AB3501" s="39">
        <v>2286256.1170329764</v>
      </c>
    </row>
    <row r="3502" spans="3:28">
      <c r="C3502" s="13">
        <v>3437</v>
      </c>
      <c r="D3502" s="13">
        <v>65</v>
      </c>
      <c r="E3502" s="14">
        <v>222573.17790960113</v>
      </c>
      <c r="F3502" s="14">
        <v>65881.03938474445</v>
      </c>
      <c r="G3502" s="14">
        <v>2551.6097</v>
      </c>
      <c r="H3502" s="14">
        <v>154140.52882485668</v>
      </c>
      <c r="I3502" s="14">
        <v>9248.4317294913999</v>
      </c>
      <c r="J3502" s="14">
        <v>3699.37269179656</v>
      </c>
      <c r="K3502" s="15">
        <v>-9.0137171380563555E-3</v>
      </c>
      <c r="L3502" s="14">
        <v>-1451.9121489587324</v>
      </c>
      <c r="M3502" s="14">
        <v>161475.8429582376</v>
      </c>
      <c r="N3502" s="14">
        <v>2774.5295188474197</v>
      </c>
      <c r="O3502" s="15">
        <v>2.7135919626357682E-2</v>
      </c>
      <c r="P3502" s="14">
        <v>4479.0349912205984</v>
      </c>
      <c r="Q3502" s="14">
        <v>170925.5663203322</v>
      </c>
      <c r="R3502" s="14">
        <v>2774.5295188474197</v>
      </c>
      <c r="S3502" s="15">
        <v>-0.32650056985367681</v>
      </c>
      <c r="T3502" s="38">
        <v>-222980.46236870033</v>
      </c>
      <c r="U3502" s="38">
        <v>461347.3022147523</v>
      </c>
      <c r="V3502" s="38">
        <v>-219953.33952643847</v>
      </c>
      <c r="W3502" s="38">
        <v>793748.71149332216</v>
      </c>
      <c r="AA3502" s="13">
        <v>3437</v>
      </c>
      <c r="AB3502" s="39">
        <v>2544184.747069119</v>
      </c>
    </row>
    <row r="3503" spans="3:28">
      <c r="C3503" s="13">
        <v>3438</v>
      </c>
      <c r="D3503" s="13">
        <v>65</v>
      </c>
      <c r="E3503" s="14">
        <v>234345.4145838191</v>
      </c>
      <c r="F3503" s="14">
        <v>70472.211687689443</v>
      </c>
      <c r="G3503" s="14">
        <v>2551.6097</v>
      </c>
      <c r="H3503" s="14">
        <v>161321.59319612966</v>
      </c>
      <c r="I3503" s="14">
        <v>9679.2955917677791</v>
      </c>
      <c r="J3503" s="14">
        <v>3871.7182367071118</v>
      </c>
      <c r="K3503" s="15">
        <v>6.8920004853325806E-2</v>
      </c>
      <c r="L3503" s="14">
        <v>12401.82422878706</v>
      </c>
      <c r="M3503" s="14">
        <v>194282.88583487083</v>
      </c>
      <c r="N3503" s="14">
        <v>2903.7886775303336</v>
      </c>
      <c r="O3503" s="15">
        <v>0.34340088557431692</v>
      </c>
      <c r="P3503" s="14">
        <v>42864.389894237225</v>
      </c>
      <c r="Q3503" s="14">
        <v>169139.46231697607</v>
      </c>
      <c r="R3503" s="14">
        <v>2903.7886775303336</v>
      </c>
      <c r="S3503" s="15">
        <v>7.4136410360551797E-2</v>
      </c>
      <c r="T3503" s="38">
        <v>40458.319145540292</v>
      </c>
      <c r="U3503" s="38">
        <v>587638.27003272821</v>
      </c>
      <c r="V3503" s="38">
        <v>95724.533268564584</v>
      </c>
      <c r="W3503" s="38">
        <v>951060.61818457511</v>
      </c>
      <c r="AA3503" s="13">
        <v>3438</v>
      </c>
      <c r="AB3503" s="39">
        <v>3310481.6409115726</v>
      </c>
    </row>
    <row r="3504" spans="3:28">
      <c r="C3504" s="13">
        <v>3439</v>
      </c>
      <c r="D3504" s="13">
        <v>65</v>
      </c>
      <c r="E3504" s="14">
        <v>247008.19830385564</v>
      </c>
      <c r="F3504" s="14">
        <v>75410.697338503698</v>
      </c>
      <c r="G3504" s="14">
        <v>2551.6097</v>
      </c>
      <c r="H3504" s="14">
        <v>169045.89126535194</v>
      </c>
      <c r="I3504" s="14">
        <v>10142.753475921116</v>
      </c>
      <c r="J3504" s="14">
        <v>4057.1013903684466</v>
      </c>
      <c r="K3504" s="15">
        <v>7.4665979513693859E-2</v>
      </c>
      <c r="L3504" s="14">
        <v>12152.692926636319</v>
      </c>
      <c r="M3504" s="14">
        <v>176942.0217672073</v>
      </c>
      <c r="N3504" s="14">
        <v>3042.8260427763348</v>
      </c>
      <c r="O3504" s="15">
        <v>0.1031784199428665</v>
      </c>
      <c r="P3504" s="14">
        <v>34952.550005244768</v>
      </c>
      <c r="Q3504" s="14">
        <v>375232.30052200472</v>
      </c>
      <c r="R3504" s="14">
        <v>3042.8260427763348</v>
      </c>
      <c r="S3504" s="15">
        <v>2.9854103549886671E-2</v>
      </c>
      <c r="T3504" s="38">
        <v>11002.081158431623</v>
      </c>
      <c r="U3504" s="38">
        <v>381051.76501022588</v>
      </c>
      <c r="V3504" s="38">
        <v>58107.324090312715</v>
      </c>
      <c r="W3504" s="38">
        <v>933226.08729943796</v>
      </c>
      <c r="AA3504" s="13">
        <v>3439</v>
      </c>
      <c r="AB3504" s="39">
        <v>2863227.2470283299</v>
      </c>
    </row>
    <row r="3505" spans="3:28">
      <c r="C3505" s="13">
        <v>3440</v>
      </c>
      <c r="D3505" s="13">
        <v>65</v>
      </c>
      <c r="E3505" s="14">
        <v>220024.95763899063</v>
      </c>
      <c r="F3505" s="14">
        <v>64887.233479206348</v>
      </c>
      <c r="G3505" s="14">
        <v>2551.6097</v>
      </c>
      <c r="H3505" s="14">
        <v>152586.11445978426</v>
      </c>
      <c r="I3505" s="14">
        <v>9155.1668675870551</v>
      </c>
      <c r="J3505" s="14">
        <v>3662.0667470348221</v>
      </c>
      <c r="K3505" s="15">
        <v>0.11273089817941628</v>
      </c>
      <c r="L3505" s="14">
        <v>14596.916256844699</v>
      </c>
      <c r="M3505" s="14">
        <v>145912.55848722628</v>
      </c>
      <c r="N3505" s="14">
        <v>2746.5500602761163</v>
      </c>
      <c r="O3505" s="15">
        <v>0.18059027373686265</v>
      </c>
      <c r="P3505" s="14">
        <v>22091.543878397668</v>
      </c>
      <c r="Q3505" s="14">
        <v>145794.46281054989</v>
      </c>
      <c r="R3505" s="14">
        <v>2746.5500602761163</v>
      </c>
      <c r="S3505" s="15">
        <v>5.9567219156264319E-2</v>
      </c>
      <c r="T3505" s="38">
        <v>8898.9831608592267</v>
      </c>
      <c r="U3505" s="38">
        <v>159666.22498864619</v>
      </c>
      <c r="V3505" s="38">
        <v>45587.443296101592</v>
      </c>
      <c r="W3505" s="38">
        <v>451373.24628642236</v>
      </c>
      <c r="AA3505" s="13">
        <v>3440</v>
      </c>
      <c r="AB3505" s="39">
        <v>2072802.5585352213</v>
      </c>
    </row>
    <row r="3506" spans="3:28">
      <c r="C3506" s="13">
        <v>3441</v>
      </c>
      <c r="D3506" s="13">
        <v>65</v>
      </c>
      <c r="E3506" s="14">
        <v>244910.6469750003</v>
      </c>
      <c r="F3506" s="14">
        <v>74592.652320250112</v>
      </c>
      <c r="G3506" s="14">
        <v>2551.6097</v>
      </c>
      <c r="H3506" s="14">
        <v>167766.38495475019</v>
      </c>
      <c r="I3506" s="14">
        <v>10065.98309728501</v>
      </c>
      <c r="J3506" s="14">
        <v>4026.3932389140045</v>
      </c>
      <c r="K3506" s="15">
        <v>0.12688949925537968</v>
      </c>
      <c r="L3506" s="14">
        <v>16611.205164042858</v>
      </c>
      <c r="M3506" s="14">
        <v>149535.19630567622</v>
      </c>
      <c r="N3506" s="14">
        <v>3019.794929185503</v>
      </c>
      <c r="O3506" s="15">
        <v>-1.0049766161387627E-2</v>
      </c>
      <c r="P3506" s="14">
        <v>-4526.9099712382585</v>
      </c>
      <c r="Q3506" s="14">
        <v>447432.27144099236</v>
      </c>
      <c r="R3506" s="14">
        <v>3019.794929185503</v>
      </c>
      <c r="S3506" s="15">
        <v>-8.1568298362424504E-2</v>
      </c>
      <c r="T3506" s="38">
        <v>-35990.841652993011</v>
      </c>
      <c r="U3506" s="38">
        <v>406754.71201075683</v>
      </c>
      <c r="V3506" s="38">
        <v>-23906.546460188412</v>
      </c>
      <c r="W3506" s="38">
        <v>1003722.1797574254</v>
      </c>
      <c r="AA3506" s="13">
        <v>3441</v>
      </c>
      <c r="AB3506" s="39">
        <v>2714214.8517853757</v>
      </c>
    </row>
    <row r="3507" spans="3:28">
      <c r="C3507" s="13">
        <v>3442</v>
      </c>
      <c r="D3507" s="13">
        <v>65</v>
      </c>
      <c r="E3507" s="14">
        <v>241467.48315780531</v>
      </c>
      <c r="F3507" s="14">
        <v>73249.818431544074</v>
      </c>
      <c r="G3507" s="14">
        <v>2551.6097</v>
      </c>
      <c r="H3507" s="14">
        <v>165666.05502626122</v>
      </c>
      <c r="I3507" s="14">
        <v>9939.9633015756735</v>
      </c>
      <c r="J3507" s="14">
        <v>3975.9853206302696</v>
      </c>
      <c r="K3507" s="15">
        <v>4.6299502772484506E-2</v>
      </c>
      <c r="L3507" s="14">
        <v>6861.6406784638084</v>
      </c>
      <c r="M3507" s="14">
        <v>157050.80759721261</v>
      </c>
      <c r="N3507" s="14">
        <v>2981.988990472702</v>
      </c>
      <c r="O3507" s="15">
        <v>-5.5731053234069627E-3</v>
      </c>
      <c r="P3507" s="14">
        <v>-1077.642916773199</v>
      </c>
      <c r="Q3507" s="14">
        <v>193778.24497947498</v>
      </c>
      <c r="R3507" s="14">
        <v>2981.988990472702</v>
      </c>
      <c r="S3507" s="15">
        <v>0.32969953998140911</v>
      </c>
      <c r="T3507" s="38">
        <v>28821.500500903436</v>
      </c>
      <c r="U3507" s="38">
        <v>117729.9675911231</v>
      </c>
      <c r="V3507" s="38">
        <v>34605.498262594047</v>
      </c>
      <c r="W3507" s="38">
        <v>468559.02016781073</v>
      </c>
      <c r="AA3507" s="13">
        <v>3442</v>
      </c>
      <c r="AB3507" s="39">
        <v>2245345.0444135545</v>
      </c>
    </row>
    <row r="3508" spans="3:28">
      <c r="C3508" s="13">
        <v>3443</v>
      </c>
      <c r="D3508" s="13">
        <v>65</v>
      </c>
      <c r="E3508" s="14">
        <v>238413.70723034078</v>
      </c>
      <c r="F3508" s="14">
        <v>72058.845819832903</v>
      </c>
      <c r="G3508" s="14">
        <v>2551.6097</v>
      </c>
      <c r="H3508" s="14">
        <v>163803.25171050787</v>
      </c>
      <c r="I3508" s="14">
        <v>9828.1951026304723</v>
      </c>
      <c r="J3508" s="14">
        <v>3931.2780410521891</v>
      </c>
      <c r="K3508" s="15">
        <v>5.4736296860527472E-2</v>
      </c>
      <c r="L3508" s="14">
        <v>7670.4428724955987</v>
      </c>
      <c r="M3508" s="14">
        <v>149770.56874076204</v>
      </c>
      <c r="N3508" s="14">
        <v>2948.4585307891416</v>
      </c>
      <c r="O3508" s="15">
        <v>0.15112316372817927</v>
      </c>
      <c r="P3508" s="14">
        <v>28581.446620531933</v>
      </c>
      <c r="Q3508" s="14">
        <v>219182.51730079082</v>
      </c>
      <c r="R3508" s="14">
        <v>2948.4585307891416</v>
      </c>
      <c r="S3508" s="15">
        <v>-0.12149509655783801</v>
      </c>
      <c r="T3508" s="38">
        <v>-48555.996857262362</v>
      </c>
      <c r="U3508" s="38">
        <v>352572.19567855255</v>
      </c>
      <c r="V3508" s="38">
        <v>-12304.107364234827</v>
      </c>
      <c r="W3508" s="38">
        <v>721525.28172010533</v>
      </c>
      <c r="AA3508" s="13">
        <v>3443</v>
      </c>
      <c r="AB3508" s="39">
        <v>2932515.3680451792</v>
      </c>
    </row>
    <row r="3509" spans="3:28">
      <c r="C3509" s="13">
        <v>3444</v>
      </c>
      <c r="D3509" s="13">
        <v>65</v>
      </c>
      <c r="E3509" s="14">
        <v>243003.74535880776</v>
      </c>
      <c r="F3509" s="14">
        <v>73848.960689935033</v>
      </c>
      <c r="G3509" s="14">
        <v>2551.6097</v>
      </c>
      <c r="H3509" s="14">
        <v>166603.17496887271</v>
      </c>
      <c r="I3509" s="14">
        <v>9996.1904981323623</v>
      </c>
      <c r="J3509" s="14">
        <v>3998.4761992529452</v>
      </c>
      <c r="K3509" s="15">
        <v>1.5525810660830187E-2</v>
      </c>
      <c r="L3509" s="14">
        <v>2078.206950380918</v>
      </c>
      <c r="M3509" s="14">
        <v>137932.41699192295</v>
      </c>
      <c r="N3509" s="14">
        <v>2998.8571494397088</v>
      </c>
      <c r="O3509" s="15">
        <v>0.22038727924716292</v>
      </c>
      <c r="P3509" s="14">
        <v>19118.056627047266</v>
      </c>
      <c r="Q3509" s="14">
        <v>107365.03566091359</v>
      </c>
      <c r="R3509" s="14">
        <v>2998.8571494397088</v>
      </c>
      <c r="S3509" s="15">
        <v>3.6428601973451463E-2</v>
      </c>
      <c r="T3509" s="38">
        <v>9298.9241962914639</v>
      </c>
      <c r="U3509" s="38">
        <v>266062.72451572883</v>
      </c>
      <c r="V3509" s="38">
        <v>30495.187773719648</v>
      </c>
      <c r="W3509" s="38">
        <v>511360.17716856534</v>
      </c>
      <c r="AA3509" s="13">
        <v>3444</v>
      </c>
      <c r="AB3509" s="39">
        <v>2191949.5370944715</v>
      </c>
    </row>
    <row r="3510" spans="3:28">
      <c r="C3510" s="13">
        <v>3445</v>
      </c>
      <c r="D3510" s="13">
        <v>65</v>
      </c>
      <c r="E3510" s="14">
        <v>244936.37920075105</v>
      </c>
      <c r="F3510" s="14">
        <v>74602.687888292916</v>
      </c>
      <c r="G3510" s="14">
        <v>2551.6097</v>
      </c>
      <c r="H3510" s="14">
        <v>167782.08161245813</v>
      </c>
      <c r="I3510" s="14">
        <v>10066.924896747487</v>
      </c>
      <c r="J3510" s="14">
        <v>4026.7699586989947</v>
      </c>
      <c r="K3510" s="15">
        <v>3.7100394726285277E-2</v>
      </c>
      <c r="L3510" s="14">
        <v>7155.2884185290213</v>
      </c>
      <c r="M3510" s="14">
        <v>202031.53837056758</v>
      </c>
      <c r="N3510" s="14">
        <v>3020.0774690242461</v>
      </c>
      <c r="O3510" s="15">
        <v>-4.300985610937981E-2</v>
      </c>
      <c r="P3510" s="14">
        <v>-4879.8948462859435</v>
      </c>
      <c r="Q3510" s="14">
        <v>110090.06418825506</v>
      </c>
      <c r="R3510" s="14">
        <v>3020.0774690242461</v>
      </c>
      <c r="S3510" s="15">
        <v>0.22429604349999216</v>
      </c>
      <c r="T3510" s="38">
        <v>81842.342481543979</v>
      </c>
      <c r="U3510" s="38">
        <v>448237.7407812454</v>
      </c>
      <c r="V3510" s="38">
        <v>84117.736053787055</v>
      </c>
      <c r="W3510" s="38">
        <v>760359.34334006801</v>
      </c>
      <c r="AA3510" s="13">
        <v>3445</v>
      </c>
      <c r="AB3510" s="39">
        <v>2778893.2841738765</v>
      </c>
    </row>
    <row r="3511" spans="3:28">
      <c r="C3511" s="13">
        <v>3446</v>
      </c>
      <c r="D3511" s="13">
        <v>65</v>
      </c>
      <c r="E3511" s="14">
        <v>221702.05735605213</v>
      </c>
      <c r="F3511" s="14">
        <v>65541.302368860328</v>
      </c>
      <c r="G3511" s="14">
        <v>2551.6097</v>
      </c>
      <c r="H3511" s="14">
        <v>153609.14528719182</v>
      </c>
      <c r="I3511" s="14">
        <v>9216.5487172315079</v>
      </c>
      <c r="J3511" s="14">
        <v>3686.6194868926032</v>
      </c>
      <c r="K3511" s="15">
        <v>6.1700444791742949E-2</v>
      </c>
      <c r="L3511" s="14">
        <v>9308.0351638636257</v>
      </c>
      <c r="M3511" s="14">
        <v>162009.82243175837</v>
      </c>
      <c r="N3511" s="14">
        <v>2764.9646151694524</v>
      </c>
      <c r="O3511" s="15">
        <v>7.2165823411298249E-2</v>
      </c>
      <c r="P3511" s="14">
        <v>10225.855095208324</v>
      </c>
      <c r="Q3511" s="14">
        <v>153307.7542711852</v>
      </c>
      <c r="R3511" s="14">
        <v>2764.9646151694524</v>
      </c>
      <c r="S3511" s="15">
        <v>-6.2816583611787227E-2</v>
      </c>
      <c r="T3511" s="38">
        <v>-24315.06357747177</v>
      </c>
      <c r="U3511" s="38">
        <v>364147.74337402062</v>
      </c>
      <c r="V3511" s="38">
        <v>-4781.1733183998185</v>
      </c>
      <c r="W3511" s="38">
        <v>679465.3200769641</v>
      </c>
      <c r="AA3511" s="13">
        <v>3446</v>
      </c>
      <c r="AB3511" s="39">
        <v>2891946.2044364996</v>
      </c>
    </row>
    <row r="3512" spans="3:28">
      <c r="C3512" s="13">
        <v>3447</v>
      </c>
      <c r="D3512" s="13">
        <v>65</v>
      </c>
      <c r="E3512" s="14">
        <v>231000.00128634876</v>
      </c>
      <c r="F3512" s="14">
        <v>69167.500501676026</v>
      </c>
      <c r="G3512" s="14">
        <v>2551.6097</v>
      </c>
      <c r="H3512" s="14">
        <v>159280.89108467274</v>
      </c>
      <c r="I3512" s="14">
        <v>9556.8534650803631</v>
      </c>
      <c r="J3512" s="14">
        <v>3822.7413860321453</v>
      </c>
      <c r="K3512" s="15">
        <v>4.9551050951554564E-2</v>
      </c>
      <c r="L3512" s="14">
        <v>8167.5511216288423</v>
      </c>
      <c r="M3512" s="14">
        <v>174909.9589931329</v>
      </c>
      <c r="N3512" s="14">
        <v>2867.0560395241087</v>
      </c>
      <c r="O3512" s="15">
        <v>4.0053504701834955E-2</v>
      </c>
      <c r="P3512" s="14">
        <v>6112.0909405864822</v>
      </c>
      <c r="Q3512" s="14">
        <v>160143.7745046865</v>
      </c>
      <c r="R3512" s="14">
        <v>2867.0560395241087</v>
      </c>
      <c r="S3512" s="15">
        <v>7.1160159951759866E-3</v>
      </c>
      <c r="T3512" s="38">
        <v>6298.1422461730372</v>
      </c>
      <c r="U3512" s="38">
        <v>892797.4501127773</v>
      </c>
      <c r="V3512" s="38">
        <v>20577.78430838836</v>
      </c>
      <c r="W3512" s="38">
        <v>1227851.1836105967</v>
      </c>
      <c r="AA3512" s="13">
        <v>3447</v>
      </c>
      <c r="AB3512" s="39">
        <v>2792058.6821113261</v>
      </c>
    </row>
    <row r="3513" spans="3:28">
      <c r="C3513" s="13">
        <v>3448</v>
      </c>
      <c r="D3513" s="13">
        <v>65</v>
      </c>
      <c r="E3513" s="14">
        <v>238182.86113257686</v>
      </c>
      <c r="F3513" s="14">
        <v>71968.815841704971</v>
      </c>
      <c r="G3513" s="14">
        <v>2551.6097</v>
      </c>
      <c r="H3513" s="14">
        <v>163662.43559087187</v>
      </c>
      <c r="I3513" s="14">
        <v>9819.7461354523111</v>
      </c>
      <c r="J3513" s="14">
        <v>3927.8984541809245</v>
      </c>
      <c r="K3513" s="15">
        <v>0.15533901914232398</v>
      </c>
      <c r="L3513" s="14">
        <v>22362.010416583715</v>
      </c>
      <c r="M3513" s="14">
        <v>168282.130733536</v>
      </c>
      <c r="N3513" s="14">
        <v>2945.9238406356931</v>
      </c>
      <c r="O3513" s="15">
        <v>-0.10350864248721725</v>
      </c>
      <c r="P3513" s="14">
        <v>-13068.993792158031</v>
      </c>
      <c r="Q3513" s="14">
        <v>114663.89655657081</v>
      </c>
      <c r="R3513" s="14">
        <v>2945.9238406356931</v>
      </c>
      <c r="S3513" s="15">
        <v>0.44852914928966775</v>
      </c>
      <c r="T3513" s="38">
        <v>194485.33029459513</v>
      </c>
      <c r="U3513" s="38">
        <v>629565.18399128935</v>
      </c>
      <c r="V3513" s="38">
        <v>203778.34691902081</v>
      </c>
      <c r="W3513" s="38">
        <v>912511.21128139622</v>
      </c>
      <c r="AA3513" s="13">
        <v>3448</v>
      </c>
      <c r="AB3513" s="39">
        <v>2312787.5237161419</v>
      </c>
    </row>
    <row r="3514" spans="3:28">
      <c r="C3514" s="13">
        <v>3449</v>
      </c>
      <c r="D3514" s="13">
        <v>65</v>
      </c>
      <c r="E3514" s="14">
        <v>232931.45510029609</v>
      </c>
      <c r="F3514" s="14">
        <v>69920.767489115475</v>
      </c>
      <c r="G3514" s="14">
        <v>2551.6097</v>
      </c>
      <c r="H3514" s="14">
        <v>160459.07791118062</v>
      </c>
      <c r="I3514" s="14">
        <v>9627.5446746708367</v>
      </c>
      <c r="J3514" s="14">
        <v>3851.0178698683349</v>
      </c>
      <c r="K3514" s="15">
        <v>3.6957411592535627E-2</v>
      </c>
      <c r="L3514" s="14">
        <v>4580.3197142604213</v>
      </c>
      <c r="M3514" s="14">
        <v>130440.90734895717</v>
      </c>
      <c r="N3514" s="14">
        <v>2888.2634024012509</v>
      </c>
      <c r="O3514" s="15">
        <v>3.4064934481773002E-2</v>
      </c>
      <c r="P3514" s="14">
        <v>8956.4756396952471</v>
      </c>
      <c r="Q3514" s="14">
        <v>273324.22002206964</v>
      </c>
      <c r="R3514" s="14">
        <v>2888.2634024012509</v>
      </c>
      <c r="S3514" s="15">
        <v>0.19287762994764085</v>
      </c>
      <c r="T3514" s="38">
        <v>57220.56637911727</v>
      </c>
      <c r="U3514" s="38">
        <v>355332.41633593175</v>
      </c>
      <c r="V3514" s="38">
        <v>70757.361733072932</v>
      </c>
      <c r="W3514" s="38">
        <v>759097.54370695853</v>
      </c>
      <c r="AA3514" s="13">
        <v>3449</v>
      </c>
      <c r="AB3514" s="39">
        <v>2871506.5582342218</v>
      </c>
    </row>
    <row r="3515" spans="3:28">
      <c r="C3515" s="13">
        <v>3450</v>
      </c>
      <c r="D3515" s="13">
        <v>65</v>
      </c>
      <c r="E3515" s="14">
        <v>239349.68667870876</v>
      </c>
      <c r="F3515" s="14">
        <v>72423.877804696414</v>
      </c>
      <c r="G3515" s="14">
        <v>2551.6097</v>
      </c>
      <c r="H3515" s="14">
        <v>164374.19917401235</v>
      </c>
      <c r="I3515" s="14">
        <v>9862.4519504407399</v>
      </c>
      <c r="J3515" s="14">
        <v>3944.9807801762963</v>
      </c>
      <c r="K3515" s="15">
        <v>9.3421321722276761E-3</v>
      </c>
      <c r="L3515" s="14">
        <v>1307.5941731630558</v>
      </c>
      <c r="M3515" s="14">
        <v>143247.50838650606</v>
      </c>
      <c r="N3515" s="14">
        <v>2958.7355851322218</v>
      </c>
      <c r="O3515" s="15">
        <v>5.2668095649176003E-2</v>
      </c>
      <c r="P3515" s="14">
        <v>5922.3670659062545</v>
      </c>
      <c r="Q3515" s="14">
        <v>119848.69146300474</v>
      </c>
      <c r="R3515" s="14">
        <v>2958.7355851322218</v>
      </c>
      <c r="S3515" s="15">
        <v>-0.10379339271523856</v>
      </c>
      <c r="T3515" s="38">
        <v>-89640.506185533406</v>
      </c>
      <c r="U3515" s="38">
        <v>775482.52755276219</v>
      </c>
      <c r="V3515" s="38">
        <v>-82410.544946464099</v>
      </c>
      <c r="W3515" s="38">
        <v>1038578.727402273</v>
      </c>
      <c r="AA3515" s="13">
        <v>3450</v>
      </c>
      <c r="AB3515" s="39">
        <v>2742339.1883510821</v>
      </c>
    </row>
    <row r="3516" spans="3:28">
      <c r="C3516" s="13">
        <v>3451</v>
      </c>
      <c r="D3516" s="13">
        <v>65</v>
      </c>
      <c r="E3516" s="14">
        <v>246526.70204104748</v>
      </c>
      <c r="F3516" s="14">
        <v>75222.913796008521</v>
      </c>
      <c r="G3516" s="14">
        <v>2551.6097</v>
      </c>
      <c r="H3516" s="14">
        <v>168752.17854503894</v>
      </c>
      <c r="I3516" s="14">
        <v>10125.130712702336</v>
      </c>
      <c r="J3516" s="14">
        <v>4050.0522850809343</v>
      </c>
      <c r="K3516" s="15">
        <v>2.2707966082342192E-2</v>
      </c>
      <c r="L3516" s="14">
        <v>2775.2584524091558</v>
      </c>
      <c r="M3516" s="14">
        <v>127015.4773755663</v>
      </c>
      <c r="N3516" s="14">
        <v>3037.5392138107004</v>
      </c>
      <c r="O3516" s="15">
        <v>6.5776678885864664E-2</v>
      </c>
      <c r="P3516" s="14">
        <v>13109.381735667042</v>
      </c>
      <c r="Q3516" s="14">
        <v>213929.51404004713</v>
      </c>
      <c r="R3516" s="14">
        <v>3037.5392138107004</v>
      </c>
      <c r="S3516" s="15">
        <v>4.2306178723767303E-2</v>
      </c>
      <c r="T3516" s="38">
        <v>18478.011346131036</v>
      </c>
      <c r="U3516" s="38">
        <v>456765.4020752798</v>
      </c>
      <c r="V3516" s="38">
        <v>34362.651534207238</v>
      </c>
      <c r="W3516" s="38">
        <v>797710.3934908933</v>
      </c>
      <c r="AA3516" s="13">
        <v>3451</v>
      </c>
      <c r="AB3516" s="39">
        <v>2837137.7828739043</v>
      </c>
    </row>
    <row r="3517" spans="3:28">
      <c r="C3517" s="13">
        <v>3452</v>
      </c>
      <c r="D3517" s="13">
        <v>65</v>
      </c>
      <c r="E3517" s="14">
        <v>226429.72764600633</v>
      </c>
      <c r="F3517" s="14">
        <v>67385.093781942473</v>
      </c>
      <c r="G3517" s="14">
        <v>2551.6097</v>
      </c>
      <c r="H3517" s="14">
        <v>156493.02416406386</v>
      </c>
      <c r="I3517" s="14">
        <v>9389.5814498438303</v>
      </c>
      <c r="J3517" s="14">
        <v>3755.8325799375325</v>
      </c>
      <c r="K3517" s="15">
        <v>2.0642389423757172E-2</v>
      </c>
      <c r="L3517" s="14">
        <v>3704.037128615872</v>
      </c>
      <c r="M3517" s="14">
        <v>185020.34364452053</v>
      </c>
      <c r="N3517" s="14">
        <v>2816.8744349531489</v>
      </c>
      <c r="O3517" s="15">
        <v>8.1475293821772821E-2</v>
      </c>
      <c r="P3517" s="14">
        <v>13557.640024411512</v>
      </c>
      <c r="Q3517" s="14">
        <v>181367.93219032002</v>
      </c>
      <c r="R3517" s="14">
        <v>2816.8744349531489</v>
      </c>
      <c r="S3517" s="15">
        <v>3.8208716391143968E-2</v>
      </c>
      <c r="T3517" s="38">
        <v>13454.197511757446</v>
      </c>
      <c r="U3517" s="38">
        <v>366986.4112525371</v>
      </c>
      <c r="V3517" s="38">
        <v>30715.874664784831</v>
      </c>
      <c r="W3517" s="38">
        <v>733374.68708737765</v>
      </c>
      <c r="AA3517" s="13">
        <v>3452</v>
      </c>
      <c r="AB3517" s="39">
        <v>2936479.0377642922</v>
      </c>
    </row>
    <row r="3518" spans="3:28">
      <c r="C3518" s="13">
        <v>3453</v>
      </c>
      <c r="D3518" s="13">
        <v>65</v>
      </c>
      <c r="E3518" s="14">
        <v>239829.6615250308</v>
      </c>
      <c r="F3518" s="14">
        <v>72611.067994762008</v>
      </c>
      <c r="G3518" s="14">
        <v>2551.6097</v>
      </c>
      <c r="H3518" s="14">
        <v>164666.98383026879</v>
      </c>
      <c r="I3518" s="14">
        <v>9880.0190298161269</v>
      </c>
      <c r="J3518" s="14">
        <v>3952.0076119264509</v>
      </c>
      <c r="K3518" s="15">
        <v>1.5664226049981394E-2</v>
      </c>
      <c r="L3518" s="14">
        <v>2719.4937208222691</v>
      </c>
      <c r="M3518" s="14">
        <v>178307.24905187916</v>
      </c>
      <c r="N3518" s="14">
        <v>2964.0057089448378</v>
      </c>
      <c r="O3518" s="15">
        <v>0.14765033079616</v>
      </c>
      <c r="P3518" s="14">
        <v>29086.57984941448</v>
      </c>
      <c r="Q3518" s="14">
        <v>227564.95712833854</v>
      </c>
      <c r="R3518" s="14">
        <v>2964.0057089448378</v>
      </c>
      <c r="S3518" s="15">
        <v>0.15185441308567088</v>
      </c>
      <c r="T3518" s="38">
        <v>88622.994400536336</v>
      </c>
      <c r="U3518" s="38">
        <v>673709.99496118922</v>
      </c>
      <c r="V3518" s="38">
        <v>120429.06797077309</v>
      </c>
      <c r="W3518" s="38">
        <v>1079582.2011414068</v>
      </c>
      <c r="AA3518" s="13">
        <v>3453</v>
      </c>
      <c r="AB3518" s="39">
        <v>2260677.7854076237</v>
      </c>
    </row>
    <row r="3519" spans="3:28">
      <c r="C3519" s="13">
        <v>3454</v>
      </c>
      <c r="D3519" s="13">
        <v>65</v>
      </c>
      <c r="E3519" s="14">
        <v>238541.71165387335</v>
      </c>
      <c r="F3519" s="14">
        <v>72108.767545010603</v>
      </c>
      <c r="G3519" s="14">
        <v>2551.6097</v>
      </c>
      <c r="H3519" s="14">
        <v>163881.33440886275</v>
      </c>
      <c r="I3519" s="14">
        <v>9832.8800645317642</v>
      </c>
      <c r="J3519" s="14">
        <v>3933.1520258127057</v>
      </c>
      <c r="K3519" s="15">
        <v>-9.628860380659493E-5</v>
      </c>
      <c r="L3519" s="14">
        <v>-15.844843320724198</v>
      </c>
      <c r="M3519" s="14">
        <v>166506.48018169214</v>
      </c>
      <c r="N3519" s="14">
        <v>2949.8640193595293</v>
      </c>
      <c r="O3519" s="15">
        <v>-7.9807994810774552E-2</v>
      </c>
      <c r="P3519" s="14">
        <v>-13622.250787657929</v>
      </c>
      <c r="Q3519" s="14">
        <v>158540.47785137463</v>
      </c>
      <c r="R3519" s="14">
        <v>2949.8640193595293</v>
      </c>
      <c r="S3519" s="15">
        <v>0.29902403736080307</v>
      </c>
      <c r="T3519" s="38">
        <v>140359.97598286418</v>
      </c>
      <c r="U3519" s="38">
        <v>611228.53006281762</v>
      </c>
      <c r="V3519" s="38">
        <v>126721.88035188553</v>
      </c>
      <c r="W3519" s="38">
        <v>936275.48809588444</v>
      </c>
      <c r="AA3519" s="13">
        <v>3454</v>
      </c>
      <c r="AB3519" s="39">
        <v>2587967.5926400293</v>
      </c>
    </row>
    <row r="3520" spans="3:28">
      <c r="C3520" s="13">
        <v>3455</v>
      </c>
      <c r="D3520" s="13">
        <v>65</v>
      </c>
      <c r="E3520" s="14">
        <v>229589.76724482194</v>
      </c>
      <c r="F3520" s="14">
        <v>68617.50922548055</v>
      </c>
      <c r="G3520" s="14">
        <v>2551.6097</v>
      </c>
      <c r="H3520" s="14">
        <v>158420.64831934139</v>
      </c>
      <c r="I3520" s="14">
        <v>9505.2388991604821</v>
      </c>
      <c r="J3520" s="14">
        <v>3802.0955596641929</v>
      </c>
      <c r="K3520" s="15">
        <v>2.4388589893702003E-2</v>
      </c>
      <c r="L3520" s="14">
        <v>2939.0124306849725</v>
      </c>
      <c r="M3520" s="14">
        <v>125347.74201970315</v>
      </c>
      <c r="N3520" s="14">
        <v>2851.5716697481444</v>
      </c>
      <c r="O3520" s="15">
        <v>0.23162754440634709</v>
      </c>
      <c r="P3520" s="14">
        <v>30249.745232698373</v>
      </c>
      <c r="Q3520" s="14">
        <v>162272.02515132818</v>
      </c>
      <c r="R3520" s="14">
        <v>2851.5716697481444</v>
      </c>
      <c r="S3520" s="15">
        <v>0.4055544341701896</v>
      </c>
      <c r="T3520" s="38">
        <v>300885.83230032923</v>
      </c>
      <c r="U3520" s="38">
        <v>1044223.9409926166</v>
      </c>
      <c r="V3520" s="38">
        <v>334074.58996371255</v>
      </c>
      <c r="W3520" s="38">
        <v>1331843.7081636479</v>
      </c>
      <c r="AA3520" s="13">
        <v>3455</v>
      </c>
      <c r="AB3520" s="39">
        <v>2899707.9497884782</v>
      </c>
    </row>
    <row r="3521" spans="3:28">
      <c r="C3521" s="13">
        <v>3456</v>
      </c>
      <c r="D3521" s="13">
        <v>65</v>
      </c>
      <c r="E3521" s="14">
        <v>220544.71239218913</v>
      </c>
      <c r="F3521" s="14">
        <v>65089.937832953765</v>
      </c>
      <c r="G3521" s="14">
        <v>2551.6097</v>
      </c>
      <c r="H3521" s="14">
        <v>152903.16485923537</v>
      </c>
      <c r="I3521" s="14">
        <v>9174.1898915541224</v>
      </c>
      <c r="J3521" s="14">
        <v>3669.6759566216492</v>
      </c>
      <c r="K3521" s="15">
        <v>6.1094178322075393E-2</v>
      </c>
      <c r="L3521" s="14">
        <v>10224.086920682945</v>
      </c>
      <c r="M3521" s="14">
        <v>179408.53498432389</v>
      </c>
      <c r="N3521" s="14">
        <v>2752.2569674662368</v>
      </c>
      <c r="O3521" s="15">
        <v>-4.9020841980286542E-2</v>
      </c>
      <c r="P3521" s="14">
        <v>-10242.069057514314</v>
      </c>
      <c r="Q3521" s="14">
        <v>200067.00802047399</v>
      </c>
      <c r="R3521" s="14">
        <v>2752.2569674662368</v>
      </c>
      <c r="S3521" s="15">
        <v>4.2286129878462454E-2</v>
      </c>
      <c r="T3521" s="38">
        <v>6012.4894633719177</v>
      </c>
      <c r="U3521" s="38">
        <v>149574.4713381067</v>
      </c>
      <c r="V3521" s="38">
        <v>5994.5073265405481</v>
      </c>
      <c r="W3521" s="38">
        <v>529050.01434290456</v>
      </c>
      <c r="AA3521" s="13">
        <v>3456</v>
      </c>
      <c r="AB3521" s="39">
        <v>2703079.9247084181</v>
      </c>
    </row>
    <row r="3522" spans="3:28">
      <c r="C3522" s="13">
        <v>3457</v>
      </c>
      <c r="D3522" s="13">
        <v>65</v>
      </c>
      <c r="E3522" s="14">
        <v>242118.20822302287</v>
      </c>
      <c r="F3522" s="14">
        <v>73503.601206978929</v>
      </c>
      <c r="G3522" s="14">
        <v>2551.6097</v>
      </c>
      <c r="H3522" s="14">
        <v>166062.99731604394</v>
      </c>
      <c r="I3522" s="14">
        <v>9963.7798389626369</v>
      </c>
      <c r="J3522" s="14">
        <v>3985.5119355850547</v>
      </c>
      <c r="K3522" s="15">
        <v>5.0463120020966847E-2</v>
      </c>
      <c r="L3522" s="14">
        <v>8220.603830793847</v>
      </c>
      <c r="M3522" s="14">
        <v>173116.56172859549</v>
      </c>
      <c r="N3522" s="14">
        <v>2989.1339516887911</v>
      </c>
      <c r="O3522" s="15">
        <v>0.20474396728615815</v>
      </c>
      <c r="P3522" s="14">
        <v>32428.704231711574</v>
      </c>
      <c r="Q3522" s="14">
        <v>192309.88772938956</v>
      </c>
      <c r="R3522" s="14">
        <v>2989.1339516887911</v>
      </c>
      <c r="S3522" s="15">
        <v>0.19242971925597002</v>
      </c>
      <c r="T3522" s="38">
        <v>60985.278677733302</v>
      </c>
      <c r="U3522" s="38">
        <v>379402.19482881442</v>
      </c>
      <c r="V3522" s="38">
        <v>101634.58674023872</v>
      </c>
      <c r="W3522" s="38">
        <v>744828.64428679948</v>
      </c>
      <c r="AA3522" s="13">
        <v>3457</v>
      </c>
      <c r="AB3522" s="39">
        <v>2414147.1949147559</v>
      </c>
    </row>
    <row r="3523" spans="3:28">
      <c r="C3523" s="13">
        <v>3458</v>
      </c>
      <c r="D3523" s="13">
        <v>65</v>
      </c>
      <c r="E3523" s="14">
        <v>234826.27021827392</v>
      </c>
      <c r="F3523" s="14">
        <v>70659.745385126822</v>
      </c>
      <c r="G3523" s="14">
        <v>2551.6097</v>
      </c>
      <c r="H3523" s="14">
        <v>161614.91513314709</v>
      </c>
      <c r="I3523" s="14">
        <v>9696.8949079888243</v>
      </c>
      <c r="J3523" s="14">
        <v>3878.75796319553</v>
      </c>
      <c r="K3523" s="15">
        <v>4.5150161939836356E-2</v>
      </c>
      <c r="L3523" s="14">
        <v>6436.1022091583036</v>
      </c>
      <c r="M3523" s="14">
        <v>150924.29901636121</v>
      </c>
      <c r="N3523" s="14">
        <v>2909.0684723966474</v>
      </c>
      <c r="O3523" s="15">
        <v>0.14887464809208248</v>
      </c>
      <c r="P3523" s="14">
        <v>19817.177020963154</v>
      </c>
      <c r="Q3523" s="14">
        <v>154384.88583007979</v>
      </c>
      <c r="R3523" s="14">
        <v>2909.0684723966474</v>
      </c>
      <c r="S3523" s="15">
        <v>-0.10881929656659282</v>
      </c>
      <c r="T3523" s="38">
        <v>-69708.68268370186</v>
      </c>
      <c r="U3523" s="38">
        <v>572337.04156302079</v>
      </c>
      <c r="V3523" s="38">
        <v>-43455.403453580402</v>
      </c>
      <c r="W3523" s="38">
        <v>877646.22640946181</v>
      </c>
      <c r="AA3523" s="13">
        <v>3458</v>
      </c>
      <c r="AB3523" s="39">
        <v>2545813.120035443</v>
      </c>
    </row>
    <row r="3524" spans="3:28">
      <c r="C3524" s="13">
        <v>3459</v>
      </c>
      <c r="D3524" s="13">
        <v>65</v>
      </c>
      <c r="E3524" s="14">
        <v>223283.03598278723</v>
      </c>
      <c r="F3524" s="14">
        <v>66157.884033287017</v>
      </c>
      <c r="G3524" s="14">
        <v>2551.6097</v>
      </c>
      <c r="H3524" s="14">
        <v>154573.5422495002</v>
      </c>
      <c r="I3524" s="14">
        <v>9274.4125349700116</v>
      </c>
      <c r="J3524" s="14">
        <v>3709.7650139880047</v>
      </c>
      <c r="K3524" s="15">
        <v>2.265370415892129E-2</v>
      </c>
      <c r="L3524" s="14">
        <v>3443.6951616278725</v>
      </c>
      <c r="M3524" s="14">
        <v>157313.23882379133</v>
      </c>
      <c r="N3524" s="14">
        <v>2782.3237604910032</v>
      </c>
      <c r="O3524" s="15">
        <v>7.5540029904101219E-2</v>
      </c>
      <c r="P3524" s="14">
        <v>11769.77665971145</v>
      </c>
      <c r="Q3524" s="14">
        <v>168969.41087777959</v>
      </c>
      <c r="R3524" s="14">
        <v>2782.3237604910032</v>
      </c>
      <c r="S3524" s="15">
        <v>-6.2255025099757957E-2</v>
      </c>
      <c r="T3524" s="38">
        <v>-17446.498112922731</v>
      </c>
      <c r="U3524" s="38">
        <v>264187.07126722048</v>
      </c>
      <c r="V3524" s="38">
        <v>-2233.0262915834082</v>
      </c>
      <c r="W3524" s="38">
        <v>590469.7209687914</v>
      </c>
      <c r="AA3524" s="13">
        <v>3459</v>
      </c>
      <c r="AB3524" s="39">
        <v>2752119.5519818896</v>
      </c>
    </row>
    <row r="3525" spans="3:28">
      <c r="C3525" s="13">
        <v>3460</v>
      </c>
      <c r="D3525" s="13">
        <v>65</v>
      </c>
      <c r="E3525" s="14">
        <v>241030.95120476888</v>
      </c>
      <c r="F3525" s="14">
        <v>73079.570969859866</v>
      </c>
      <c r="G3525" s="14">
        <v>2551.6097</v>
      </c>
      <c r="H3525" s="14">
        <v>165399.77053490901</v>
      </c>
      <c r="I3525" s="14">
        <v>9923.9862320945394</v>
      </c>
      <c r="J3525" s="14">
        <v>3969.5944928378158</v>
      </c>
      <c r="K3525" s="15">
        <v>7.0614801099960454E-3</v>
      </c>
      <c r="L3525" s="14">
        <v>1577.3500745462879</v>
      </c>
      <c r="M3525" s="14">
        <v>226936.00803798865</v>
      </c>
      <c r="N3525" s="14">
        <v>2977.1958696283618</v>
      </c>
      <c r="O3525" s="15">
        <v>0.13824967752789519</v>
      </c>
      <c r="P3525" s="14">
        <v>29812.841999185854</v>
      </c>
      <c r="Q3525" s="14">
        <v>246946.36968922784</v>
      </c>
      <c r="R3525" s="14">
        <v>2977.1958696283618</v>
      </c>
      <c r="S3525" s="15">
        <v>0.41401737320517834</v>
      </c>
      <c r="T3525" s="38">
        <v>520722.95210221299</v>
      </c>
      <c r="U3525" s="38">
        <v>1779943.6786937478</v>
      </c>
      <c r="V3525" s="38">
        <v>552113.14417594508</v>
      </c>
      <c r="W3525" s="38">
        <v>2253826.0564209642</v>
      </c>
      <c r="AA3525" s="13">
        <v>3460</v>
      </c>
      <c r="AB3525" s="39">
        <v>2635201.7200475186</v>
      </c>
    </row>
    <row r="3526" spans="3:28">
      <c r="C3526" s="13">
        <v>3461</v>
      </c>
      <c r="D3526" s="13">
        <v>65</v>
      </c>
      <c r="E3526" s="14">
        <v>220230.30771867928</v>
      </c>
      <c r="F3526" s="14">
        <v>64967.320010284922</v>
      </c>
      <c r="G3526" s="14">
        <v>2551.6097</v>
      </c>
      <c r="H3526" s="14">
        <v>152711.37800839436</v>
      </c>
      <c r="I3526" s="14">
        <v>9162.6826805036617</v>
      </c>
      <c r="J3526" s="14">
        <v>3665.073072201465</v>
      </c>
      <c r="K3526" s="15">
        <v>6.7399091772371578E-2</v>
      </c>
      <c r="L3526" s="14">
        <v>12669.592412398595</v>
      </c>
      <c r="M3526" s="14">
        <v>202480.8105483625</v>
      </c>
      <c r="N3526" s="14">
        <v>2748.8048041510983</v>
      </c>
      <c r="O3526" s="15">
        <v>0.10968848025850042</v>
      </c>
      <c r="P3526" s="14">
        <v>13583.55674709547</v>
      </c>
      <c r="Q3526" s="14">
        <v>138795.54642436531</v>
      </c>
      <c r="R3526" s="14">
        <v>2748.8048041510983</v>
      </c>
      <c r="S3526" s="15">
        <v>0.34992154684751281</v>
      </c>
      <c r="T3526" s="38">
        <v>29525.65654388988</v>
      </c>
      <c r="U3526" s="38">
        <v>115277.99111359051</v>
      </c>
      <c r="V3526" s="38">
        <v>55778.805703383943</v>
      </c>
      <c r="W3526" s="38">
        <v>456554.34808631835</v>
      </c>
      <c r="AA3526" s="13">
        <v>3461</v>
      </c>
      <c r="AB3526" s="39">
        <v>2324328.3492189231</v>
      </c>
    </row>
    <row r="3527" spans="3:28">
      <c r="C3527" s="13">
        <v>3462</v>
      </c>
      <c r="D3527" s="13">
        <v>65</v>
      </c>
      <c r="E3527" s="14">
        <v>239873.5474196657</v>
      </c>
      <c r="F3527" s="14">
        <v>72628.183493669625</v>
      </c>
      <c r="G3527" s="14">
        <v>2551.6097</v>
      </c>
      <c r="H3527" s="14">
        <v>164693.75422599606</v>
      </c>
      <c r="I3527" s="14">
        <v>9881.6252535597632</v>
      </c>
      <c r="J3527" s="14">
        <v>3952.6501014239057</v>
      </c>
      <c r="K3527" s="15">
        <v>0.11115780642618203</v>
      </c>
      <c r="L3527" s="14">
        <v>13693.554700104401</v>
      </c>
      <c r="M3527" s="14">
        <v>138860.1003962557</v>
      </c>
      <c r="N3527" s="14">
        <v>2964.4875760679288</v>
      </c>
      <c r="O3527" s="15">
        <v>-5.5921188776006006E-2</v>
      </c>
      <c r="P3527" s="14">
        <v>-18751.324472984768</v>
      </c>
      <c r="Q3527" s="14">
        <v>318047.90529855108</v>
      </c>
      <c r="R3527" s="14">
        <v>2964.4875760679288</v>
      </c>
      <c r="S3527" s="15">
        <v>0.2552080612185505</v>
      </c>
      <c r="T3527" s="38">
        <v>409781.61814354541</v>
      </c>
      <c r="U3527" s="38">
        <v>2016940.4858867452</v>
      </c>
      <c r="V3527" s="38">
        <v>404723.84837066504</v>
      </c>
      <c r="W3527" s="38">
        <v>2473848.4915815517</v>
      </c>
      <c r="AA3527" s="13">
        <v>3462</v>
      </c>
      <c r="AB3527" s="39">
        <v>2195238.3980593602</v>
      </c>
    </row>
    <row r="3528" spans="3:28">
      <c r="C3528" s="13">
        <v>3463</v>
      </c>
      <c r="D3528" s="13">
        <v>65</v>
      </c>
      <c r="E3528" s="14">
        <v>237494.22338915901</v>
      </c>
      <c r="F3528" s="14">
        <v>71700.247121772016</v>
      </c>
      <c r="G3528" s="14">
        <v>2551.6097</v>
      </c>
      <c r="H3528" s="14">
        <v>163242.36656738698</v>
      </c>
      <c r="I3528" s="14">
        <v>9794.5419940432184</v>
      </c>
      <c r="J3528" s="14">
        <v>3917.8167976172876</v>
      </c>
      <c r="K3528" s="15">
        <v>-8.2715324887126657E-3</v>
      </c>
      <c r="L3528" s="14">
        <v>-1348.2036455066357</v>
      </c>
      <c r="M3528" s="14">
        <v>163603.91639170088</v>
      </c>
      <c r="N3528" s="14">
        <v>2938.3625982129656</v>
      </c>
      <c r="O3528" s="15">
        <v>1.0810384633598735E-2</v>
      </c>
      <c r="P3528" s="14">
        <v>2058.2340195128618</v>
      </c>
      <c r="Q3528" s="14">
        <v>193921.56772609788</v>
      </c>
      <c r="R3528" s="14">
        <v>2938.3625982129656</v>
      </c>
      <c r="S3528" s="15">
        <v>-0.26520053407898414</v>
      </c>
      <c r="T3528" s="38">
        <v>-256668.01242379341</v>
      </c>
      <c r="U3528" s="38">
        <v>712627.32094237674</v>
      </c>
      <c r="V3528" s="38">
        <v>-255957.98204978718</v>
      </c>
      <c r="W3528" s="38">
        <v>1070152.8050601755</v>
      </c>
      <c r="AA3528" s="13">
        <v>3463</v>
      </c>
      <c r="AB3528" s="39">
        <v>2486629.0026909467</v>
      </c>
    </row>
    <row r="3529" spans="3:28">
      <c r="C3529" s="13">
        <v>3464</v>
      </c>
      <c r="D3529" s="13">
        <v>65</v>
      </c>
      <c r="E3529" s="14">
        <v>250263.8113728129</v>
      </c>
      <c r="F3529" s="14">
        <v>76680.386435397028</v>
      </c>
      <c r="G3529" s="14">
        <v>2551.6097</v>
      </c>
      <c r="H3529" s="14">
        <v>171031.81523741587</v>
      </c>
      <c r="I3529" s="14">
        <v>10261.908914244952</v>
      </c>
      <c r="J3529" s="14">
        <v>4104.763565697981</v>
      </c>
      <c r="K3529" s="15">
        <v>-6.9272889151344788E-3</v>
      </c>
      <c r="L3529" s="14">
        <v>-818.17569478140808</v>
      </c>
      <c r="M3529" s="14">
        <v>119343.28235221599</v>
      </c>
      <c r="N3529" s="14">
        <v>3078.5726742734855</v>
      </c>
      <c r="O3529" s="15">
        <v>0.14332546908472071</v>
      </c>
      <c r="P3529" s="14">
        <v>18623.740405966651</v>
      </c>
      <c r="Q3529" s="14">
        <v>150103.22875254546</v>
      </c>
      <c r="R3529" s="14">
        <v>3078.5726742734855</v>
      </c>
      <c r="S3529" s="15">
        <v>-0.24987517306151918</v>
      </c>
      <c r="T3529" s="38">
        <v>-100904.12239749169</v>
      </c>
      <c r="U3529" s="38">
        <v>304453.28304765723</v>
      </c>
      <c r="V3529" s="38">
        <v>-83098.557686306449</v>
      </c>
      <c r="W3529" s="38">
        <v>573899.79415241862</v>
      </c>
      <c r="AA3529" s="13">
        <v>3464</v>
      </c>
      <c r="AB3529" s="39">
        <v>2372604.2036932493</v>
      </c>
    </row>
    <row r="3530" spans="3:28">
      <c r="C3530" s="13">
        <v>3465</v>
      </c>
      <c r="D3530" s="13">
        <v>65</v>
      </c>
      <c r="E3530" s="14">
        <v>221533.10833591866</v>
      </c>
      <c r="F3530" s="14">
        <v>65475.412251008282</v>
      </c>
      <c r="G3530" s="14">
        <v>2551.6097</v>
      </c>
      <c r="H3530" s="14">
        <v>153506.08638491036</v>
      </c>
      <c r="I3530" s="14">
        <v>9210.3651830946219</v>
      </c>
      <c r="J3530" s="14">
        <v>3684.1460732378491</v>
      </c>
      <c r="K3530" s="15">
        <v>-5.4880239800840017E-3</v>
      </c>
      <c r="L3530" s="14">
        <v>-720.77368557279681</v>
      </c>
      <c r="M3530" s="14">
        <v>132457.03844192461</v>
      </c>
      <c r="N3530" s="14">
        <v>2763.1095549283864</v>
      </c>
      <c r="O3530" s="15">
        <v>0.24882008892512114</v>
      </c>
      <c r="P3530" s="14">
        <v>48901.158100042419</v>
      </c>
      <c r="Q3530" s="14">
        <v>246814.90732889005</v>
      </c>
      <c r="R3530" s="14">
        <v>2763.1095549283864</v>
      </c>
      <c r="S3530" s="15">
        <v>0.50672668923857445</v>
      </c>
      <c r="T3530" s="38">
        <v>157644.46859599667</v>
      </c>
      <c r="U3530" s="38">
        <v>470129.56684948906</v>
      </c>
      <c r="V3530" s="38">
        <v>205824.85301046629</v>
      </c>
      <c r="W3530" s="38">
        <v>849401.51262030378</v>
      </c>
      <c r="AA3530" s="13">
        <v>3465</v>
      </c>
      <c r="AB3530" s="39">
        <v>2624837.297098699</v>
      </c>
    </row>
    <row r="3531" spans="3:28">
      <c r="C3531" s="13">
        <v>3466</v>
      </c>
      <c r="D3531" s="13">
        <v>65</v>
      </c>
      <c r="E3531" s="14">
        <v>220330.44897486764</v>
      </c>
      <c r="F3531" s="14">
        <v>65006.375100198384</v>
      </c>
      <c r="G3531" s="14">
        <v>2551.6097</v>
      </c>
      <c r="H3531" s="14">
        <v>152772.46417466927</v>
      </c>
      <c r="I3531" s="14">
        <v>9166.3478504801551</v>
      </c>
      <c r="J3531" s="14">
        <v>3666.5391401920624</v>
      </c>
      <c r="K3531" s="15">
        <v>5.2656091258821168E-2</v>
      </c>
      <c r="L3531" s="14">
        <v>6859.2261121499341</v>
      </c>
      <c r="M3531" s="14">
        <v>138957.12315781554</v>
      </c>
      <c r="N3531" s="14">
        <v>2749.9043551440463</v>
      </c>
      <c r="O3531" s="15">
        <v>2.7693565750326256E-2</v>
      </c>
      <c r="P3531" s="14">
        <v>3644.7901023946142</v>
      </c>
      <c r="Q3531" s="14">
        <v>136631.18355316835</v>
      </c>
      <c r="R3531" s="14">
        <v>2749.9043551440463</v>
      </c>
      <c r="S3531" s="15">
        <v>0.30343684871756099</v>
      </c>
      <c r="T3531" s="38">
        <v>126409.61591497765</v>
      </c>
      <c r="U3531" s="38">
        <v>544377.39934963849</v>
      </c>
      <c r="V3531" s="38">
        <v>136913.63212952219</v>
      </c>
      <c r="W3531" s="38">
        <v>819965.70606062235</v>
      </c>
      <c r="AA3531" s="13">
        <v>3466</v>
      </c>
      <c r="AB3531" s="39">
        <v>2561784.5478877085</v>
      </c>
    </row>
    <row r="3532" spans="3:28">
      <c r="C3532" s="13">
        <v>3467</v>
      </c>
      <c r="D3532" s="13">
        <v>65</v>
      </c>
      <c r="E3532" s="14">
        <v>225610.2968896137</v>
      </c>
      <c r="F3532" s="14">
        <v>67065.515786949341</v>
      </c>
      <c r="G3532" s="14">
        <v>2551.6097</v>
      </c>
      <c r="H3532" s="14">
        <v>155993.17140266436</v>
      </c>
      <c r="I3532" s="14">
        <v>9359.5902841598618</v>
      </c>
      <c r="J3532" s="14">
        <v>3743.8361136639451</v>
      </c>
      <c r="K3532" s="15">
        <v>-2.1307599757363273E-2</v>
      </c>
      <c r="L3532" s="14">
        <v>-2969.6918802862424</v>
      </c>
      <c r="M3532" s="14">
        <v>138274.6526395501</v>
      </c>
      <c r="N3532" s="14">
        <v>2807.8770852479583</v>
      </c>
      <c r="O3532" s="15">
        <v>1.2263339919659444E-2</v>
      </c>
      <c r="P3532" s="14">
        <v>1454.2991098064615</v>
      </c>
      <c r="Q3532" s="14">
        <v>121447.39193943382</v>
      </c>
      <c r="R3532" s="14">
        <v>2807.8770852479583</v>
      </c>
      <c r="S3532" s="15">
        <v>5.0806126195031373E-2</v>
      </c>
      <c r="T3532" s="38">
        <v>18419.126427506442</v>
      </c>
      <c r="U3532" s="38">
        <v>382360.57386817655</v>
      </c>
      <c r="V3532" s="38">
        <v>16903.73365702666</v>
      </c>
      <c r="W3532" s="38">
        <v>642082.61844716046</v>
      </c>
      <c r="AA3532" s="13">
        <v>3467</v>
      </c>
      <c r="AB3532" s="39">
        <v>2676185.3581000371</v>
      </c>
    </row>
    <row r="3533" spans="3:28">
      <c r="C3533" s="13">
        <v>3468</v>
      </c>
      <c r="D3533" s="13">
        <v>65</v>
      </c>
      <c r="E3533" s="14">
        <v>240210.71613332411</v>
      </c>
      <c r="F3533" s="14">
        <v>72759.679291996406</v>
      </c>
      <c r="G3533" s="14">
        <v>2551.6097</v>
      </c>
      <c r="H3533" s="14">
        <v>164899.4271413277</v>
      </c>
      <c r="I3533" s="14">
        <v>9893.965628479662</v>
      </c>
      <c r="J3533" s="14">
        <v>3957.5862513918651</v>
      </c>
      <c r="K3533" s="15">
        <v>0.13573358379909201</v>
      </c>
      <c r="L3533" s="14">
        <v>21468.175950860375</v>
      </c>
      <c r="M3533" s="14">
        <v>181611.0383509431</v>
      </c>
      <c r="N3533" s="14">
        <v>2968.1896885438987</v>
      </c>
      <c r="O3533" s="15">
        <v>6.4585210133465965E-2</v>
      </c>
      <c r="P3533" s="14">
        <v>9858.0660448321505</v>
      </c>
      <c r="Q3533" s="14">
        <v>163978.74787953676</v>
      </c>
      <c r="R3533" s="14">
        <v>2968.1896885438987</v>
      </c>
      <c r="S3533" s="15">
        <v>1.1574036963555828E-2</v>
      </c>
      <c r="T3533" s="38">
        <v>2756.782053467593</v>
      </c>
      <c r="U3533" s="38">
        <v>242427.61002707988</v>
      </c>
      <c r="V3533" s="38">
        <v>34083.024049160122</v>
      </c>
      <c r="W3533" s="38">
        <v>588017.39625755977</v>
      </c>
      <c r="AA3533" s="13">
        <v>3468</v>
      </c>
      <c r="AB3533" s="39">
        <v>2895676.4009606401</v>
      </c>
    </row>
    <row r="3534" spans="3:28">
      <c r="C3534" s="13">
        <v>3469</v>
      </c>
      <c r="D3534" s="13">
        <v>65</v>
      </c>
      <c r="E3534" s="14">
        <v>234110.39848777713</v>
      </c>
      <c r="F3534" s="14">
        <v>70380.555410233079</v>
      </c>
      <c r="G3534" s="14">
        <v>2551.6097</v>
      </c>
      <c r="H3534" s="14">
        <v>161178.23337754406</v>
      </c>
      <c r="I3534" s="14">
        <v>9670.6940026526427</v>
      </c>
      <c r="J3534" s="14">
        <v>3868.2776010610573</v>
      </c>
      <c r="K3534" s="15">
        <v>7.7899926813446541E-2</v>
      </c>
      <c r="L3534" s="14">
        <v>9077.8433589407759</v>
      </c>
      <c r="M3534" s="14">
        <v>127544.09881575836</v>
      </c>
      <c r="N3534" s="14">
        <v>2901.2082007957929</v>
      </c>
      <c r="O3534" s="15">
        <v>0.15088415079429163</v>
      </c>
      <c r="P3534" s="14">
        <v>27318.648925104677</v>
      </c>
      <c r="Q3534" s="14">
        <v>209826.36725050586</v>
      </c>
      <c r="R3534" s="14">
        <v>2901.2082007957929</v>
      </c>
      <c r="S3534" s="15">
        <v>0.22465182347909624</v>
      </c>
      <c r="T3534" s="38">
        <v>48165.016870080093</v>
      </c>
      <c r="U3534" s="38">
        <v>264014.1338521766</v>
      </c>
      <c r="V3534" s="38">
        <v>84561.509154125553</v>
      </c>
      <c r="W3534" s="38">
        <v>601384.5999184408</v>
      </c>
      <c r="AA3534" s="13">
        <v>3469</v>
      </c>
      <c r="AB3534" s="39">
        <v>2786997.2160802642</v>
      </c>
    </row>
    <row r="3535" spans="3:28">
      <c r="C3535" s="13">
        <v>3470</v>
      </c>
      <c r="D3535" s="13">
        <v>65</v>
      </c>
      <c r="E3535" s="14">
        <v>233395.16817670723</v>
      </c>
      <c r="F3535" s="14">
        <v>70101.615588915825</v>
      </c>
      <c r="G3535" s="14">
        <v>2551.6097</v>
      </c>
      <c r="H3535" s="14">
        <v>160741.9428877914</v>
      </c>
      <c r="I3535" s="14">
        <v>9644.5165732674832</v>
      </c>
      <c r="J3535" s="14">
        <v>3857.8066293069933</v>
      </c>
      <c r="K3535" s="15">
        <v>-3.2934609914394376E-2</v>
      </c>
      <c r="L3535" s="14">
        <v>-4080.6809861985862</v>
      </c>
      <c r="M3535" s="14">
        <v>121750.73694166388</v>
      </c>
      <c r="N3535" s="14">
        <v>2893.354971980245</v>
      </c>
      <c r="O3535" s="15">
        <v>0.21978428622390336</v>
      </c>
      <c r="P3535" s="14">
        <v>35228.082836220412</v>
      </c>
      <c r="Q3535" s="14">
        <v>196959.57158634297</v>
      </c>
      <c r="R3535" s="14">
        <v>2893.354971980245</v>
      </c>
      <c r="S3535" s="15">
        <v>9.0530323086126699E-2</v>
      </c>
      <c r="T3535" s="38">
        <v>10238.46865498326</v>
      </c>
      <c r="U3535" s="38">
        <v>124779.50288200499</v>
      </c>
      <c r="V3535" s="38">
        <v>41385.870505005085</v>
      </c>
      <c r="W3535" s="38">
        <v>443489.81141001184</v>
      </c>
      <c r="AA3535" s="13">
        <v>3470</v>
      </c>
      <c r="AB3535" s="39">
        <v>2966286.7969647399</v>
      </c>
    </row>
    <row r="3536" spans="3:28">
      <c r="C3536" s="13">
        <v>3471</v>
      </c>
      <c r="D3536" s="13">
        <v>65</v>
      </c>
      <c r="E3536" s="14">
        <v>242763.25319207841</v>
      </c>
      <c r="F3536" s="14">
        <v>73755.168744910581</v>
      </c>
      <c r="G3536" s="14">
        <v>2551.6097</v>
      </c>
      <c r="H3536" s="14">
        <v>166456.47474716781</v>
      </c>
      <c r="I3536" s="14">
        <v>9987.3884848300677</v>
      </c>
      <c r="J3536" s="14">
        <v>3994.9553939320272</v>
      </c>
      <c r="K3536" s="15">
        <v>-1.8047041871494147E-2</v>
      </c>
      <c r="L3536" s="14">
        <v>-2551.0768718131603</v>
      </c>
      <c r="M3536" s="14">
        <v>140803.4658764987</v>
      </c>
      <c r="N3536" s="14">
        <v>2996.21654544902</v>
      </c>
      <c r="O3536" s="15">
        <v>8.5655112817614482E-2</v>
      </c>
      <c r="P3536" s="14">
        <v>13692.185142380962</v>
      </c>
      <c r="Q3536" s="14">
        <v>175042.80766648176</v>
      </c>
      <c r="R3536" s="14">
        <v>2996.21654544902</v>
      </c>
      <c r="S3536" s="15">
        <v>-0.11671672646117913</v>
      </c>
      <c r="T3536" s="38">
        <v>-16707.724745849209</v>
      </c>
      <c r="U3536" s="38">
        <v>127938.03041882551</v>
      </c>
      <c r="V3536" s="38">
        <v>-5566.6164752814075</v>
      </c>
      <c r="W3536" s="38">
        <v>443784.30396180594</v>
      </c>
      <c r="AA3536" s="13">
        <v>3471</v>
      </c>
      <c r="AB3536" s="39">
        <v>2951732.9161508027</v>
      </c>
    </row>
    <row r="3537" spans="3:28">
      <c r="C3537" s="13">
        <v>3472</v>
      </c>
      <c r="D3537" s="13">
        <v>65</v>
      </c>
      <c r="E3537" s="14">
        <v>225467.62391102061</v>
      </c>
      <c r="F3537" s="14">
        <v>67009.873325298046</v>
      </c>
      <c r="G3537" s="14">
        <v>2551.6097</v>
      </c>
      <c r="H3537" s="14">
        <v>155906.14088572256</v>
      </c>
      <c r="I3537" s="14">
        <v>9354.3684531433537</v>
      </c>
      <c r="J3537" s="14">
        <v>3741.7473812573417</v>
      </c>
      <c r="K3537" s="15">
        <v>1.8163355120301351E-2</v>
      </c>
      <c r="L3537" s="14">
        <v>2447.0682316862599</v>
      </c>
      <c r="M3537" s="14">
        <v>139043.50421400566</v>
      </c>
      <c r="N3537" s="14">
        <v>2806.310535943006</v>
      </c>
      <c r="O3537" s="15">
        <v>-0.19106547346205938</v>
      </c>
      <c r="P3537" s="14">
        <v>-17819.654578270456</v>
      </c>
      <c r="Q3537" s="14">
        <v>76848.151049510692</v>
      </c>
      <c r="R3537" s="14">
        <v>2806.310535943006</v>
      </c>
      <c r="S3537" s="15">
        <v>0.22638870131512856</v>
      </c>
      <c r="T3537" s="38">
        <v>79113.92400296191</v>
      </c>
      <c r="U3537" s="38">
        <v>429977.64661981759</v>
      </c>
      <c r="V3537" s="38">
        <v>63741.337656377713</v>
      </c>
      <c r="W3537" s="38">
        <v>645869.30188333394</v>
      </c>
      <c r="AA3537" s="13">
        <v>3472</v>
      </c>
      <c r="AB3537" s="39">
        <v>2226121.0503744506</v>
      </c>
    </row>
    <row r="3538" spans="3:28">
      <c r="C3538" s="13">
        <v>3473</v>
      </c>
      <c r="D3538" s="13">
        <v>65</v>
      </c>
      <c r="E3538" s="14">
        <v>234112.39058150325</v>
      </c>
      <c r="F3538" s="14">
        <v>70381.332326786272</v>
      </c>
      <c r="G3538" s="14">
        <v>2551.6097</v>
      </c>
      <c r="H3538" s="14">
        <v>161179.44855471698</v>
      </c>
      <c r="I3538" s="14">
        <v>9670.7669132830179</v>
      </c>
      <c r="J3538" s="14">
        <v>3868.3067653132075</v>
      </c>
      <c r="K3538" s="15">
        <v>2.3385758181780764E-3</v>
      </c>
      <c r="L3538" s="14">
        <v>338.61782630445407</v>
      </c>
      <c r="M3538" s="14">
        <v>147069.37077709584</v>
      </c>
      <c r="N3538" s="14">
        <v>2901.2300739849052</v>
      </c>
      <c r="O3538" s="15">
        <v>9.1546044195150528E-2</v>
      </c>
      <c r="P3538" s="14">
        <v>27556.747516047337</v>
      </c>
      <c r="Q3538" s="14">
        <v>330022.52665236522</v>
      </c>
      <c r="R3538" s="14">
        <v>2901.2300739849052</v>
      </c>
      <c r="S3538" s="15">
        <v>-9.0369984956430463E-2</v>
      </c>
      <c r="T3538" s="38">
        <v>-29123.805726968672</v>
      </c>
      <c r="U3538" s="38">
        <v>294599.80449764011</v>
      </c>
      <c r="V3538" s="38">
        <v>-1228.4403846168825</v>
      </c>
      <c r="W3538" s="38">
        <v>771691.70192710124</v>
      </c>
      <c r="AA3538" s="13">
        <v>3473</v>
      </c>
      <c r="AB3538" s="39">
        <v>2917739.3627779386</v>
      </c>
    </row>
    <row r="3539" spans="3:28">
      <c r="C3539" s="13">
        <v>3474</v>
      </c>
      <c r="D3539" s="13">
        <v>65</v>
      </c>
      <c r="E3539" s="14">
        <v>242790.48721276157</v>
      </c>
      <c r="F3539" s="14">
        <v>73765.790012977013</v>
      </c>
      <c r="G3539" s="14">
        <v>2551.6097</v>
      </c>
      <c r="H3539" s="14">
        <v>166473.08749978457</v>
      </c>
      <c r="I3539" s="14">
        <v>9988.3852499870736</v>
      </c>
      <c r="J3539" s="14">
        <v>3995.3540999948295</v>
      </c>
      <c r="K3539" s="15">
        <v>5.10041035210499E-2</v>
      </c>
      <c r="L3539" s="14">
        <v>6995.5011385370208</v>
      </c>
      <c r="M3539" s="14">
        <v>146148.83147141014</v>
      </c>
      <c r="N3539" s="14">
        <v>2996.5155749961218</v>
      </c>
      <c r="O3539" s="15">
        <v>7.3456965068263713E-4</v>
      </c>
      <c r="P3539" s="14">
        <v>149.91031823618178</v>
      </c>
      <c r="Q3539" s="14">
        <v>205727.27496356564</v>
      </c>
      <c r="R3539" s="14">
        <v>2996.5155749961218</v>
      </c>
      <c r="S3539" s="15">
        <v>0.30128720134365039</v>
      </c>
      <c r="T3539" s="38">
        <v>92233.07204660248</v>
      </c>
      <c r="U3539" s="38">
        <v>399861.39986452565</v>
      </c>
      <c r="V3539" s="38">
        <v>99378.483503375683</v>
      </c>
      <c r="W3539" s="38">
        <v>751737.5062995014</v>
      </c>
      <c r="AA3539" s="13">
        <v>3474</v>
      </c>
      <c r="AB3539" s="39">
        <v>2657114.9014177597</v>
      </c>
    </row>
    <row r="3540" spans="3:28">
      <c r="C3540" s="13">
        <v>3475</v>
      </c>
      <c r="D3540" s="13">
        <v>65</v>
      </c>
      <c r="E3540" s="14">
        <v>232220.84980087294</v>
      </c>
      <c r="F3540" s="14">
        <v>69643.631422340448</v>
      </c>
      <c r="G3540" s="14">
        <v>2551.6097</v>
      </c>
      <c r="H3540" s="14">
        <v>160025.6086785325</v>
      </c>
      <c r="I3540" s="14">
        <v>9601.5365207119503</v>
      </c>
      <c r="J3540" s="14">
        <v>3840.6146082847804</v>
      </c>
      <c r="K3540" s="15">
        <v>-6.4569374779818806E-2</v>
      </c>
      <c r="L3540" s="14">
        <v>-12031.60507829836</v>
      </c>
      <c r="M3540" s="14">
        <v>176224.79606794895</v>
      </c>
      <c r="N3540" s="14">
        <v>2880.4609562135852</v>
      </c>
      <c r="O3540" s="15">
        <v>9.4358231246980465E-2</v>
      </c>
      <c r="P3540" s="14">
        <v>9866.9332029195048</v>
      </c>
      <c r="Q3540" s="14">
        <v>115876.02929586638</v>
      </c>
      <c r="R3540" s="14">
        <v>2880.4609562135852</v>
      </c>
      <c r="S3540" s="15">
        <v>-8.4227216691991194E-2</v>
      </c>
      <c r="T3540" s="38">
        <v>-10819.683806380222</v>
      </c>
      <c r="U3540" s="38">
        <v>119078.8316693955</v>
      </c>
      <c r="V3540" s="38">
        <v>-12984.355681759078</v>
      </c>
      <c r="W3540" s="38">
        <v>411179.65703321079</v>
      </c>
      <c r="AA3540" s="13">
        <v>3475</v>
      </c>
      <c r="AB3540" s="39">
        <v>2680480.5594397346</v>
      </c>
    </row>
    <row r="3541" spans="3:28">
      <c r="C3541" s="13">
        <v>3476</v>
      </c>
      <c r="D3541" s="13">
        <v>65</v>
      </c>
      <c r="E3541" s="14">
        <v>230072.44480966465</v>
      </c>
      <c r="F3541" s="14">
        <v>68805.753475769219</v>
      </c>
      <c r="G3541" s="14">
        <v>2551.6097</v>
      </c>
      <c r="H3541" s="14">
        <v>158715.08163389543</v>
      </c>
      <c r="I3541" s="14">
        <v>9522.9048980337247</v>
      </c>
      <c r="J3541" s="14">
        <v>3809.1619592134903</v>
      </c>
      <c r="K3541" s="15">
        <v>6.6194029654613254E-3</v>
      </c>
      <c r="L3541" s="14">
        <v>959.42600699101342</v>
      </c>
      <c r="M3541" s="14">
        <v>147805.47859621266</v>
      </c>
      <c r="N3541" s="14">
        <v>2856.8714694101172</v>
      </c>
      <c r="O3541" s="15">
        <v>-0.14576647228923828</v>
      </c>
      <c r="P3541" s="14">
        <v>-42152.422144050877</v>
      </c>
      <c r="Q3541" s="14">
        <v>248453.77499253268</v>
      </c>
      <c r="R3541" s="14">
        <v>2856.8714694101172</v>
      </c>
      <c r="S3541" s="15">
        <v>0.56461384817886218</v>
      </c>
      <c r="T3541" s="38">
        <v>94115.10083396449</v>
      </c>
      <c r="U3541" s="38">
        <v>262232.86085203371</v>
      </c>
      <c r="V3541" s="38">
        <v>52922.104696904629</v>
      </c>
      <c r="W3541" s="38">
        <v>658492.11444077909</v>
      </c>
      <c r="AA3541" s="13">
        <v>3476</v>
      </c>
      <c r="AB3541" s="39">
        <v>2931613.9817502173</v>
      </c>
    </row>
    <row r="3542" spans="3:28">
      <c r="C3542" s="13">
        <v>3477</v>
      </c>
      <c r="D3542" s="13">
        <v>65</v>
      </c>
      <c r="E3542" s="14">
        <v>229279.39109133728</v>
      </c>
      <c r="F3542" s="14">
        <v>68496.462525621537</v>
      </c>
      <c r="G3542" s="14">
        <v>2551.6097</v>
      </c>
      <c r="H3542" s="14">
        <v>158231.31886571573</v>
      </c>
      <c r="I3542" s="14">
        <v>9493.8791319429438</v>
      </c>
      <c r="J3542" s="14">
        <v>3797.5516527771779</v>
      </c>
      <c r="K3542" s="15">
        <v>4.1216035589871157E-2</v>
      </c>
      <c r="L3542" s="14">
        <v>5160.0064424213633</v>
      </c>
      <c r="M3542" s="14">
        <v>132252.92985173361</v>
      </c>
      <c r="N3542" s="14">
        <v>2848.163739582883</v>
      </c>
      <c r="O3542" s="15">
        <v>7.1856836685088923E-3</v>
      </c>
      <c r="P3542" s="14">
        <v>1135.8090949367845</v>
      </c>
      <c r="Q3542" s="14">
        <v>160625.44844458834</v>
      </c>
      <c r="R3542" s="14">
        <v>2848.163739582883</v>
      </c>
      <c r="S3542" s="15">
        <v>0.11015271443455488</v>
      </c>
      <c r="T3542" s="38">
        <v>56379.507896159448</v>
      </c>
      <c r="U3542" s="38">
        <v>569633.98982074263</v>
      </c>
      <c r="V3542" s="38">
        <v>62675.323433517595</v>
      </c>
      <c r="W3542" s="38">
        <v>862512.36811706459</v>
      </c>
      <c r="AA3542" s="13">
        <v>3477</v>
      </c>
      <c r="AB3542" s="39">
        <v>3157960.4482801482</v>
      </c>
    </row>
    <row r="3543" spans="3:28">
      <c r="C3543" s="13">
        <v>3478</v>
      </c>
      <c r="D3543" s="13">
        <v>65</v>
      </c>
      <c r="E3543" s="14">
        <v>222669.22533507482</v>
      </c>
      <c r="F3543" s="14">
        <v>65918.497880679177</v>
      </c>
      <c r="G3543" s="14">
        <v>2551.6097</v>
      </c>
      <c r="H3543" s="14">
        <v>154199.11775439564</v>
      </c>
      <c r="I3543" s="14">
        <v>9251.9470652637374</v>
      </c>
      <c r="J3543" s="14">
        <v>3700.7788261054952</v>
      </c>
      <c r="K3543" s="15">
        <v>0.14587266243540362</v>
      </c>
      <c r="L3543" s="14">
        <v>19581.702786495305</v>
      </c>
      <c r="M3543" s="14">
        <v>155670.42349186004</v>
      </c>
      <c r="N3543" s="14">
        <v>2775.5841195791213</v>
      </c>
      <c r="O3543" s="15">
        <v>-1.1445214195606818E-2</v>
      </c>
      <c r="P3543" s="14">
        <v>-2010.7044886496915</v>
      </c>
      <c r="Q3543" s="14">
        <v>175057.89653507253</v>
      </c>
      <c r="R3543" s="14">
        <v>2775.5841195791213</v>
      </c>
      <c r="S3543" s="15">
        <v>0.17181828392620668</v>
      </c>
      <c r="T3543" s="38">
        <v>191931.56863888301</v>
      </c>
      <c r="U3543" s="38">
        <v>1310380.7365491884</v>
      </c>
      <c r="V3543" s="38">
        <v>209502.56693672863</v>
      </c>
      <c r="W3543" s="38">
        <v>1641109.0565761209</v>
      </c>
      <c r="AA3543" s="13">
        <v>3478</v>
      </c>
      <c r="AB3543" s="39">
        <v>2869571.6086084968</v>
      </c>
    </row>
    <row r="3544" spans="3:28">
      <c r="C3544" s="13">
        <v>3479</v>
      </c>
      <c r="D3544" s="13">
        <v>65</v>
      </c>
      <c r="E3544" s="14">
        <v>226177.92278802331</v>
      </c>
      <c r="F3544" s="14">
        <v>67286.889887329089</v>
      </c>
      <c r="G3544" s="14">
        <v>2551.6097</v>
      </c>
      <c r="H3544" s="14">
        <v>156339.42320069423</v>
      </c>
      <c r="I3544" s="14">
        <v>9380.3653920416527</v>
      </c>
      <c r="J3544" s="14">
        <v>3752.1461568166615</v>
      </c>
      <c r="K3544" s="15">
        <v>0.11189994063688166</v>
      </c>
      <c r="L3544" s="14">
        <v>18283.331891000013</v>
      </c>
      <c r="M3544" s="14">
        <v>183549.41024501363</v>
      </c>
      <c r="N3544" s="14">
        <v>2814.1096176124956</v>
      </c>
      <c r="O3544" s="15">
        <v>9.8300253036896629E-2</v>
      </c>
      <c r="P3544" s="14">
        <v>13800.72974565496</v>
      </c>
      <c r="Q3544" s="14">
        <v>155601.41854108899</v>
      </c>
      <c r="R3544" s="14">
        <v>2814.1096176124956</v>
      </c>
      <c r="S3544" s="15">
        <v>-0.10856701545716875</v>
      </c>
      <c r="T3544" s="38">
        <v>-14815.995456172073</v>
      </c>
      <c r="U3544" s="38">
        <v>123059.72245240591</v>
      </c>
      <c r="V3544" s="38">
        <v>17268.0661804829</v>
      </c>
      <c r="W3544" s="38">
        <v>462210.55123850849</v>
      </c>
      <c r="AA3544" s="13">
        <v>3479</v>
      </c>
      <c r="AB3544" s="39">
        <v>3303768.3704776498</v>
      </c>
    </row>
    <row r="3545" spans="3:28">
      <c r="C3545" s="13">
        <v>3480</v>
      </c>
      <c r="D3545" s="13">
        <v>65</v>
      </c>
      <c r="E3545" s="14">
        <v>230689.65313747787</v>
      </c>
      <c r="F3545" s="14">
        <v>69046.464723616373</v>
      </c>
      <c r="G3545" s="14">
        <v>2551.6097</v>
      </c>
      <c r="H3545" s="14">
        <v>159091.5787138615</v>
      </c>
      <c r="I3545" s="14">
        <v>9545.4947228316887</v>
      </c>
      <c r="J3545" s="14">
        <v>3818.1978891326758</v>
      </c>
      <c r="K3545" s="15">
        <v>5.6524333516010501E-2</v>
      </c>
      <c r="L3545" s="14">
        <v>9917.5568383345126</v>
      </c>
      <c r="M3545" s="14">
        <v>187283.0693560988</v>
      </c>
      <c r="N3545" s="14">
        <v>2863.6484168495067</v>
      </c>
      <c r="O3545" s="15">
        <v>2.3206098298322576E-2</v>
      </c>
      <c r="P3545" s="14">
        <v>3175.3069440458821</v>
      </c>
      <c r="Q3545" s="14">
        <v>141437.84277086472</v>
      </c>
      <c r="R3545" s="14">
        <v>2863.6484168495067</v>
      </c>
      <c r="S3545" s="15">
        <v>-0.21693188346487835</v>
      </c>
      <c r="T3545" s="38">
        <v>-82780.711459912869</v>
      </c>
      <c r="U3545" s="38">
        <v>300248.82968031184</v>
      </c>
      <c r="V3545" s="38">
        <v>-69687.847677532467</v>
      </c>
      <c r="W3545" s="38">
        <v>628969.74180727534</v>
      </c>
      <c r="AA3545" s="13">
        <v>3480</v>
      </c>
      <c r="AB3545" s="39">
        <v>2620430.677327917</v>
      </c>
    </row>
    <row r="3546" spans="3:28">
      <c r="C3546" s="13">
        <v>3481</v>
      </c>
      <c r="D3546" s="13">
        <v>65</v>
      </c>
      <c r="E3546" s="14">
        <v>233832.0037841888</v>
      </c>
      <c r="F3546" s="14">
        <v>70271.981475833629</v>
      </c>
      <c r="G3546" s="14">
        <v>2551.6097</v>
      </c>
      <c r="H3546" s="14">
        <v>161008.41260835517</v>
      </c>
      <c r="I3546" s="14">
        <v>9660.5047565013101</v>
      </c>
      <c r="J3546" s="14">
        <v>3864.2019026005241</v>
      </c>
      <c r="K3546" s="15">
        <v>-4.3455047094678109E-3</v>
      </c>
      <c r="L3546" s="14">
        <v>-640.20950686547496</v>
      </c>
      <c r="M3546" s="14">
        <v>148618.73830542478</v>
      </c>
      <c r="N3546" s="14">
        <v>2898.1514269503928</v>
      </c>
      <c r="O3546" s="15">
        <v>-7.623912580345249E-2</v>
      </c>
      <c r="P3546" s="14">
        <v>-14838.167122379915</v>
      </c>
      <c r="Q3546" s="14">
        <v>181237.57785056846</v>
      </c>
      <c r="R3546" s="14">
        <v>2898.1514269503928</v>
      </c>
      <c r="S3546" s="15">
        <v>-8.2345121880021119E-2</v>
      </c>
      <c r="T3546" s="38">
        <v>-49308.361194143748</v>
      </c>
      <c r="U3546" s="38">
        <v>550941.95578760304</v>
      </c>
      <c r="V3546" s="38">
        <v>-64786.737823389136</v>
      </c>
      <c r="W3546" s="38">
        <v>880798.27194359631</v>
      </c>
      <c r="AA3546" s="13">
        <v>3481</v>
      </c>
      <c r="AB3546" s="39">
        <v>3176578.4124844787</v>
      </c>
    </row>
    <row r="3547" spans="3:28">
      <c r="C3547" s="13">
        <v>3482</v>
      </c>
      <c r="D3547" s="13">
        <v>65</v>
      </c>
      <c r="E3547" s="14">
        <v>236663.30350770956</v>
      </c>
      <c r="F3547" s="14">
        <v>71376.188368006726</v>
      </c>
      <c r="G3547" s="14">
        <v>2551.6097</v>
      </c>
      <c r="H3547" s="14">
        <v>162735.50543970283</v>
      </c>
      <c r="I3547" s="14">
        <v>9764.1303263821701</v>
      </c>
      <c r="J3547" s="14">
        <v>3905.6521305528681</v>
      </c>
      <c r="K3547" s="15">
        <v>0.1205670228046383</v>
      </c>
      <c r="L3547" s="14">
        <v>23569.194816200783</v>
      </c>
      <c r="M3547" s="14">
        <v>221008.2680154992</v>
      </c>
      <c r="N3547" s="14">
        <v>2929.2390979146508</v>
      </c>
      <c r="O3547" s="15">
        <v>2.9634546952861315E-2</v>
      </c>
      <c r="P3547" s="14">
        <v>6328.0056906473046</v>
      </c>
      <c r="Q3547" s="14">
        <v>221327.37914399372</v>
      </c>
      <c r="R3547" s="14">
        <v>2929.2390979146508</v>
      </c>
      <c r="S3547" s="15">
        <v>2.9725599980012923E-2</v>
      </c>
      <c r="T3547" s="38">
        <v>10218.633835852323</v>
      </c>
      <c r="U3547" s="38">
        <v>355448.68932969176</v>
      </c>
      <c r="V3547" s="38">
        <v>40115.834342700407</v>
      </c>
      <c r="W3547" s="38">
        <v>797784.33648918476</v>
      </c>
      <c r="AA3547" s="13">
        <v>3482</v>
      </c>
      <c r="AB3547" s="39">
        <v>2633095.0412961729</v>
      </c>
    </row>
    <row r="3548" spans="3:28">
      <c r="C3548" s="13">
        <v>3483</v>
      </c>
      <c r="D3548" s="13">
        <v>65</v>
      </c>
      <c r="E3548" s="14">
        <v>228834.4590190028</v>
      </c>
      <c r="F3548" s="14">
        <v>68322.939017411089</v>
      </c>
      <c r="G3548" s="14">
        <v>2551.6097</v>
      </c>
      <c r="H3548" s="14">
        <v>157959.91030159171</v>
      </c>
      <c r="I3548" s="14">
        <v>9477.5946180955016</v>
      </c>
      <c r="J3548" s="14">
        <v>3791.0378472382008</v>
      </c>
      <c r="K3548" s="15">
        <v>7.6976308644490649E-3</v>
      </c>
      <c r="L3548" s="14">
        <v>1147.4739565192526</v>
      </c>
      <c r="M3548" s="14">
        <v>152111.45001008152</v>
      </c>
      <c r="N3548" s="14">
        <v>2843.2783854286504</v>
      </c>
      <c r="O3548" s="15">
        <v>0.1226551093852825</v>
      </c>
      <c r="P3548" s="14">
        <v>14491.253721934612</v>
      </c>
      <c r="Q3548" s="14">
        <v>134059.24486493654</v>
      </c>
      <c r="R3548" s="14">
        <v>2843.2783854286504</v>
      </c>
      <c r="S3548" s="15">
        <v>6.2105646028373832E-2</v>
      </c>
      <c r="T3548" s="38">
        <v>60547.529384947462</v>
      </c>
      <c r="U3548" s="38">
        <v>1036881.0044079416</v>
      </c>
      <c r="V3548" s="38">
        <v>76186.257063401325</v>
      </c>
      <c r="W3548" s="38">
        <v>1323051.6992829596</v>
      </c>
      <c r="AA3548" s="13">
        <v>3483</v>
      </c>
      <c r="AB3548" s="39">
        <v>2622569.4745144038</v>
      </c>
    </row>
    <row r="3549" spans="3:28">
      <c r="C3549" s="13">
        <v>3484</v>
      </c>
      <c r="D3549" s="13">
        <v>65</v>
      </c>
      <c r="E3549" s="14">
        <v>232401.71160052612</v>
      </c>
      <c r="F3549" s="14">
        <v>69714.167524205186</v>
      </c>
      <c r="G3549" s="14">
        <v>2551.6097</v>
      </c>
      <c r="H3549" s="14">
        <v>160135.93437632095</v>
      </c>
      <c r="I3549" s="14">
        <v>9608.1560625792572</v>
      </c>
      <c r="J3549" s="14">
        <v>3843.2624250317031</v>
      </c>
      <c r="K3549" s="15">
        <v>7.3565227228676436E-2</v>
      </c>
      <c r="L3549" s="14">
        <v>10480.376791561293</v>
      </c>
      <c r="M3549" s="14">
        <v>154865.7396660918</v>
      </c>
      <c r="N3549" s="14">
        <v>2882.4468187737771</v>
      </c>
      <c r="O3549" s="15">
        <v>0.17496414500031182</v>
      </c>
      <c r="P3549" s="14">
        <v>31565.663280922108</v>
      </c>
      <c r="Q3549" s="14">
        <v>213419.06931701719</v>
      </c>
      <c r="R3549" s="14">
        <v>2882.4468187737771</v>
      </c>
      <c r="S3549" s="15">
        <v>-6.8463770731134341E-2</v>
      </c>
      <c r="T3549" s="38">
        <v>-47681.66573835801</v>
      </c>
      <c r="U3549" s="38">
        <v>650210.61827079905</v>
      </c>
      <c r="V3549" s="38">
        <v>-5635.6256658746061</v>
      </c>
      <c r="W3549" s="38">
        <v>1018495.427253908</v>
      </c>
      <c r="AA3549" s="13">
        <v>3484</v>
      </c>
      <c r="AB3549" s="39">
        <v>3191749.8889621324</v>
      </c>
    </row>
    <row r="3550" spans="3:28">
      <c r="C3550" s="13">
        <v>3485</v>
      </c>
      <c r="D3550" s="13">
        <v>65</v>
      </c>
      <c r="E3550" s="14">
        <v>234145.70447783096</v>
      </c>
      <c r="F3550" s="14">
        <v>70394.324746354076</v>
      </c>
      <c r="G3550" s="14">
        <v>2551.6097</v>
      </c>
      <c r="H3550" s="14">
        <v>161199.77003147689</v>
      </c>
      <c r="I3550" s="14">
        <v>9671.9862018886124</v>
      </c>
      <c r="J3550" s="14">
        <v>3868.794480755445</v>
      </c>
      <c r="K3550" s="15">
        <v>3.0071792593132189E-2</v>
      </c>
      <c r="L3550" s="14">
        <v>4691.7850750593134</v>
      </c>
      <c r="M3550" s="14">
        <v>162645.65007842056</v>
      </c>
      <c r="N3550" s="14">
        <v>2901.5958605665837</v>
      </c>
      <c r="O3550" s="15">
        <v>0.13110387301713969</v>
      </c>
      <c r="P3550" s="14">
        <v>16987.455635680642</v>
      </c>
      <c r="Q3550" s="14">
        <v>148010.74631344981</v>
      </c>
      <c r="R3550" s="14">
        <v>2901.5958605665837</v>
      </c>
      <c r="S3550" s="15">
        <v>0.15106976220147664</v>
      </c>
      <c r="T3550" s="38">
        <v>36722.940102193206</v>
      </c>
      <c r="U3550" s="38">
        <v>281259.71081117896</v>
      </c>
      <c r="V3550" s="38">
        <v>58402.180812933162</v>
      </c>
      <c r="W3550" s="38">
        <v>591916.10720304935</v>
      </c>
      <c r="AA3550" s="13">
        <v>3485</v>
      </c>
      <c r="AB3550" s="39">
        <v>2217025.9663684871</v>
      </c>
    </row>
    <row r="3551" spans="3:28">
      <c r="C3551" s="13">
        <v>3486</v>
      </c>
      <c r="D3551" s="13">
        <v>65</v>
      </c>
      <c r="E3551" s="14">
        <v>227093.19493278995</v>
      </c>
      <c r="F3551" s="14">
        <v>67643.846023788079</v>
      </c>
      <c r="G3551" s="14">
        <v>2551.6097</v>
      </c>
      <c r="H3551" s="14">
        <v>156897.73920900185</v>
      </c>
      <c r="I3551" s="14">
        <v>9413.8643525401112</v>
      </c>
      <c r="J3551" s="14">
        <v>3765.5457410160448</v>
      </c>
      <c r="K3551" s="15">
        <v>-1.0748535985445354E-2</v>
      </c>
      <c r="L3551" s="14">
        <v>-1798.6682117811833</v>
      </c>
      <c r="M3551" s="14">
        <v>167424.86755115879</v>
      </c>
      <c r="N3551" s="14">
        <v>2824.1593057620335</v>
      </c>
      <c r="O3551" s="15">
        <v>0.1078737457276655</v>
      </c>
      <c r="P3551" s="14">
        <v>30885.203448167224</v>
      </c>
      <c r="Q3551" s="14">
        <v>318606.09012197983</v>
      </c>
      <c r="R3551" s="14">
        <v>2824.1593057620335</v>
      </c>
      <c r="S3551" s="15">
        <v>0.30723579148346936</v>
      </c>
      <c r="T3551" s="38">
        <v>25497.066772704249</v>
      </c>
      <c r="U3551" s="38">
        <v>109897.74176336544</v>
      </c>
      <c r="V3551" s="38">
        <v>54583.602009090289</v>
      </c>
      <c r="W3551" s="38">
        <v>595928.69943650404</v>
      </c>
      <c r="AA3551" s="13">
        <v>3486</v>
      </c>
      <c r="AB3551" s="39">
        <v>2303498.4266938078</v>
      </c>
    </row>
    <row r="3552" spans="3:28">
      <c r="C3552" s="13">
        <v>3487</v>
      </c>
      <c r="D3552" s="13">
        <v>65</v>
      </c>
      <c r="E3552" s="14">
        <v>253782.7899104814</v>
      </c>
      <c r="F3552" s="14">
        <v>78052.788065087749</v>
      </c>
      <c r="G3552" s="14">
        <v>2551.6097</v>
      </c>
      <c r="H3552" s="14">
        <v>173178.39214539365</v>
      </c>
      <c r="I3552" s="14">
        <v>10390.703528723619</v>
      </c>
      <c r="J3552" s="14">
        <v>4156.2814114894481</v>
      </c>
      <c r="K3552" s="15">
        <v>-4.7701309746894606E-2</v>
      </c>
      <c r="L3552" s="14">
        <v>-6698.1308084824532</v>
      </c>
      <c r="M3552" s="14">
        <v>135798.18382210942</v>
      </c>
      <c r="N3552" s="14">
        <v>3117.2110586170857</v>
      </c>
      <c r="O3552" s="15">
        <v>-2.6068458568637515E-2</v>
      </c>
      <c r="P3552" s="14">
        <v>-2319.2143036667644</v>
      </c>
      <c r="Q3552" s="14">
        <v>88205.691153208987</v>
      </c>
      <c r="R3552" s="14">
        <v>3117.2110586170857</v>
      </c>
      <c r="S3552" s="15">
        <v>0.33379162511202037</v>
      </c>
      <c r="T3552" s="38">
        <v>185809.27202444637</v>
      </c>
      <c r="U3552" s="38">
        <v>744030.35212030169</v>
      </c>
      <c r="V3552" s="38">
        <v>176791.92691229715</v>
      </c>
      <c r="W3552" s="38">
        <v>968034.22709562012</v>
      </c>
      <c r="AA3552" s="13">
        <v>3487</v>
      </c>
      <c r="AB3552" s="39">
        <v>3043334.042821079</v>
      </c>
    </row>
    <row r="3553" spans="3:28">
      <c r="C3553" s="13">
        <v>3488</v>
      </c>
      <c r="D3553" s="13">
        <v>65</v>
      </c>
      <c r="E3553" s="14">
        <v>232783.67399548495</v>
      </c>
      <c r="F3553" s="14">
        <v>69863.132858239129</v>
      </c>
      <c r="G3553" s="14">
        <v>2551.6097</v>
      </c>
      <c r="H3553" s="14">
        <v>160368.93143724583</v>
      </c>
      <c r="I3553" s="14">
        <v>9622.1358862347497</v>
      </c>
      <c r="J3553" s="14">
        <v>3848.8543544939002</v>
      </c>
      <c r="K3553" s="15">
        <v>-2.5175811356826609E-2</v>
      </c>
      <c r="L3553" s="14">
        <v>-3692.9674361257821</v>
      </c>
      <c r="M3553" s="14">
        <v>144918.58667355293</v>
      </c>
      <c r="N3553" s="14">
        <v>2886.6407658704247</v>
      </c>
      <c r="O3553" s="15">
        <v>-0.17802100858556544</v>
      </c>
      <c r="P3553" s="14">
        <v>-14018.505042084123</v>
      </c>
      <c r="Q3553" s="14">
        <v>66171.167546501893</v>
      </c>
      <c r="R3553" s="14">
        <v>2886.6407658704247</v>
      </c>
      <c r="S3553" s="15">
        <v>5.070844314140114E-2</v>
      </c>
      <c r="T3553" s="38">
        <v>10165.432309031325</v>
      </c>
      <c r="U3553" s="38">
        <v>212076.99189002052</v>
      </c>
      <c r="V3553" s="38">
        <v>-7546.0401691785828</v>
      </c>
      <c r="W3553" s="38">
        <v>423166.74611007539</v>
      </c>
      <c r="AA3553" s="13">
        <v>3488</v>
      </c>
      <c r="AB3553" s="39">
        <v>2877927.3324882607</v>
      </c>
    </row>
    <row r="3554" spans="3:28">
      <c r="C3554" s="13">
        <v>3489</v>
      </c>
      <c r="D3554" s="13">
        <v>65</v>
      </c>
      <c r="E3554" s="14">
        <v>221911.09683537119</v>
      </c>
      <c r="F3554" s="14">
        <v>65622.827765794762</v>
      </c>
      <c r="G3554" s="14">
        <v>2551.6097</v>
      </c>
      <c r="H3554" s="14">
        <v>153736.65936957643</v>
      </c>
      <c r="I3554" s="14">
        <v>9224.1995621745864</v>
      </c>
      <c r="J3554" s="14">
        <v>3689.6798248698346</v>
      </c>
      <c r="K3554" s="15">
        <v>3.3812209134921743E-2</v>
      </c>
      <c r="L3554" s="14">
        <v>5450.4420773690163</v>
      </c>
      <c r="M3554" s="14">
        <v>168492.73748938323</v>
      </c>
      <c r="N3554" s="14">
        <v>2767.2598686523756</v>
      </c>
      <c r="O3554" s="15">
        <v>4.410859201966183E-2</v>
      </c>
      <c r="P3554" s="14">
        <v>9954.9556319424682</v>
      </c>
      <c r="Q3554" s="14">
        <v>237030.56928465512</v>
      </c>
      <c r="R3554" s="14">
        <v>2767.2598686523756</v>
      </c>
      <c r="S3554" s="15">
        <v>0.25385529905432042</v>
      </c>
      <c r="T3554" s="38">
        <v>24913.74999781205</v>
      </c>
      <c r="U3554" s="38">
        <v>124438.91997728404</v>
      </c>
      <c r="V3554" s="38">
        <v>40319.147707123535</v>
      </c>
      <c r="W3554" s="38">
        <v>529962.22675132239</v>
      </c>
      <c r="AA3554" s="13">
        <v>3489</v>
      </c>
      <c r="AB3554" s="39">
        <v>3113336.7443018053</v>
      </c>
    </row>
    <row r="3555" spans="3:28">
      <c r="C3555" s="13">
        <v>3490</v>
      </c>
      <c r="D3555" s="13">
        <v>65</v>
      </c>
      <c r="E3555" s="14">
        <v>248018.80973946938</v>
      </c>
      <c r="F3555" s="14">
        <v>75804.835798393062</v>
      </c>
      <c r="G3555" s="14">
        <v>2551.6097</v>
      </c>
      <c r="H3555" s="14">
        <v>169662.36424107631</v>
      </c>
      <c r="I3555" s="14">
        <v>10179.741854464579</v>
      </c>
      <c r="J3555" s="14">
        <v>4071.8967417858316</v>
      </c>
      <c r="K3555" s="15">
        <v>8.337908958171783E-2</v>
      </c>
      <c r="L3555" s="14">
        <v>16442.301094252438</v>
      </c>
      <c r="M3555" s="14">
        <v>215677.58537463302</v>
      </c>
      <c r="N3555" s="14">
        <v>3053.9225563393734</v>
      </c>
      <c r="O3555" s="15">
        <v>5.8357916192149875E-2</v>
      </c>
      <c r="P3555" s="14">
        <v>10422.55773919622</v>
      </c>
      <c r="Q3555" s="14">
        <v>190546.67291297106</v>
      </c>
      <c r="R3555" s="14">
        <v>3053.9225563393734</v>
      </c>
      <c r="S3555" s="15">
        <v>2.6065124788895111E-2</v>
      </c>
      <c r="T3555" s="38">
        <v>8267.8966589517277</v>
      </c>
      <c r="U3555" s="38">
        <v>326996.35710179125</v>
      </c>
      <c r="V3555" s="38">
        <v>35132.755492400385</v>
      </c>
      <c r="W3555" s="38">
        <v>733220.61538939527</v>
      </c>
      <c r="AA3555" s="13">
        <v>3490</v>
      </c>
      <c r="AB3555" s="39">
        <v>2405928.8414019924</v>
      </c>
    </row>
    <row r="3556" spans="3:28">
      <c r="C3556" s="13">
        <v>3491</v>
      </c>
      <c r="D3556" s="13">
        <v>65</v>
      </c>
      <c r="E3556" s="14">
        <v>230051.84636765873</v>
      </c>
      <c r="F3556" s="14">
        <v>68797.720083386899</v>
      </c>
      <c r="G3556" s="14">
        <v>2551.6097</v>
      </c>
      <c r="H3556" s="14">
        <v>158702.51658427183</v>
      </c>
      <c r="I3556" s="14">
        <v>9522.1509950563086</v>
      </c>
      <c r="J3556" s="14">
        <v>3808.8603980225234</v>
      </c>
      <c r="K3556" s="15">
        <v>9.5919919236661572E-2</v>
      </c>
      <c r="L3556" s="14">
        <v>11304.874685938012</v>
      </c>
      <c r="M3556" s="14">
        <v>131066.72986928112</v>
      </c>
      <c r="N3556" s="14">
        <v>2856.6452985168926</v>
      </c>
      <c r="O3556" s="15">
        <v>0.13193397327828421</v>
      </c>
      <c r="P3556" s="14">
        <v>17542.478717467064</v>
      </c>
      <c r="Q3556" s="14">
        <v>151934.87636252103</v>
      </c>
      <c r="R3556" s="14">
        <v>2856.6452985168926</v>
      </c>
      <c r="S3556" s="15">
        <v>3.8738841402332164E-2</v>
      </c>
      <c r="T3556" s="38">
        <v>10208.688553323096</v>
      </c>
      <c r="U3556" s="38">
        <v>275162.92431129189</v>
      </c>
      <c r="V3556" s="38">
        <v>39056.041956728171</v>
      </c>
      <c r="W3556" s="38">
        <v>558164.53054309404</v>
      </c>
      <c r="AA3556" s="13">
        <v>3491</v>
      </c>
      <c r="AB3556" s="39">
        <v>2868273.121928155</v>
      </c>
    </row>
    <row r="3557" spans="3:28">
      <c r="C3557" s="13">
        <v>3492</v>
      </c>
      <c r="D3557" s="13">
        <v>65</v>
      </c>
      <c r="E3557" s="14">
        <v>231466.75379776146</v>
      </c>
      <c r="F3557" s="14">
        <v>69349.533981126966</v>
      </c>
      <c r="G3557" s="14">
        <v>2551.6097</v>
      </c>
      <c r="H3557" s="14">
        <v>159565.61011663449</v>
      </c>
      <c r="I3557" s="14">
        <v>9573.9366069980697</v>
      </c>
      <c r="J3557" s="14">
        <v>3829.5746427992281</v>
      </c>
      <c r="K3557" s="15">
        <v>1.8523092251183468E-2</v>
      </c>
      <c r="L3557" s="14">
        <v>3386.5194117079955</v>
      </c>
      <c r="M3557" s="14">
        <v>188128.20009329298</v>
      </c>
      <c r="N3557" s="14">
        <v>2872.1809820994208</v>
      </c>
      <c r="O3557" s="15">
        <v>6.9165083291568993E-2</v>
      </c>
      <c r="P3557" s="14">
        <v>7466.7269197849409</v>
      </c>
      <c r="Q3557" s="14">
        <v>116857.96709681951</v>
      </c>
      <c r="R3557" s="14">
        <v>2872.1809820994208</v>
      </c>
      <c r="S3557" s="15">
        <v>0.21173306641233525</v>
      </c>
      <c r="T3557" s="38">
        <v>329130.73075157963</v>
      </c>
      <c r="U3557" s="38">
        <v>1885027.5218240903</v>
      </c>
      <c r="V3557" s="38">
        <v>339983.97708307259</v>
      </c>
      <c r="W3557" s="38">
        <v>2190013.6890142029</v>
      </c>
      <c r="AA3557" s="13">
        <v>3492</v>
      </c>
      <c r="AB3557" s="39">
        <v>2953857.1654924825</v>
      </c>
    </row>
    <row r="3558" spans="3:28">
      <c r="C3558" s="13">
        <v>3493</v>
      </c>
      <c r="D3558" s="13">
        <v>65</v>
      </c>
      <c r="E3558" s="14">
        <v>221530.88894758822</v>
      </c>
      <c r="F3558" s="14">
        <v>65474.546689559407</v>
      </c>
      <c r="G3558" s="14">
        <v>2551.6097</v>
      </c>
      <c r="H3558" s="14">
        <v>153504.7325580288</v>
      </c>
      <c r="I3558" s="14">
        <v>9210.2839534817285</v>
      </c>
      <c r="J3558" s="14">
        <v>3684.1135813926917</v>
      </c>
      <c r="K3558" s="15">
        <v>7.5337203284712384E-2</v>
      </c>
      <c r="L3558" s="14">
        <v>12649.312877448698</v>
      </c>
      <c r="M3558" s="14">
        <v>182393.97722373408</v>
      </c>
      <c r="N3558" s="14">
        <v>2763.0851860445187</v>
      </c>
      <c r="O3558" s="15">
        <v>5.5585467339809409E-2</v>
      </c>
      <c r="P3558" s="14">
        <v>11379.501616214893</v>
      </c>
      <c r="Q3558" s="14">
        <v>217481.84913921708</v>
      </c>
      <c r="R3558" s="14">
        <v>2763.0851860445187</v>
      </c>
      <c r="S3558" s="15">
        <v>0.20951106076809153</v>
      </c>
      <c r="T3558" s="38">
        <v>36792.629023137153</v>
      </c>
      <c r="U3558" s="38">
        <v>213786.04092869669</v>
      </c>
      <c r="V3558" s="38">
        <v>60821.443516800748</v>
      </c>
      <c r="W3558" s="38">
        <v>613661.86729164794</v>
      </c>
      <c r="AA3558" s="13">
        <v>3493</v>
      </c>
      <c r="AB3558" s="39">
        <v>2668525.4597389409</v>
      </c>
    </row>
    <row r="3559" spans="3:28">
      <c r="C3559" s="13">
        <v>3494</v>
      </c>
      <c r="D3559" s="13">
        <v>65</v>
      </c>
      <c r="E3559" s="14">
        <v>243473.05572759092</v>
      </c>
      <c r="F3559" s="14">
        <v>74031.991733760457</v>
      </c>
      <c r="G3559" s="14">
        <v>2551.6097</v>
      </c>
      <c r="H3559" s="14">
        <v>166889.45429383047</v>
      </c>
      <c r="I3559" s="14">
        <v>10013.367257629827</v>
      </c>
      <c r="J3559" s="14">
        <v>4005.3469030519309</v>
      </c>
      <c r="K3559" s="15">
        <v>0.10678604291683649</v>
      </c>
      <c r="L3559" s="14">
        <v>16055.716634466695</v>
      </c>
      <c r="M3559" s="14">
        <v>168412.46441919616</v>
      </c>
      <c r="N3559" s="14">
        <v>3004.0101772889479</v>
      </c>
      <c r="O3559" s="15">
        <v>-3.3596357739614419E-2</v>
      </c>
      <c r="P3559" s="14">
        <v>-4002.2955409589158</v>
      </c>
      <c r="Q3559" s="14">
        <v>116628.56190657373</v>
      </c>
      <c r="R3559" s="14">
        <v>3004.0101772889479</v>
      </c>
      <c r="S3559" s="15">
        <v>0.47677285045870726</v>
      </c>
      <c r="T3559" s="38">
        <v>824774.87338604941</v>
      </c>
      <c r="U3559" s="38">
        <v>2556188.4550095708</v>
      </c>
      <c r="V3559" s="38">
        <v>836828.2944795572</v>
      </c>
      <c r="W3559" s="38">
        <v>2841229.4813353405</v>
      </c>
      <c r="AA3559" s="13">
        <v>3494</v>
      </c>
      <c r="AB3559" s="39">
        <v>2504516.1558755524</v>
      </c>
    </row>
    <row r="3560" spans="3:28">
      <c r="C3560" s="13">
        <v>3495</v>
      </c>
      <c r="D3560" s="13">
        <v>65</v>
      </c>
      <c r="E3560" s="14">
        <v>235547.13389602548</v>
      </c>
      <c r="F3560" s="14">
        <v>70940.882219449937</v>
      </c>
      <c r="G3560" s="14">
        <v>2551.6097</v>
      </c>
      <c r="H3560" s="14">
        <v>162054.64197657554</v>
      </c>
      <c r="I3560" s="14">
        <v>9723.2785185945322</v>
      </c>
      <c r="J3560" s="14">
        <v>3889.3114074378132</v>
      </c>
      <c r="K3560" s="15">
        <v>1.0641069059639977E-2</v>
      </c>
      <c r="L3560" s="14">
        <v>1374.2147826685755</v>
      </c>
      <c r="M3560" s="14">
        <v>132461.41950721582</v>
      </c>
      <c r="N3560" s="14">
        <v>2916.9835555783598</v>
      </c>
      <c r="O3560" s="15">
        <v>2.5004691797801383E-2</v>
      </c>
      <c r="P3560" s="14">
        <v>3094.5883014971155</v>
      </c>
      <c r="Q3560" s="14">
        <v>128313.38580595862</v>
      </c>
      <c r="R3560" s="14">
        <v>2916.9835555783598</v>
      </c>
      <c r="S3560" s="15">
        <v>6.9348891659895218E-2</v>
      </c>
      <c r="T3560" s="38">
        <v>18671.776615442184</v>
      </c>
      <c r="U3560" s="38">
        <v>289374.32072810316</v>
      </c>
      <c r="V3560" s="38">
        <v>23140.579699607875</v>
      </c>
      <c r="W3560" s="38">
        <v>550149.12604127754</v>
      </c>
      <c r="AA3560" s="13">
        <v>3495</v>
      </c>
      <c r="AB3560" s="39">
        <v>2751047.0093958373</v>
      </c>
    </row>
    <row r="3561" spans="3:28">
      <c r="C3561" s="13">
        <v>3496</v>
      </c>
      <c r="D3561" s="13">
        <v>65</v>
      </c>
      <c r="E3561" s="14">
        <v>240037.82196409444</v>
      </c>
      <c r="F3561" s="14">
        <v>72692.25056599683</v>
      </c>
      <c r="G3561" s="14">
        <v>2551.6097</v>
      </c>
      <c r="H3561" s="14">
        <v>164793.96169809761</v>
      </c>
      <c r="I3561" s="14">
        <v>9887.6377018858566</v>
      </c>
      <c r="J3561" s="14">
        <v>3955.0550807543427</v>
      </c>
      <c r="K3561" s="15">
        <v>7.4222968708126634E-3</v>
      </c>
      <c r="L3561" s="14">
        <v>1119.5410331198671</v>
      </c>
      <c r="M3561" s="14">
        <v>153931.91829802564</v>
      </c>
      <c r="N3561" s="14">
        <v>2966.2913105657567</v>
      </c>
      <c r="O3561" s="15">
        <v>-7.9325904499566668E-2</v>
      </c>
      <c r="P3561" s="14">
        <v>-25720.655358226049</v>
      </c>
      <c r="Q3561" s="14">
        <v>300002.79389632499</v>
      </c>
      <c r="R3561" s="14">
        <v>2966.2913105657567</v>
      </c>
      <c r="S3561" s="15">
        <v>-0.23182316927516805</v>
      </c>
      <c r="T3561" s="38">
        <v>-89852.240494648489</v>
      </c>
      <c r="U3561" s="38">
        <v>299220.46653012902</v>
      </c>
      <c r="V3561" s="38">
        <v>-114453.35481975468</v>
      </c>
      <c r="W3561" s="38">
        <v>753155.17872447963</v>
      </c>
      <c r="AA3561" s="13">
        <v>3496</v>
      </c>
      <c r="AB3561" s="39">
        <v>2666585.900632319</v>
      </c>
    </row>
    <row r="3562" spans="3:28">
      <c r="C3562" s="13">
        <v>3497</v>
      </c>
      <c r="D3562" s="13">
        <v>65</v>
      </c>
      <c r="E3562" s="14">
        <v>229175.14414776058</v>
      </c>
      <c r="F3562" s="14">
        <v>68455.806217626625</v>
      </c>
      <c r="G3562" s="14">
        <v>2551.6097</v>
      </c>
      <c r="H3562" s="14">
        <v>158167.72823013397</v>
      </c>
      <c r="I3562" s="14">
        <v>9490.0636938080388</v>
      </c>
      <c r="J3562" s="14">
        <v>3796.0254775232156</v>
      </c>
      <c r="K3562" s="15">
        <v>-2.2979026517779867E-2</v>
      </c>
      <c r="L3562" s="14">
        <v>-3885.146912248535</v>
      </c>
      <c r="M3562" s="14">
        <v>167086.47341569571</v>
      </c>
      <c r="N3562" s="14">
        <v>2847.0191081424114</v>
      </c>
      <c r="O3562" s="15">
        <v>0.21984216487819186</v>
      </c>
      <c r="P3562" s="14">
        <v>28115.022582210971</v>
      </c>
      <c r="Q3562" s="14">
        <v>157425.83982263383</v>
      </c>
      <c r="R3562" s="14">
        <v>2847.0191081424114</v>
      </c>
      <c r="S3562" s="15">
        <v>0.32316833440360843</v>
      </c>
      <c r="T3562" s="38">
        <v>119914.15533975369</v>
      </c>
      <c r="U3562" s="38">
        <v>492395.53961118998</v>
      </c>
      <c r="V3562" s="38">
        <v>144144.03100971613</v>
      </c>
      <c r="W3562" s="38">
        <v>816907.85284951958</v>
      </c>
      <c r="AA3562" s="13">
        <v>3497</v>
      </c>
      <c r="AB3562" s="39">
        <v>2387188.7090263017</v>
      </c>
    </row>
    <row r="3563" spans="3:28">
      <c r="C3563" s="13">
        <v>3498</v>
      </c>
      <c r="D3563" s="13">
        <v>65</v>
      </c>
      <c r="E3563" s="14">
        <v>225335.62005163869</v>
      </c>
      <c r="F3563" s="14">
        <v>66958.391820139092</v>
      </c>
      <c r="G3563" s="14">
        <v>2551.6097</v>
      </c>
      <c r="H3563" s="14">
        <v>155825.61853149961</v>
      </c>
      <c r="I3563" s="14">
        <v>9349.5371118899766</v>
      </c>
      <c r="J3563" s="14">
        <v>3739.8148447559906</v>
      </c>
      <c r="K3563" s="15">
        <v>8.2049660856352569E-2</v>
      </c>
      <c r="L3563" s="14">
        <v>12736.912220640406</v>
      </c>
      <c r="M3563" s="14">
        <v>169841.00449771751</v>
      </c>
      <c r="N3563" s="14">
        <v>2804.861133566993</v>
      </c>
      <c r="O3563" s="15">
        <v>3.4627731562304184E-2</v>
      </c>
      <c r="P3563" s="14">
        <v>5021.1963406592731</v>
      </c>
      <c r="Q3563" s="14">
        <v>151428.68828793921</v>
      </c>
      <c r="R3563" s="14">
        <v>2804.861133566993</v>
      </c>
      <c r="S3563" s="15">
        <v>0.24257572532594152</v>
      </c>
      <c r="T3563" s="38">
        <v>39247.205161113547</v>
      </c>
      <c r="U3563" s="38">
        <v>202443.25752735074</v>
      </c>
      <c r="V3563" s="38">
        <v>57005.313722413222</v>
      </c>
      <c r="W3563" s="38">
        <v>523712.95031300746</v>
      </c>
      <c r="AA3563" s="13">
        <v>3498</v>
      </c>
      <c r="AB3563" s="39">
        <v>2588954.2182710078</v>
      </c>
    </row>
    <row r="3564" spans="3:28">
      <c r="C3564" s="13">
        <v>3499</v>
      </c>
      <c r="D3564" s="13">
        <v>65</v>
      </c>
      <c r="E3564" s="14">
        <v>229797.62285069274</v>
      </c>
      <c r="F3564" s="14">
        <v>68698.57291177017</v>
      </c>
      <c r="G3564" s="14">
        <v>2551.6097</v>
      </c>
      <c r="H3564" s="14">
        <v>158547.44023892257</v>
      </c>
      <c r="I3564" s="14">
        <v>9512.846414335354</v>
      </c>
      <c r="J3564" s="14">
        <v>3805.1385657341416</v>
      </c>
      <c r="K3564" s="15">
        <v>9.8644446694185518E-3</v>
      </c>
      <c r="L3564" s="14">
        <v>1196.4094652432429</v>
      </c>
      <c r="M3564" s="14">
        <v>124384.00850273143</v>
      </c>
      <c r="N3564" s="14">
        <v>2853.8539243006062</v>
      </c>
      <c r="O3564" s="15">
        <v>8.8377423245514675E-2</v>
      </c>
      <c r="P3564" s="14">
        <v>28620.06774103381</v>
      </c>
      <c r="Q3564" s="14">
        <v>353886.12340833491</v>
      </c>
      <c r="R3564" s="14">
        <v>2853.8539243006062</v>
      </c>
      <c r="S3564" s="15">
        <v>0.15888900460946445</v>
      </c>
      <c r="T3564" s="38">
        <v>28950.620356401058</v>
      </c>
      <c r="U3564" s="38">
        <v>212584.11615922852</v>
      </c>
      <c r="V3564" s="38">
        <v>58767.097562678115</v>
      </c>
      <c r="W3564" s="38">
        <v>690854.24807029485</v>
      </c>
      <c r="AA3564" s="13">
        <v>3499</v>
      </c>
      <c r="AB3564" s="39">
        <v>3034612.5399551061</v>
      </c>
    </row>
    <row r="3565" spans="3:28">
      <c r="C3565" s="13">
        <v>3500</v>
      </c>
      <c r="D3565" s="13">
        <v>65</v>
      </c>
      <c r="E3565" s="14">
        <v>255408.2713351695</v>
      </c>
      <c r="F3565" s="14">
        <v>78686.725820716107</v>
      </c>
      <c r="G3565" s="14">
        <v>2551.6097</v>
      </c>
      <c r="H3565" s="14">
        <v>174169.93581445338</v>
      </c>
      <c r="I3565" s="14">
        <v>10450.196148867202</v>
      </c>
      <c r="J3565" s="14">
        <v>4180.0784595468813</v>
      </c>
      <c r="K3565" s="15">
        <v>2.4573956595380395E-2</v>
      </c>
      <c r="L3565" s="14">
        <v>4076.9018430641763</v>
      </c>
      <c r="M3565" s="14">
        <v>172070.29600228288</v>
      </c>
      <c r="N3565" s="14">
        <v>3135.0588446601605</v>
      </c>
      <c r="O3565" s="15">
        <v>0.15613885320683515</v>
      </c>
      <c r="P3565" s="14">
        <v>32519.775044507071</v>
      </c>
      <c r="Q3565" s="14">
        <v>242362.01877787759</v>
      </c>
      <c r="R3565" s="14">
        <v>3135.0588446601605</v>
      </c>
      <c r="S3565" s="15">
        <v>0.19694260710053063</v>
      </c>
      <c r="T3565" s="38">
        <v>10667.396832818809</v>
      </c>
      <c r="U3565" s="38">
        <v>66399.928891544216</v>
      </c>
      <c r="V3565" s="38">
        <v>47264.07372039005</v>
      </c>
      <c r="W3565" s="38">
        <v>480832.24367170467</v>
      </c>
      <c r="AA3565" s="13">
        <v>3500</v>
      </c>
      <c r="AB3565" s="39">
        <v>2409891.5648778188</v>
      </c>
    </row>
    <row r="3566" spans="3:28">
      <c r="C3566" s="13">
        <v>3501</v>
      </c>
      <c r="D3566" s="13">
        <v>65</v>
      </c>
      <c r="E3566" s="14">
        <v>227249.26123715212</v>
      </c>
      <c r="F3566" s="14">
        <v>67704.711882489326</v>
      </c>
      <c r="G3566" s="14">
        <v>2551.6097</v>
      </c>
      <c r="H3566" s="14">
        <v>156992.9396546628</v>
      </c>
      <c r="I3566" s="14">
        <v>9419.5763792797679</v>
      </c>
      <c r="J3566" s="14">
        <v>3767.8305517119074</v>
      </c>
      <c r="K3566" s="15">
        <v>0.10393147089312965</v>
      </c>
      <c r="L3566" s="14">
        <v>13737.236928827258</v>
      </c>
      <c r="M3566" s="14">
        <v>147797.06399325919</v>
      </c>
      <c r="N3566" s="14">
        <v>2825.8729137839305</v>
      </c>
      <c r="O3566" s="15">
        <v>0.15389683746929381</v>
      </c>
      <c r="P3566" s="14">
        <v>17704.614680387836</v>
      </c>
      <c r="Q3566" s="14">
        <v>134159.64668339747</v>
      </c>
      <c r="R3566" s="14">
        <v>2825.8729137839305</v>
      </c>
      <c r="S3566" s="15">
        <v>2.6507402535669508E-2</v>
      </c>
      <c r="T3566" s="38">
        <v>10745.543369891275</v>
      </c>
      <c r="U3566" s="38">
        <v>417537.44351179939</v>
      </c>
      <c r="V3566" s="38">
        <v>42187.394979106371</v>
      </c>
      <c r="W3566" s="38">
        <v>699494.15418845601</v>
      </c>
      <c r="AA3566" s="13">
        <v>3501</v>
      </c>
      <c r="AB3566" s="39">
        <v>3029665.1037962078</v>
      </c>
    </row>
    <row r="3567" spans="3:28">
      <c r="C3567" s="13">
        <v>3502</v>
      </c>
      <c r="D3567" s="13">
        <v>65</v>
      </c>
      <c r="E3567" s="14">
        <v>238251.28154338276</v>
      </c>
      <c r="F3567" s="14">
        <v>71995.499801919272</v>
      </c>
      <c r="G3567" s="14">
        <v>2551.6097</v>
      </c>
      <c r="H3567" s="14">
        <v>163704.17204146349</v>
      </c>
      <c r="I3567" s="14">
        <v>9822.2503224878092</v>
      </c>
      <c r="J3567" s="14">
        <v>3928.9001289951239</v>
      </c>
      <c r="K3567" s="15">
        <v>9.7859036035602656E-2</v>
      </c>
      <c r="L3567" s="14">
        <v>12897.417775569676</v>
      </c>
      <c r="M3567" s="14">
        <v>146657.74789428516</v>
      </c>
      <c r="N3567" s="14">
        <v>2946.6750967463427</v>
      </c>
      <c r="O3567" s="15">
        <v>3.0993041486576819E-2</v>
      </c>
      <c r="P3567" s="14">
        <v>4500.448878711044</v>
      </c>
      <c r="Q3567" s="14">
        <v>151182.15136474941</v>
      </c>
      <c r="R3567" s="14">
        <v>2946.6750967463427</v>
      </c>
      <c r="S3567" s="15">
        <v>2.5048544827763197E-4</v>
      </c>
      <c r="T3567" s="38">
        <v>73.398141736601104</v>
      </c>
      <c r="U3567" s="38">
        <v>294570.3114758312</v>
      </c>
      <c r="V3567" s="38">
        <v>17471.26479601732</v>
      </c>
      <c r="W3567" s="38">
        <v>592410.21073486574</v>
      </c>
      <c r="AA3567" s="13">
        <v>3502</v>
      </c>
      <c r="AB3567" s="39">
        <v>2978872.9582310063</v>
      </c>
    </row>
    <row r="3568" spans="3:28">
      <c r="C3568" s="13">
        <v>3503</v>
      </c>
      <c r="D3568" s="13">
        <v>65</v>
      </c>
      <c r="E3568" s="14">
        <v>239339.1306142316</v>
      </c>
      <c r="F3568" s="14">
        <v>72419.760939550324</v>
      </c>
      <c r="G3568" s="14">
        <v>2551.6097</v>
      </c>
      <c r="H3568" s="14">
        <v>164367.75997468128</v>
      </c>
      <c r="I3568" s="14">
        <v>9862.0655984808764</v>
      </c>
      <c r="J3568" s="14">
        <v>3944.8262393923505</v>
      </c>
      <c r="K3568" s="15">
        <v>6.3889917483524128E-2</v>
      </c>
      <c r="L3568" s="14">
        <v>8032.90673321758</v>
      </c>
      <c r="M3568" s="14">
        <v>135735.74884101033</v>
      </c>
      <c r="N3568" s="14">
        <v>2958.6196795442629</v>
      </c>
      <c r="O3568" s="15">
        <v>1.5800106117338175E-2</v>
      </c>
      <c r="P3568" s="14">
        <v>2573.1464035845829</v>
      </c>
      <c r="Q3568" s="14">
        <v>166908.72976932704</v>
      </c>
      <c r="R3568" s="14">
        <v>2958.6196795442629</v>
      </c>
      <c r="S3568" s="15">
        <v>0.41073667399579239</v>
      </c>
      <c r="T3568" s="38">
        <v>112245.19987948623</v>
      </c>
      <c r="U3568" s="38">
        <v>387002.2737609375</v>
      </c>
      <c r="V3568" s="38">
        <v>122851.25301628839</v>
      </c>
      <c r="W3568" s="38">
        <v>689646.75237127487</v>
      </c>
      <c r="AA3568" s="13">
        <v>3503</v>
      </c>
      <c r="AB3568" s="39">
        <v>2900558.4619400739</v>
      </c>
    </row>
    <row r="3569" spans="3:28">
      <c r="C3569" s="13">
        <v>3504</v>
      </c>
      <c r="D3569" s="13">
        <v>65</v>
      </c>
      <c r="E3569" s="14">
        <v>227389.58204537965</v>
      </c>
      <c r="F3569" s="14">
        <v>67759.436997698067</v>
      </c>
      <c r="G3569" s="14">
        <v>2551.6097</v>
      </c>
      <c r="H3569" s="14">
        <v>157078.53534768158</v>
      </c>
      <c r="I3569" s="14">
        <v>9424.7121208608951</v>
      </c>
      <c r="J3569" s="14">
        <v>3769.884848344358</v>
      </c>
      <c r="K3569" s="15">
        <v>3.1069661122132684E-2</v>
      </c>
      <c r="L3569" s="14">
        <v>5143.3087714120675</v>
      </c>
      <c r="M3569" s="14">
        <v>172569.44429692114</v>
      </c>
      <c r="N3569" s="14">
        <v>2827.4136362582685</v>
      </c>
      <c r="O3569" s="15">
        <v>0.154857354336431</v>
      </c>
      <c r="P3569" s="14">
        <v>33931.744385526319</v>
      </c>
      <c r="Q3569" s="14">
        <v>254461.58250348939</v>
      </c>
      <c r="R3569" s="14">
        <v>2827.4136362582685</v>
      </c>
      <c r="S3569" s="15">
        <v>5.3203253861936542E-2</v>
      </c>
      <c r="T3569" s="38">
        <v>8262.5185391254672</v>
      </c>
      <c r="U3569" s="38">
        <v>164977.22556613016</v>
      </c>
      <c r="V3569" s="38">
        <v>47337.571696063853</v>
      </c>
      <c r="W3569" s="38">
        <v>592008.25236654072</v>
      </c>
      <c r="AA3569" s="13">
        <v>3504</v>
      </c>
      <c r="AB3569" s="39">
        <v>2768282.9369136849</v>
      </c>
    </row>
    <row r="3570" spans="3:28">
      <c r="C3570" s="13">
        <v>3505</v>
      </c>
      <c r="D3570" s="13">
        <v>65</v>
      </c>
      <c r="E3570" s="14">
        <v>243742.71730305479</v>
      </c>
      <c r="F3570" s="14">
        <v>74137.159748191363</v>
      </c>
      <c r="G3570" s="14">
        <v>2551.6097</v>
      </c>
      <c r="H3570" s="14">
        <v>167053.94785486342</v>
      </c>
      <c r="I3570" s="14">
        <v>10023.236871291805</v>
      </c>
      <c r="J3570" s="14">
        <v>4009.2947485167224</v>
      </c>
      <c r="K3570" s="15">
        <v>5.691762196821689E-2</v>
      </c>
      <c r="L3570" s="14">
        <v>9843.4282612277639</v>
      </c>
      <c r="M3570" s="14">
        <v>184789.73976060344</v>
      </c>
      <c r="N3570" s="14">
        <v>3006.9710613875413</v>
      </c>
      <c r="O3570" s="15">
        <v>0.26629951109264804</v>
      </c>
      <c r="P3570" s="14">
        <v>41207.681078434245</v>
      </c>
      <c r="Q3570" s="14">
        <v>197453.02441185495</v>
      </c>
      <c r="R3570" s="14">
        <v>3006.9710613875413</v>
      </c>
      <c r="S3570" s="15">
        <v>-5.2958736193631367E-3</v>
      </c>
      <c r="T3570" s="38">
        <v>-1030.2590343269014</v>
      </c>
      <c r="U3570" s="38">
        <v>195013.1850331412</v>
      </c>
      <c r="V3570" s="38">
        <v>50020.850305335109</v>
      </c>
      <c r="W3570" s="38">
        <v>577255.94920559961</v>
      </c>
      <c r="AA3570" s="13">
        <v>3505</v>
      </c>
      <c r="AB3570" s="39">
        <v>2429567.0618339092</v>
      </c>
    </row>
    <row r="3571" spans="3:28">
      <c r="C3571" s="13">
        <v>3506</v>
      </c>
      <c r="D3571" s="13">
        <v>65</v>
      </c>
      <c r="E3571" s="14">
        <v>230748.34218916448</v>
      </c>
      <c r="F3571" s="14">
        <v>69069.353453774151</v>
      </c>
      <c r="G3571" s="14">
        <v>2551.6097</v>
      </c>
      <c r="H3571" s="14">
        <v>159127.37903539033</v>
      </c>
      <c r="I3571" s="14">
        <v>9547.6427421234202</v>
      </c>
      <c r="J3571" s="14">
        <v>3819.0570968493685</v>
      </c>
      <c r="K3571" s="15">
        <v>-4.6500238064975434E-2</v>
      </c>
      <c r="L3571" s="14">
        <v>-6358.1246026614299</v>
      </c>
      <c r="M3571" s="14">
        <v>132284.56633897795</v>
      </c>
      <c r="N3571" s="14">
        <v>2864.2928226370259</v>
      </c>
      <c r="O3571" s="15">
        <v>-1.2089201511538611E-2</v>
      </c>
      <c r="P3571" s="14">
        <v>-3497.7981053883809</v>
      </c>
      <c r="Q3571" s="14">
        <v>287266.78287986678</v>
      </c>
      <c r="R3571" s="14">
        <v>2864.2928226370259</v>
      </c>
      <c r="S3571" s="15">
        <v>-4.9642510273560217E-2</v>
      </c>
      <c r="T3571" s="38">
        <v>-57758.807618053637</v>
      </c>
      <c r="U3571" s="38">
        <v>1107168.2406378277</v>
      </c>
      <c r="V3571" s="38">
        <v>-67614.730326103454</v>
      </c>
      <c r="W3571" s="38">
        <v>1526719.5898566723</v>
      </c>
      <c r="AA3571" s="13">
        <v>3506</v>
      </c>
      <c r="AB3571" s="39">
        <v>2382709.5378303388</v>
      </c>
    </row>
    <row r="3572" spans="3:28">
      <c r="C3572" s="13">
        <v>3507</v>
      </c>
      <c r="D3572" s="13">
        <v>65</v>
      </c>
      <c r="E3572" s="14">
        <v>233317.71743081397</v>
      </c>
      <c r="F3572" s="14">
        <v>70071.409798017441</v>
      </c>
      <c r="G3572" s="14">
        <v>2551.6097</v>
      </c>
      <c r="H3572" s="14">
        <v>160694.69793279652</v>
      </c>
      <c r="I3572" s="14">
        <v>9641.6818759677917</v>
      </c>
      <c r="J3572" s="14">
        <v>3856.672750387117</v>
      </c>
      <c r="K3572" s="15">
        <v>0.11922272392271607</v>
      </c>
      <c r="L3572" s="14">
        <v>16624.419099000424</v>
      </c>
      <c r="M3572" s="14">
        <v>157992.77623547852</v>
      </c>
      <c r="N3572" s="14">
        <v>2892.5045627903373</v>
      </c>
      <c r="O3572" s="15">
        <v>0.13292140189254692</v>
      </c>
      <c r="P3572" s="14">
        <v>16009.659312482281</v>
      </c>
      <c r="Q3572" s="14">
        <v>137900.46818548202</v>
      </c>
      <c r="R3572" s="14">
        <v>2892.5045627903373</v>
      </c>
      <c r="S3572" s="15">
        <v>0.18588341178489004</v>
      </c>
      <c r="T3572" s="38">
        <v>183291.66543354694</v>
      </c>
      <c r="U3572" s="38">
        <v>1170795.0579059003</v>
      </c>
      <c r="V3572" s="38">
        <v>215925.74384502965</v>
      </c>
      <c r="W3572" s="38">
        <v>1466688.3023268608</v>
      </c>
      <c r="AA3572" s="13">
        <v>3507</v>
      </c>
      <c r="AB3572" s="39">
        <v>2903916.485560507</v>
      </c>
    </row>
    <row r="3573" spans="3:28">
      <c r="C3573" s="13">
        <v>3508</v>
      </c>
      <c r="D3573" s="13">
        <v>65</v>
      </c>
      <c r="E3573" s="14">
        <v>237690.59653835796</v>
      </c>
      <c r="F3573" s="14">
        <v>71776.832649959601</v>
      </c>
      <c r="G3573" s="14">
        <v>2551.6097</v>
      </c>
      <c r="H3573" s="14">
        <v>163362.15418839836</v>
      </c>
      <c r="I3573" s="14">
        <v>9801.729251303901</v>
      </c>
      <c r="J3573" s="14">
        <v>3920.6917005215605</v>
      </c>
      <c r="K3573" s="15">
        <v>4.1279826594432183E-2</v>
      </c>
      <c r="L3573" s="14">
        <v>8223.2350548535233</v>
      </c>
      <c r="M3573" s="14">
        <v>209390.6932712954</v>
      </c>
      <c r="N3573" s="14">
        <v>2940.51877539117</v>
      </c>
      <c r="O3573" s="15">
        <v>0.13087737609080557</v>
      </c>
      <c r="P3573" s="14">
        <v>18571.455706878402</v>
      </c>
      <c r="Q3573" s="14">
        <v>161941.37920453539</v>
      </c>
      <c r="R3573" s="14">
        <v>2940.51877539117</v>
      </c>
      <c r="S3573" s="15">
        <v>0.4004973044661681</v>
      </c>
      <c r="T3573" s="38">
        <v>46907.996581255502</v>
      </c>
      <c r="U3573" s="38">
        <v>165502.63123479771</v>
      </c>
      <c r="V3573" s="38">
        <v>73702.687342987425</v>
      </c>
      <c r="W3573" s="38">
        <v>536834.70371062844</v>
      </c>
      <c r="AA3573" s="13">
        <v>3508</v>
      </c>
      <c r="AB3573" s="39">
        <v>2507963.2305294131</v>
      </c>
    </row>
    <row r="3574" spans="3:28">
      <c r="C3574" s="13">
        <v>3509</v>
      </c>
      <c r="D3574" s="13">
        <v>65</v>
      </c>
      <c r="E3574" s="14">
        <v>232865.00202602099</v>
      </c>
      <c r="F3574" s="14">
        <v>69894.850790148193</v>
      </c>
      <c r="G3574" s="14">
        <v>2551.6097</v>
      </c>
      <c r="H3574" s="14">
        <v>160418.54153587279</v>
      </c>
      <c r="I3574" s="14">
        <v>9625.1124921523678</v>
      </c>
      <c r="J3574" s="14">
        <v>3850.0449968609473</v>
      </c>
      <c r="K3574" s="15">
        <v>-3.2309664729040198E-2</v>
      </c>
      <c r="L3574" s="14">
        <v>-4000.120783045219</v>
      </c>
      <c r="M3574" s="14">
        <v>121730.60556875507</v>
      </c>
      <c r="N3574" s="14">
        <v>2887.5337476457103</v>
      </c>
      <c r="O3574" s="15">
        <v>-5.3834436381340917E-2</v>
      </c>
      <c r="P3574" s="14">
        <v>-10007.171017120163</v>
      </c>
      <c r="Q3574" s="14">
        <v>177324.50868323431</v>
      </c>
      <c r="R3574" s="14">
        <v>2887.5337476457103</v>
      </c>
      <c r="S3574" s="15">
        <v>0.28144901538753631</v>
      </c>
      <c r="T3574" s="38">
        <v>111806.34825281127</v>
      </c>
      <c r="U3574" s="38">
        <v>510502.69779728755</v>
      </c>
      <c r="V3574" s="38">
        <v>97799.056452645891</v>
      </c>
      <c r="W3574" s="38">
        <v>809557.81204927689</v>
      </c>
      <c r="AA3574" s="13">
        <v>3509</v>
      </c>
      <c r="AB3574" s="39">
        <v>2579058.9729190571</v>
      </c>
    </row>
    <row r="3575" spans="3:28">
      <c r="C3575" s="13">
        <v>3510</v>
      </c>
      <c r="D3575" s="13">
        <v>65</v>
      </c>
      <c r="E3575" s="14">
        <v>231464.59805655197</v>
      </c>
      <c r="F3575" s="14">
        <v>69348.693242055277</v>
      </c>
      <c r="G3575" s="14">
        <v>2551.6097</v>
      </c>
      <c r="H3575" s="14">
        <v>159564.29511449669</v>
      </c>
      <c r="I3575" s="14">
        <v>9573.8577068698014</v>
      </c>
      <c r="J3575" s="14">
        <v>3829.5430827479208</v>
      </c>
      <c r="K3575" s="15">
        <v>6.5241202002701143E-3</v>
      </c>
      <c r="L3575" s="14">
        <v>1125.5308466267784</v>
      </c>
      <c r="M3575" s="14">
        <v>175558.71285201685</v>
      </c>
      <c r="N3575" s="14">
        <v>2872.1573120609405</v>
      </c>
      <c r="O3575" s="15">
        <v>0.12621047548366035</v>
      </c>
      <c r="P3575" s="14">
        <v>36723.307508871752</v>
      </c>
      <c r="Q3575" s="14">
        <v>329128.1616816863</v>
      </c>
      <c r="R3575" s="14">
        <v>2872.1573120609405</v>
      </c>
      <c r="S3575" s="15">
        <v>0.22081003494824911</v>
      </c>
      <c r="T3575" s="38">
        <v>34610.198168511241</v>
      </c>
      <c r="U3575" s="38">
        <v>192788.23910276327</v>
      </c>
      <c r="V3575" s="38">
        <v>72459.036524009774</v>
      </c>
      <c r="W3575" s="38">
        <v>697475.11363646644</v>
      </c>
      <c r="AA3575" s="13">
        <v>3510</v>
      </c>
      <c r="AB3575" s="39">
        <v>2868087.238352586</v>
      </c>
    </row>
    <row r="3576" spans="3:28">
      <c r="C3576" s="13">
        <v>3511</v>
      </c>
      <c r="D3576" s="13">
        <v>65</v>
      </c>
      <c r="E3576" s="14">
        <v>233342.14501071203</v>
      </c>
      <c r="F3576" s="14">
        <v>70080.936554177693</v>
      </c>
      <c r="G3576" s="14">
        <v>2551.6097</v>
      </c>
      <c r="H3576" s="14">
        <v>160709.59875653434</v>
      </c>
      <c r="I3576" s="14">
        <v>9642.5759253920605</v>
      </c>
      <c r="J3576" s="14">
        <v>3857.0303701568246</v>
      </c>
      <c r="K3576" s="15">
        <v>0.11735708255338764</v>
      </c>
      <c r="L3576" s="14">
        <v>13999.087641122791</v>
      </c>
      <c r="M3576" s="14">
        <v>135213.86434990921</v>
      </c>
      <c r="N3576" s="14">
        <v>2892.772777617618</v>
      </c>
      <c r="O3576" s="15">
        <v>1.4493447124513663E-2</v>
      </c>
      <c r="P3576" s="14">
        <v>2662.4069297621104</v>
      </c>
      <c r="Q3576" s="14">
        <v>187806.08126458462</v>
      </c>
      <c r="R3576" s="14">
        <v>2892.772777617618</v>
      </c>
      <c r="S3576" s="15">
        <v>0.42035242449546306</v>
      </c>
      <c r="T3576" s="38">
        <v>254701.10590626614</v>
      </c>
      <c r="U3576" s="38">
        <v>862070.26343640126</v>
      </c>
      <c r="V3576" s="38">
        <v>271362.60047715105</v>
      </c>
      <c r="W3576" s="38">
        <v>1185090.2090508952</v>
      </c>
      <c r="AA3576" s="13">
        <v>3511</v>
      </c>
      <c r="AB3576" s="39">
        <v>2799497.8830565298</v>
      </c>
    </row>
    <row r="3577" spans="3:28">
      <c r="C3577" s="13">
        <v>3512</v>
      </c>
      <c r="D3577" s="13">
        <v>65</v>
      </c>
      <c r="E3577" s="14">
        <v>223381.68009871844</v>
      </c>
      <c r="F3577" s="14">
        <v>66196.355238500197</v>
      </c>
      <c r="G3577" s="14">
        <v>2551.6097</v>
      </c>
      <c r="H3577" s="14">
        <v>154633.71516021824</v>
      </c>
      <c r="I3577" s="14">
        <v>9278.0229096130934</v>
      </c>
      <c r="J3577" s="14">
        <v>3711.2091638452375</v>
      </c>
      <c r="K3577" s="15">
        <v>-2.1840796886042964E-2</v>
      </c>
      <c r="L3577" s="14">
        <v>-2569.7466499845573</v>
      </c>
      <c r="M3577" s="14">
        <v>116943.95728575403</v>
      </c>
      <c r="N3577" s="14">
        <v>2783.4068728839279</v>
      </c>
      <c r="O3577" s="15">
        <v>0.12026268509670468</v>
      </c>
      <c r="P3577" s="14">
        <v>17775.909505289917</v>
      </c>
      <c r="Q3577" s="14">
        <v>166976.63193208698</v>
      </c>
      <c r="R3577" s="14">
        <v>2783.4068728839279</v>
      </c>
      <c r="S3577" s="15">
        <v>0.51069414589473028</v>
      </c>
      <c r="T3577" s="38">
        <v>139210.14579729893</v>
      </c>
      <c r="U3577" s="38">
        <v>413191.90517300437</v>
      </c>
      <c r="V3577" s="38">
        <v>154416.30865260429</v>
      </c>
      <c r="W3577" s="38">
        <v>697112.49439084542</v>
      </c>
      <c r="AA3577" s="13">
        <v>3512</v>
      </c>
      <c r="AB3577" s="39">
        <v>2788295.7726138388</v>
      </c>
    </row>
    <row r="3578" spans="3:28">
      <c r="C3578" s="13">
        <v>3513</v>
      </c>
      <c r="D3578" s="13">
        <v>65</v>
      </c>
      <c r="E3578" s="14">
        <v>235727.72074126129</v>
      </c>
      <c r="F3578" s="14">
        <v>71011.311089091905</v>
      </c>
      <c r="G3578" s="14">
        <v>2551.6097</v>
      </c>
      <c r="H3578" s="14">
        <v>162164.79995216939</v>
      </c>
      <c r="I3578" s="14">
        <v>9729.8879971301631</v>
      </c>
      <c r="J3578" s="14">
        <v>3891.9551988520652</v>
      </c>
      <c r="K3578" s="15">
        <v>9.7750083480890287E-2</v>
      </c>
      <c r="L3578" s="14">
        <v>19694.624575675469</v>
      </c>
      <c r="M3578" s="14">
        <v>223119.9654078263</v>
      </c>
      <c r="N3578" s="14">
        <v>2918.9663991390489</v>
      </c>
      <c r="O3578" s="15">
        <v>2.5648914503110902E-2</v>
      </c>
      <c r="P3578" s="14">
        <v>6350.3968374401657</v>
      </c>
      <c r="Q3578" s="14">
        <v>255399.18198076013</v>
      </c>
      <c r="R3578" s="14">
        <v>2918.9663991390489</v>
      </c>
      <c r="S3578" s="15">
        <v>-0.17289952002212966</v>
      </c>
      <c r="T3578" s="38">
        <v>-92201.385880571164</v>
      </c>
      <c r="U3578" s="38">
        <v>442523.81065799535</v>
      </c>
      <c r="V3578" s="38">
        <v>-66156.364467455525</v>
      </c>
      <c r="W3578" s="38">
        <v>921042.95804658183</v>
      </c>
      <c r="AA3578" s="13">
        <v>3513</v>
      </c>
      <c r="AB3578" s="39">
        <v>2548078.2294021859</v>
      </c>
    </row>
    <row r="3579" spans="3:28">
      <c r="C3579" s="13">
        <v>3514</v>
      </c>
      <c r="D3579" s="13">
        <v>65</v>
      </c>
      <c r="E3579" s="14">
        <v>246435.05603734253</v>
      </c>
      <c r="F3579" s="14">
        <v>75187.171854563581</v>
      </c>
      <c r="G3579" s="14">
        <v>2551.6097</v>
      </c>
      <c r="H3579" s="14">
        <v>168696.27448277894</v>
      </c>
      <c r="I3579" s="14">
        <v>10121.776468966737</v>
      </c>
      <c r="J3579" s="14">
        <v>4048.7105875866946</v>
      </c>
      <c r="K3579" s="15">
        <v>0.11060743824812175</v>
      </c>
      <c r="L3579" s="14">
        <v>15813.003948703894</v>
      </c>
      <c r="M3579" s="14">
        <v>160802.46357147684</v>
      </c>
      <c r="N3579" s="14">
        <v>3036.532940690021</v>
      </c>
      <c r="O3579" s="15">
        <v>0.21777576107001229</v>
      </c>
      <c r="P3579" s="14">
        <v>37214.884676172376</v>
      </c>
      <c r="Q3579" s="14">
        <v>209619.40815382611</v>
      </c>
      <c r="R3579" s="14">
        <v>3036.532940690021</v>
      </c>
      <c r="S3579" s="15">
        <v>-0.20870130401105519</v>
      </c>
      <c r="T3579" s="38">
        <v>-29399.730663633669</v>
      </c>
      <c r="U3579" s="38">
        <v>112988.43023763606</v>
      </c>
      <c r="V3579" s="38">
        <v>23628.157961242603</v>
      </c>
      <c r="W3579" s="38">
        <v>483410.30196293897</v>
      </c>
      <c r="AA3579" s="13">
        <v>3514</v>
      </c>
      <c r="AB3579" s="39">
        <v>2242293.0709147309</v>
      </c>
    </row>
    <row r="3580" spans="3:28">
      <c r="C3580" s="13">
        <v>3515</v>
      </c>
      <c r="D3580" s="13">
        <v>65</v>
      </c>
      <c r="E3580" s="14">
        <v>230426.45578880928</v>
      </c>
      <c r="F3580" s="14">
        <v>68943.817757635625</v>
      </c>
      <c r="G3580" s="14">
        <v>2551.6097</v>
      </c>
      <c r="H3580" s="14">
        <v>158931.02833117367</v>
      </c>
      <c r="I3580" s="14">
        <v>9535.8616998704201</v>
      </c>
      <c r="J3580" s="14">
        <v>3814.3446799481681</v>
      </c>
      <c r="K3580" s="15">
        <v>-3.1958927084499815E-2</v>
      </c>
      <c r="L3580" s="14">
        <v>-5850.7522783742443</v>
      </c>
      <c r="M3580" s="14">
        <v>179127.40560829171</v>
      </c>
      <c r="N3580" s="14">
        <v>2860.758509961126</v>
      </c>
      <c r="O3580" s="15">
        <v>-0.11835924112616789</v>
      </c>
      <c r="P3580" s="14">
        <v>-23612.486149362958</v>
      </c>
      <c r="Q3580" s="14">
        <v>177316.35156728228</v>
      </c>
      <c r="R3580" s="14">
        <v>2860.758509961126</v>
      </c>
      <c r="S3580" s="15">
        <v>0.19625979094039128</v>
      </c>
      <c r="T3580" s="38">
        <v>49580.072941334678</v>
      </c>
      <c r="U3580" s="38">
        <v>303635.16306433664</v>
      </c>
      <c r="V3580" s="38">
        <v>20116.834513597474</v>
      </c>
      <c r="W3580" s="38">
        <v>660078.9202399106</v>
      </c>
      <c r="AA3580" s="13">
        <v>3515</v>
      </c>
      <c r="AB3580" s="39">
        <v>2536939.7920929487</v>
      </c>
    </row>
    <row r="3581" spans="3:28">
      <c r="C3581" s="13">
        <v>3516</v>
      </c>
      <c r="D3581" s="13">
        <v>65</v>
      </c>
      <c r="E3581" s="14">
        <v>249124.05613497976</v>
      </c>
      <c r="F3581" s="14">
        <v>76235.881892642108</v>
      </c>
      <c r="G3581" s="14">
        <v>2551.6097</v>
      </c>
      <c r="H3581" s="14">
        <v>170336.56454233764</v>
      </c>
      <c r="I3581" s="14">
        <v>10220.193872540258</v>
      </c>
      <c r="J3581" s="14">
        <v>4088.0775490161031</v>
      </c>
      <c r="K3581" s="15">
        <v>7.7443309011379108E-2</v>
      </c>
      <c r="L3581" s="14">
        <v>9686.3355578361516</v>
      </c>
      <c r="M3581" s="14">
        <v>136806.84228663697</v>
      </c>
      <c r="N3581" s="14">
        <v>3066.0581617620774</v>
      </c>
      <c r="O3581" s="15">
        <v>0.10487195505933848</v>
      </c>
      <c r="P3581" s="14">
        <v>11522.273363244049</v>
      </c>
      <c r="Q3581" s="14">
        <v>122925.22292691321</v>
      </c>
      <c r="R3581" s="14">
        <v>3066.0581617620774</v>
      </c>
      <c r="S3581" s="15">
        <v>0.11487838283397613</v>
      </c>
      <c r="T3581" s="38">
        <v>12918.635008275078</v>
      </c>
      <c r="U3581" s="38">
        <v>126906.54628353094</v>
      </c>
      <c r="V3581" s="38">
        <v>34127.243929355282</v>
      </c>
      <c r="W3581" s="38">
        <v>386638.61149708112</v>
      </c>
      <c r="AA3581" s="13">
        <v>3516</v>
      </c>
      <c r="AB3581" s="39">
        <v>2760478.6753459293</v>
      </c>
    </row>
    <row r="3582" spans="3:28">
      <c r="C3582" s="13">
        <v>3517</v>
      </c>
      <c r="D3582" s="13">
        <v>65</v>
      </c>
      <c r="E3582" s="14">
        <v>225179.58241960223</v>
      </c>
      <c r="F3582" s="14">
        <v>66897.537143644877</v>
      </c>
      <c r="G3582" s="14">
        <v>2551.6097</v>
      </c>
      <c r="H3582" s="14">
        <v>155730.43557595735</v>
      </c>
      <c r="I3582" s="14">
        <v>9343.826134557441</v>
      </c>
      <c r="J3582" s="14">
        <v>3737.5304538229766</v>
      </c>
      <c r="K3582" s="15">
        <v>5.0103636400910048E-2</v>
      </c>
      <c r="L3582" s="14">
        <v>6478.2978061739041</v>
      </c>
      <c r="M3582" s="14">
        <v>137645.01965916847</v>
      </c>
      <c r="N3582" s="14">
        <v>2803.1478403672322</v>
      </c>
      <c r="O3582" s="15">
        <v>1.9399255449983992E-2</v>
      </c>
      <c r="P3582" s="14">
        <v>2425.9842132129647</v>
      </c>
      <c r="Q3582" s="14">
        <v>128883.09026285089</v>
      </c>
      <c r="R3582" s="14">
        <v>2803.1478403672322</v>
      </c>
      <c r="S3582" s="15">
        <v>-4.8623615895481129E-2</v>
      </c>
      <c r="T3582" s="38">
        <v>-21656.974979272785</v>
      </c>
      <c r="U3582" s="38">
        <v>425144.93744772871</v>
      </c>
      <c r="V3582" s="38">
        <v>-12752.692959885917</v>
      </c>
      <c r="W3582" s="38">
        <v>691673.04736974812</v>
      </c>
      <c r="AA3582" s="13">
        <v>3517</v>
      </c>
      <c r="AB3582" s="39">
        <v>2519115.6153807179</v>
      </c>
    </row>
    <row r="3583" spans="3:28">
      <c r="C3583" s="13">
        <v>3518</v>
      </c>
      <c r="D3583" s="13">
        <v>65</v>
      </c>
      <c r="E3583" s="14">
        <v>231629.06732152263</v>
      </c>
      <c r="F3583" s="14">
        <v>69412.83625539382</v>
      </c>
      <c r="G3583" s="14">
        <v>2551.6097</v>
      </c>
      <c r="H3583" s="14">
        <v>159664.62136612882</v>
      </c>
      <c r="I3583" s="14">
        <v>9579.8772819677288</v>
      </c>
      <c r="J3583" s="14">
        <v>3831.9509127870915</v>
      </c>
      <c r="K3583" s="15">
        <v>4.9936512175668302E-2</v>
      </c>
      <c r="L3583" s="14">
        <v>9179.125159335832</v>
      </c>
      <c r="M3583" s="14">
        <v>194911.00523968879</v>
      </c>
      <c r="N3583" s="14">
        <v>2873.9631845903186</v>
      </c>
      <c r="O3583" s="15">
        <v>2.6222828968093179E-3</v>
      </c>
      <c r="P3583" s="14">
        <v>174.33278433963113</v>
      </c>
      <c r="Q3583" s="14">
        <v>68092.617576892793</v>
      </c>
      <c r="R3583" s="14">
        <v>2873.9631845903186</v>
      </c>
      <c r="S3583" s="15">
        <v>0.17399596839345161</v>
      </c>
      <c r="T3583" s="38">
        <v>34731.026621907324</v>
      </c>
      <c r="U3583" s="38">
        <v>235776.23444258925</v>
      </c>
      <c r="V3583" s="38">
        <v>44084.484565582788</v>
      </c>
      <c r="W3583" s="38">
        <v>498779.85725917085</v>
      </c>
      <c r="AA3583" s="13">
        <v>3518</v>
      </c>
      <c r="AB3583" s="39">
        <v>2581520.2329948628</v>
      </c>
    </row>
    <row r="3584" spans="3:28">
      <c r="C3584" s="13">
        <v>3519</v>
      </c>
      <c r="D3584" s="13">
        <v>65</v>
      </c>
      <c r="E3584" s="14">
        <v>229926.69378032169</v>
      </c>
      <c r="F3584" s="14">
        <v>68748.910574325462</v>
      </c>
      <c r="G3584" s="14">
        <v>2551.6097</v>
      </c>
      <c r="H3584" s="14">
        <v>158626.17350599621</v>
      </c>
      <c r="I3584" s="14">
        <v>9517.5704103597727</v>
      </c>
      <c r="J3584" s="14">
        <v>3807.0281641439092</v>
      </c>
      <c r="K3584" s="15">
        <v>-1.1554070673272195E-2</v>
      </c>
      <c r="L3584" s="14">
        <v>-1172.579041610112</v>
      </c>
      <c r="M3584" s="14">
        <v>102217.162255829</v>
      </c>
      <c r="N3584" s="14">
        <v>2855.2711231079315</v>
      </c>
      <c r="O3584" s="15">
        <v>-3.1329030044053852E-3</v>
      </c>
      <c r="P3584" s="14">
        <v>-401.400143226338</v>
      </c>
      <c r="Q3584" s="14">
        <v>129150.26053557587</v>
      </c>
      <c r="R3584" s="14">
        <v>2855.2711231079315</v>
      </c>
      <c r="S3584" s="15">
        <v>0.30165281090653684</v>
      </c>
      <c r="T3584" s="38">
        <v>51489.229909903937</v>
      </c>
      <c r="U3584" s="38">
        <v>223607.23548712867</v>
      </c>
      <c r="V3584" s="38">
        <v>49915.25072506749</v>
      </c>
      <c r="W3584" s="38">
        <v>454974.65827853355</v>
      </c>
      <c r="AA3584" s="13">
        <v>3519</v>
      </c>
      <c r="AB3584" s="39">
        <v>2464795.0790908616</v>
      </c>
    </row>
    <row r="3585" spans="3:28">
      <c r="C3585" s="13">
        <v>3520</v>
      </c>
      <c r="D3585" s="13">
        <v>65</v>
      </c>
      <c r="E3585" s="14">
        <v>227599.53233220248</v>
      </c>
      <c r="F3585" s="14">
        <v>67841.317609558959</v>
      </c>
      <c r="G3585" s="14">
        <v>2551.6097</v>
      </c>
      <c r="H3585" s="14">
        <v>157206.60502264352</v>
      </c>
      <c r="I3585" s="14">
        <v>9432.3963013586108</v>
      </c>
      <c r="J3585" s="14">
        <v>3772.9585205434446</v>
      </c>
      <c r="K3585" s="15">
        <v>2.9294771711376164E-2</v>
      </c>
      <c r="L3585" s="14">
        <v>4284.384770397638</v>
      </c>
      <c r="M3585" s="14">
        <v>152421.69720353431</v>
      </c>
      <c r="N3585" s="14">
        <v>2829.7188904075833</v>
      </c>
      <c r="O3585" s="15">
        <v>3.5404754310501323E-2</v>
      </c>
      <c r="P3585" s="14">
        <v>6973.6934866739084</v>
      </c>
      <c r="Q3585" s="14">
        <v>205359.09043410965</v>
      </c>
      <c r="R3585" s="14">
        <v>2829.7188904075833</v>
      </c>
      <c r="S3585" s="15">
        <v>2.5488480049438197E-2</v>
      </c>
      <c r="T3585" s="38">
        <v>2376.9425539556423</v>
      </c>
      <c r="U3585" s="38">
        <v>97047.364878752705</v>
      </c>
      <c r="V3585" s="38">
        <v>13635.020811027189</v>
      </c>
      <c r="W3585" s="38">
        <v>454828.15251639672</v>
      </c>
      <c r="AA3585" s="13">
        <v>3520</v>
      </c>
      <c r="AB3585" s="39">
        <v>2901378.0916571436</v>
      </c>
    </row>
    <row r="3586" spans="3:28">
      <c r="C3586" s="13">
        <v>3521</v>
      </c>
      <c r="D3586" s="13">
        <v>65</v>
      </c>
      <c r="E3586" s="14">
        <v>238101.85978854279</v>
      </c>
      <c r="F3586" s="14">
        <v>71937.225317531687</v>
      </c>
      <c r="G3586" s="14">
        <v>2551.6097</v>
      </c>
      <c r="H3586" s="14">
        <v>163613.02477101111</v>
      </c>
      <c r="I3586" s="14">
        <v>9816.7814862606665</v>
      </c>
      <c r="J3586" s="14">
        <v>3926.7125945042667</v>
      </c>
      <c r="K3586" s="15">
        <v>2.5515549256942063E-2</v>
      </c>
      <c r="L3586" s="14">
        <v>3953.4404621110007</v>
      </c>
      <c r="M3586" s="14">
        <v>160859.19765772438</v>
      </c>
      <c r="N3586" s="14">
        <v>2945.0344458781997</v>
      </c>
      <c r="O3586" s="15">
        <v>0.15475414683533639</v>
      </c>
      <c r="P3586" s="14">
        <v>19608.056342815198</v>
      </c>
      <c r="Q3586" s="14">
        <v>147785.13524498881</v>
      </c>
      <c r="R3586" s="14">
        <v>2945.0344458781997</v>
      </c>
      <c r="S3586" s="15">
        <v>0.24135011035866477</v>
      </c>
      <c r="T3586" s="38">
        <v>137573.61416974408</v>
      </c>
      <c r="U3586" s="38">
        <v>709062.91723669681</v>
      </c>
      <c r="V3586" s="38">
        <v>161135.11097467027</v>
      </c>
      <c r="W3586" s="38">
        <v>1017707.25013941</v>
      </c>
      <c r="AA3586" s="13">
        <v>3521</v>
      </c>
      <c r="AB3586" s="39">
        <v>2459351.5355644366</v>
      </c>
    </row>
    <row r="3587" spans="3:28">
      <c r="C3587" s="13">
        <v>3522</v>
      </c>
      <c r="D3587" s="13">
        <v>65</v>
      </c>
      <c r="E3587" s="14">
        <v>231811.33923548812</v>
      </c>
      <c r="F3587" s="14">
        <v>69483.922301840372</v>
      </c>
      <c r="G3587" s="14">
        <v>2551.6097</v>
      </c>
      <c r="H3587" s="14">
        <v>159775.80723364776</v>
      </c>
      <c r="I3587" s="14">
        <v>9586.548434018865</v>
      </c>
      <c r="J3587" s="14">
        <v>3834.6193736075461</v>
      </c>
      <c r="K3587" s="15">
        <v>6.3596077543946167E-2</v>
      </c>
      <c r="L3587" s="14">
        <v>9586.1096651522275</v>
      </c>
      <c r="M3587" s="14">
        <v>162237.71044920225</v>
      </c>
      <c r="N3587" s="14">
        <v>2875.9645302056592</v>
      </c>
      <c r="O3587" s="15">
        <v>6.3367008297639041E-2</v>
      </c>
      <c r="P3587" s="14">
        <v>12897.252010843506</v>
      </c>
      <c r="Q3587" s="14">
        <v>217867.83518814747</v>
      </c>
      <c r="R3587" s="14">
        <v>2875.9645302056592</v>
      </c>
      <c r="S3587" s="15">
        <v>-0.23643930804371494</v>
      </c>
      <c r="T3587" s="38">
        <v>-32613.398444328719</v>
      </c>
      <c r="U3587" s="38">
        <v>106760.18646726331</v>
      </c>
      <c r="V3587" s="38">
        <v>-10130.036768332986</v>
      </c>
      <c r="W3587" s="38">
        <v>486865.73210461304</v>
      </c>
      <c r="AA3587" s="13">
        <v>3522</v>
      </c>
      <c r="AB3587" s="39">
        <v>2621530.5644502211</v>
      </c>
    </row>
    <row r="3588" spans="3:28">
      <c r="C3588" s="13">
        <v>3523</v>
      </c>
      <c r="D3588" s="13">
        <v>65</v>
      </c>
      <c r="E3588" s="14">
        <v>235036.89750208758</v>
      </c>
      <c r="F3588" s="14">
        <v>70741.890025814151</v>
      </c>
      <c r="G3588" s="14">
        <v>2551.6097</v>
      </c>
      <c r="H3588" s="14">
        <v>161743.39777627343</v>
      </c>
      <c r="I3588" s="14">
        <v>9704.6038665764045</v>
      </c>
      <c r="J3588" s="14">
        <v>3881.8415466305619</v>
      </c>
      <c r="K3588" s="15">
        <v>0.1076133540334101</v>
      </c>
      <c r="L3588" s="14">
        <v>15557.347177585129</v>
      </c>
      <c r="M3588" s="14">
        <v>162065.33694825857</v>
      </c>
      <c r="N3588" s="14">
        <v>2911.3811599729211</v>
      </c>
      <c r="O3588" s="15">
        <v>1.6249928630358984E-3</v>
      </c>
      <c r="P3588" s="14">
        <v>356.81879157856457</v>
      </c>
      <c r="Q3588" s="14">
        <v>221394.26858737881</v>
      </c>
      <c r="R3588" s="14">
        <v>2911.3811599729211</v>
      </c>
      <c r="S3588" s="15">
        <v>0.19677331956302796</v>
      </c>
      <c r="T3588" s="38">
        <v>72941.586817495103</v>
      </c>
      <c r="U3588" s="38">
        <v>445085.67651315214</v>
      </c>
      <c r="V3588" s="38">
        <v>88855.752786658792</v>
      </c>
      <c r="W3588" s="38">
        <v>828545.28204878955</v>
      </c>
      <c r="AA3588" s="13">
        <v>3523</v>
      </c>
      <c r="AB3588" s="39">
        <v>2933088.1116906954</v>
      </c>
    </row>
    <row r="3589" spans="3:28">
      <c r="C3589" s="13">
        <v>3524</v>
      </c>
      <c r="D3589" s="13">
        <v>65</v>
      </c>
      <c r="E3589" s="14">
        <v>235660.84366035246</v>
      </c>
      <c r="F3589" s="14">
        <v>70985.229027537454</v>
      </c>
      <c r="G3589" s="14">
        <v>2551.6097</v>
      </c>
      <c r="H3589" s="14">
        <v>162124.00493281501</v>
      </c>
      <c r="I3589" s="14">
        <v>9727.4402959688996</v>
      </c>
      <c r="J3589" s="14">
        <v>3890.9761183875598</v>
      </c>
      <c r="K3589" s="15">
        <v>-7.2833543019268018E-3</v>
      </c>
      <c r="L3589" s="14">
        <v>-975.36518492518951</v>
      </c>
      <c r="M3589" s="14">
        <v>134887.15402393517</v>
      </c>
      <c r="N3589" s="14">
        <v>2918.2320887906699</v>
      </c>
      <c r="O3589" s="15">
        <v>9.0341564345785427E-2</v>
      </c>
      <c r="P3589" s="14">
        <v>17341.030064455761</v>
      </c>
      <c r="Q3589" s="14">
        <v>210749.77848495624</v>
      </c>
      <c r="R3589" s="14">
        <v>2918.2320887906699</v>
      </c>
      <c r="S3589" s="15">
        <v>0.27516325691843502</v>
      </c>
      <c r="T3589" s="38">
        <v>98985.14506924848</v>
      </c>
      <c r="U3589" s="38">
        <v>460176.68388617283</v>
      </c>
      <c r="V3589" s="38">
        <v>115350.80994877905</v>
      </c>
      <c r="W3589" s="38">
        <v>805813.61639506428</v>
      </c>
      <c r="AA3589" s="13">
        <v>3524</v>
      </c>
      <c r="AB3589" s="39">
        <v>2971596.2575877435</v>
      </c>
    </row>
    <row r="3590" spans="3:28">
      <c r="C3590" s="13">
        <v>3525</v>
      </c>
      <c r="D3590" s="13">
        <v>65</v>
      </c>
      <c r="E3590" s="14">
        <v>228534.57997832834</v>
      </c>
      <c r="F3590" s="14">
        <v>68205.986191548058</v>
      </c>
      <c r="G3590" s="14">
        <v>2551.6097</v>
      </c>
      <c r="H3590" s="14">
        <v>157776.98408678028</v>
      </c>
      <c r="I3590" s="14">
        <v>9466.6190452068167</v>
      </c>
      <c r="J3590" s="14">
        <v>3786.6476180827267</v>
      </c>
      <c r="K3590" s="15">
        <v>-1.225876028814922E-2</v>
      </c>
      <c r="L3590" s="14">
        <v>-2312.7331506821952</v>
      </c>
      <c r="M3590" s="14">
        <v>188240.21824875742</v>
      </c>
      <c r="N3590" s="14">
        <v>2839.985713562045</v>
      </c>
      <c r="O3590" s="15">
        <v>0.22492589469184585</v>
      </c>
      <c r="P3590" s="14">
        <v>19535.477951997294</v>
      </c>
      <c r="Q3590" s="14">
        <v>107808.42288333332</v>
      </c>
      <c r="R3590" s="14">
        <v>2839.985713562045</v>
      </c>
      <c r="S3590" s="15">
        <v>5.3508909463506393E-2</v>
      </c>
      <c r="T3590" s="38">
        <v>10176.559233332426</v>
      </c>
      <c r="U3590" s="38">
        <v>201780.94073426886</v>
      </c>
      <c r="V3590" s="38">
        <v>27399.304034647525</v>
      </c>
      <c r="W3590" s="38">
        <v>497829.58186635957</v>
      </c>
      <c r="AA3590" s="13">
        <v>3525</v>
      </c>
      <c r="AB3590" s="39">
        <v>2550907.3609371386</v>
      </c>
    </row>
    <row r="3591" spans="3:28">
      <c r="C3591" s="13">
        <v>3526</v>
      </c>
      <c r="D3591" s="13">
        <v>65</v>
      </c>
      <c r="E3591" s="14">
        <v>219688.85374933094</v>
      </c>
      <c r="F3591" s="14">
        <v>64756.152962239066</v>
      </c>
      <c r="G3591" s="14">
        <v>2551.6097</v>
      </c>
      <c r="H3591" s="14">
        <v>152381.09108709186</v>
      </c>
      <c r="I3591" s="14">
        <v>9142.8654652255118</v>
      </c>
      <c r="J3591" s="14">
        <v>3657.146186090205</v>
      </c>
      <c r="K3591" s="15">
        <v>7.5621354603829002E-2</v>
      </c>
      <c r="L3591" s="14">
        <v>11015.71915450597</v>
      </c>
      <c r="M3591" s="14">
        <v>158513.71607916543</v>
      </c>
      <c r="N3591" s="14">
        <v>2742.8596395676536</v>
      </c>
      <c r="O3591" s="15">
        <v>0.20590976177004061</v>
      </c>
      <c r="P3591" s="14">
        <v>39624.94858475896</v>
      </c>
      <c r="Q3591" s="14">
        <v>233434.79533113792</v>
      </c>
      <c r="R3591" s="14">
        <v>2742.8596395676536</v>
      </c>
      <c r="S3591" s="15">
        <v>0.19718581016274733</v>
      </c>
      <c r="T3591" s="38">
        <v>55400.356001750588</v>
      </c>
      <c r="U3591" s="38">
        <v>337726.87055113993</v>
      </c>
      <c r="V3591" s="38">
        <v>106041.02374101552</v>
      </c>
      <c r="W3591" s="38">
        <v>729675.38196144323</v>
      </c>
      <c r="AA3591" s="13">
        <v>3526</v>
      </c>
      <c r="AB3591" s="39">
        <v>2498200.0494513307</v>
      </c>
    </row>
    <row r="3592" spans="3:28">
      <c r="C3592" s="13">
        <v>3527</v>
      </c>
      <c r="D3592" s="13">
        <v>65</v>
      </c>
      <c r="E3592" s="14">
        <v>238472.21862556922</v>
      </c>
      <c r="F3592" s="14">
        <v>72081.665263971998</v>
      </c>
      <c r="G3592" s="14">
        <v>2551.6097</v>
      </c>
      <c r="H3592" s="14">
        <v>163838.94366159724</v>
      </c>
      <c r="I3592" s="14">
        <v>9830.3366196958341</v>
      </c>
      <c r="J3592" s="14">
        <v>3932.1346478783339</v>
      </c>
      <c r="K3592" s="15">
        <v>-6.2572301880673906E-3</v>
      </c>
      <c r="L3592" s="14">
        <v>-936.6194564545317</v>
      </c>
      <c r="M3592" s="14">
        <v>150715.3996869775</v>
      </c>
      <c r="N3592" s="14">
        <v>2949.1009859087503</v>
      </c>
      <c r="O3592" s="15">
        <v>5.4145662630646907E-3</v>
      </c>
      <c r="P3592" s="14">
        <v>962.89267766724026</v>
      </c>
      <c r="Q3592" s="14">
        <v>180271.20323291601</v>
      </c>
      <c r="R3592" s="14">
        <v>2949.1009859087503</v>
      </c>
      <c r="S3592" s="15">
        <v>-0.11719645059566937</v>
      </c>
      <c r="T3592" s="38">
        <v>-27784.598214666974</v>
      </c>
      <c r="U3592" s="38">
        <v>210767.08280099</v>
      </c>
      <c r="V3592" s="38">
        <v>-27758.324993454265</v>
      </c>
      <c r="W3592" s="38">
        <v>541753.68572088354</v>
      </c>
      <c r="AA3592" s="13">
        <v>3527</v>
      </c>
      <c r="AB3592" s="39">
        <v>2478534.5911005987</v>
      </c>
    </row>
    <row r="3593" spans="3:28">
      <c r="C3593" s="13">
        <v>3528</v>
      </c>
      <c r="D3593" s="13">
        <v>65</v>
      </c>
      <c r="E3593" s="14">
        <v>233363.10315877307</v>
      </c>
      <c r="F3593" s="14">
        <v>70089.110231921499</v>
      </c>
      <c r="G3593" s="14">
        <v>2551.6097</v>
      </c>
      <c r="H3593" s="14">
        <v>160722.38322685155</v>
      </c>
      <c r="I3593" s="14">
        <v>9643.3429936110933</v>
      </c>
      <c r="J3593" s="14">
        <v>3857.3371974444376</v>
      </c>
      <c r="K3593" s="15">
        <v>8.3213208046570702E-2</v>
      </c>
      <c r="L3593" s="14">
        <v>14147.1621815404</v>
      </c>
      <c r="M3593" s="14">
        <v>186086.84842571701</v>
      </c>
      <c r="N3593" s="14">
        <v>2893.0028980833281</v>
      </c>
      <c r="O3593" s="15">
        <v>-0.1581748905790174</v>
      </c>
      <c r="P3593" s="14">
        <v>-20533.994615466159</v>
      </c>
      <c r="Q3593" s="14">
        <v>110730.80188849293</v>
      </c>
      <c r="R3593" s="14">
        <v>2893.0028980833281</v>
      </c>
      <c r="S3593" s="15">
        <v>-7.6017703390108271E-3</v>
      </c>
      <c r="T3593" s="38">
        <v>-2747.0036556546693</v>
      </c>
      <c r="U3593" s="38">
        <v>360063.17140472634</v>
      </c>
      <c r="V3593" s="38">
        <v>-9133.836089580429</v>
      </c>
      <c r="W3593" s="38">
        <v>656880.82171893632</v>
      </c>
      <c r="AA3593" s="13">
        <v>3528</v>
      </c>
      <c r="AB3593" s="39">
        <v>2746871.9194305125</v>
      </c>
    </row>
    <row r="3594" spans="3:28">
      <c r="C3594" s="13">
        <v>3529</v>
      </c>
      <c r="D3594" s="13">
        <v>65</v>
      </c>
      <c r="E3594" s="14">
        <v>238500.43104800311</v>
      </c>
      <c r="F3594" s="14">
        <v>72092.66810872122</v>
      </c>
      <c r="G3594" s="14">
        <v>2551.6097</v>
      </c>
      <c r="H3594" s="14">
        <v>163856.15323928188</v>
      </c>
      <c r="I3594" s="14">
        <v>9831.369194356912</v>
      </c>
      <c r="J3594" s="14">
        <v>3932.5476777427648</v>
      </c>
      <c r="K3594" s="15">
        <v>0.13726481491844814</v>
      </c>
      <c r="L3594" s="14">
        <v>24374.759581303806</v>
      </c>
      <c r="M3594" s="14">
        <v>203915.742538352</v>
      </c>
      <c r="N3594" s="14">
        <v>2949.4107583070736</v>
      </c>
      <c r="O3594" s="15">
        <v>-2.4093989570224877E-2</v>
      </c>
      <c r="P3594" s="14">
        <v>-2692.3061462330857</v>
      </c>
      <c r="Q3594" s="14">
        <v>110524.21510720854</v>
      </c>
      <c r="R3594" s="14">
        <v>2949.4107583070736</v>
      </c>
      <c r="S3594" s="15">
        <v>0.10127603666230518</v>
      </c>
      <c r="T3594" s="38">
        <v>17697.647456721392</v>
      </c>
      <c r="U3594" s="38">
        <v>193918.99616802295</v>
      </c>
      <c r="V3594" s="38">
        <v>39380.100891792114</v>
      </c>
      <c r="W3594" s="38">
        <v>508358.95381358347</v>
      </c>
      <c r="AA3594" s="13">
        <v>3529</v>
      </c>
      <c r="AB3594" s="39">
        <v>2422101.7096552108</v>
      </c>
    </row>
    <row r="3595" spans="3:28">
      <c r="C3595" s="13">
        <v>3530</v>
      </c>
      <c r="D3595" s="13">
        <v>65</v>
      </c>
      <c r="E3595" s="14">
        <v>234684.00920222429</v>
      </c>
      <c r="F3595" s="14">
        <v>70604.26358886747</v>
      </c>
      <c r="G3595" s="14">
        <v>2551.6097</v>
      </c>
      <c r="H3595" s="14">
        <v>161528.13591335682</v>
      </c>
      <c r="I3595" s="14">
        <v>9691.688154801408</v>
      </c>
      <c r="J3595" s="14">
        <v>3876.6752619205636</v>
      </c>
      <c r="K3595" s="15">
        <v>5.7398984451254728E-2</v>
      </c>
      <c r="L3595" s="14">
        <v>9267.4198358225931</v>
      </c>
      <c r="M3595" s="14">
        <v>172661.92127213415</v>
      </c>
      <c r="N3595" s="14">
        <v>2907.5064464404222</v>
      </c>
      <c r="O3595" s="15">
        <v>-9.043698914926207E-3</v>
      </c>
      <c r="P3595" s="14">
        <v>-1568.210485703489</v>
      </c>
      <c r="Q3595" s="14">
        <v>173289.20206492202</v>
      </c>
      <c r="R3595" s="14">
        <v>2907.5064464404222</v>
      </c>
      <c r="S3595" s="15">
        <v>-9.6611640654012274E-2</v>
      </c>
      <c r="T3595" s="38">
        <v>-52800.240455590836</v>
      </c>
      <c r="U3595" s="38">
        <v>495173.99516664189</v>
      </c>
      <c r="V3595" s="38">
        <v>-45101.031105471731</v>
      </c>
      <c r="W3595" s="38">
        <v>841125.11850369803</v>
      </c>
      <c r="AA3595" s="13">
        <v>3530</v>
      </c>
      <c r="AB3595" s="39">
        <v>2925318.5328701278</v>
      </c>
    </row>
    <row r="3596" spans="3:28">
      <c r="C3596" s="13">
        <v>3531</v>
      </c>
      <c r="D3596" s="13">
        <v>65</v>
      </c>
      <c r="E3596" s="14">
        <v>239870.85318244266</v>
      </c>
      <c r="F3596" s="14">
        <v>72627.132741152644</v>
      </c>
      <c r="G3596" s="14">
        <v>2551.6097</v>
      </c>
      <c r="H3596" s="14">
        <v>164692.11074129</v>
      </c>
      <c r="I3596" s="14">
        <v>9881.5266444774006</v>
      </c>
      <c r="J3596" s="14">
        <v>3952.6106577909604</v>
      </c>
      <c r="K3596" s="15">
        <v>0.11215400150937183</v>
      </c>
      <c r="L3596" s="14">
        <v>20556.76771479016</v>
      </c>
      <c r="M3596" s="14">
        <v>205823.6149604838</v>
      </c>
      <c r="N3596" s="14">
        <v>2964.4579933432201</v>
      </c>
      <c r="O3596" s="15">
        <v>0.19949468989583824</v>
      </c>
      <c r="P3596" s="14">
        <v>35693.829325052095</v>
      </c>
      <c r="Q3596" s="14">
        <v>216097.25839822117</v>
      </c>
      <c r="R3596" s="14">
        <v>2964.4579933432201</v>
      </c>
      <c r="S3596" s="15">
        <v>0.22274633277304295</v>
      </c>
      <c r="T3596" s="38">
        <v>29734.905729985127</v>
      </c>
      <c r="U3596" s="38">
        <v>164709.36941265772</v>
      </c>
      <c r="V3596" s="38">
        <v>85985.502769827377</v>
      </c>
      <c r="W3596" s="38">
        <v>586630.24277136265</v>
      </c>
      <c r="AA3596" s="13">
        <v>3531</v>
      </c>
      <c r="AB3596" s="39">
        <v>2883184.8495558249</v>
      </c>
    </row>
    <row r="3597" spans="3:28">
      <c r="C3597" s="13">
        <v>3532</v>
      </c>
      <c r="D3597" s="13">
        <v>65</v>
      </c>
      <c r="E3597" s="14">
        <v>216237.42175540101</v>
      </c>
      <c r="F3597" s="14">
        <v>63410.094484606394</v>
      </c>
      <c r="G3597" s="14">
        <v>2551.6097</v>
      </c>
      <c r="H3597" s="14">
        <v>150275.7175707946</v>
      </c>
      <c r="I3597" s="14">
        <v>9016.5430542476752</v>
      </c>
      <c r="J3597" s="14">
        <v>3606.6172216990703</v>
      </c>
      <c r="K3597" s="15">
        <v>-3.9068348361691367E-2</v>
      </c>
      <c r="L3597" s="14">
        <v>-5593.6129110157854</v>
      </c>
      <c r="M3597" s="14">
        <v>139384.75033051852</v>
      </c>
      <c r="N3597" s="14">
        <v>2704.9629162743026</v>
      </c>
      <c r="O3597" s="15">
        <v>9.3505477256056013E-2</v>
      </c>
      <c r="P3597" s="14">
        <v>19533.10141089687</v>
      </c>
      <c r="Q3597" s="14">
        <v>229783.52108721237</v>
      </c>
      <c r="R3597" s="14">
        <v>2704.9629162743026</v>
      </c>
      <c r="S3597" s="15">
        <v>9.5532943420134492E-3</v>
      </c>
      <c r="T3597" s="38">
        <v>4646.2985496825804</v>
      </c>
      <c r="U3597" s="38">
        <v>492354.41643462825</v>
      </c>
      <c r="V3597" s="38">
        <v>18585.787049563667</v>
      </c>
      <c r="W3597" s="38">
        <v>861522.68785235914</v>
      </c>
      <c r="AA3597" s="13">
        <v>3532</v>
      </c>
      <c r="AB3597" s="39">
        <v>2676537.6119694188</v>
      </c>
    </row>
    <row r="3598" spans="3:28">
      <c r="C3598" s="13">
        <v>3533</v>
      </c>
      <c r="D3598" s="13">
        <v>65</v>
      </c>
      <c r="E3598" s="14">
        <v>233799.00297178922</v>
      </c>
      <c r="F3598" s="14">
        <v>70259.111158997795</v>
      </c>
      <c r="G3598" s="14">
        <v>2551.6097</v>
      </c>
      <c r="H3598" s="14">
        <v>160988.28211279141</v>
      </c>
      <c r="I3598" s="14">
        <v>9659.2969267674835</v>
      </c>
      <c r="J3598" s="14">
        <v>3863.7187707069934</v>
      </c>
      <c r="K3598" s="15">
        <v>-1.4441611832451844E-2</v>
      </c>
      <c r="L3598" s="14">
        <v>-1670.2205140583744</v>
      </c>
      <c r="M3598" s="14">
        <v>115914.96991466319</v>
      </c>
      <c r="N3598" s="14">
        <v>2897.789078030245</v>
      </c>
      <c r="O3598" s="15">
        <v>-0.14590922221556277</v>
      </c>
      <c r="P3598" s="14">
        <v>-16349.150047899293</v>
      </c>
      <c r="Q3598" s="14">
        <v>97149.893204440159</v>
      </c>
      <c r="R3598" s="14">
        <v>2897.789078030245</v>
      </c>
      <c r="S3598" s="15">
        <v>0.38010435708463158</v>
      </c>
      <c r="T3598" s="38">
        <v>65254.08946938884</v>
      </c>
      <c r="U3598" s="38">
        <v>238377.12626207928</v>
      </c>
      <c r="V3598" s="38">
        <v>47234.718907431175</v>
      </c>
      <c r="W3598" s="38">
        <v>451441.98938118265</v>
      </c>
      <c r="AA3598" s="13">
        <v>3533</v>
      </c>
      <c r="AB3598" s="39">
        <v>2299404.0615156041</v>
      </c>
    </row>
    <row r="3599" spans="3:28">
      <c r="C3599" s="13">
        <v>3534</v>
      </c>
      <c r="D3599" s="13">
        <v>65</v>
      </c>
      <c r="E3599" s="14">
        <v>220561.87197633344</v>
      </c>
      <c r="F3599" s="14">
        <v>65096.630070770043</v>
      </c>
      <c r="G3599" s="14">
        <v>2551.6097</v>
      </c>
      <c r="H3599" s="14">
        <v>152913.63220556339</v>
      </c>
      <c r="I3599" s="14">
        <v>9174.8179323338027</v>
      </c>
      <c r="J3599" s="14">
        <v>3669.9271729335214</v>
      </c>
      <c r="K3599" s="15">
        <v>5.0541057740423001E-2</v>
      </c>
      <c r="L3599" s="14">
        <v>6985.5274660608975</v>
      </c>
      <c r="M3599" s="14">
        <v>147035.39549592708</v>
      </c>
      <c r="N3599" s="14">
        <v>2752.4453797001406</v>
      </c>
      <c r="O3599" s="15">
        <v>6.1294026296835509E-2</v>
      </c>
      <c r="P3599" s="14">
        <v>10420.630322702118</v>
      </c>
      <c r="Q3599" s="14">
        <v>181807.38996499439</v>
      </c>
      <c r="R3599" s="14">
        <v>2752.4453797001406</v>
      </c>
      <c r="S3599" s="15">
        <v>0.29790322505027411</v>
      </c>
      <c r="T3599" s="38">
        <v>32877.008249355458</v>
      </c>
      <c r="U3599" s="38">
        <v>144614.60162865388</v>
      </c>
      <c r="V3599" s="38">
        <v>50283.166038118477</v>
      </c>
      <c r="W3599" s="38">
        <v>473457.38708957535</v>
      </c>
      <c r="AA3599" s="13">
        <v>3534</v>
      </c>
      <c r="AB3599" s="39">
        <v>2670226.4009034638</v>
      </c>
    </row>
    <row r="3600" spans="3:28">
      <c r="C3600" s="13">
        <v>3535</v>
      </c>
      <c r="D3600" s="13">
        <v>65</v>
      </c>
      <c r="E3600" s="14">
        <v>218960.49349976156</v>
      </c>
      <c r="F3600" s="14">
        <v>64472.092464907008</v>
      </c>
      <c r="G3600" s="14">
        <v>2551.6097</v>
      </c>
      <c r="H3600" s="14">
        <v>151936.79133485456</v>
      </c>
      <c r="I3600" s="14">
        <v>9116.2074800912724</v>
      </c>
      <c r="J3600" s="14">
        <v>3646.4829920365091</v>
      </c>
      <c r="K3600" s="15">
        <v>1.1916550466981722E-2</v>
      </c>
      <c r="L3600" s="14">
        <v>1841.0501525023888</v>
      </c>
      <c r="M3600" s="14">
        <v>158159.51722605291</v>
      </c>
      <c r="N3600" s="14">
        <v>2734.8622440273816</v>
      </c>
      <c r="O3600" s="15">
        <v>-0.10661888119331334</v>
      </c>
      <c r="P3600" s="14">
        <v>-13850.818988888856</v>
      </c>
      <c r="Q3600" s="14">
        <v>117426.2382131021</v>
      </c>
      <c r="R3600" s="14">
        <v>2734.8622440273816</v>
      </c>
      <c r="S3600" s="15">
        <v>-0.20139748466257662</v>
      </c>
      <c r="T3600" s="38">
        <v>-285930.12665033969</v>
      </c>
      <c r="U3600" s="38">
        <v>1135167.6805952382</v>
      </c>
      <c r="V3600" s="38">
        <v>-297939.89548672613</v>
      </c>
      <c r="W3600" s="38">
        <v>1410753.4360343933</v>
      </c>
      <c r="AA3600" s="13">
        <v>3535</v>
      </c>
      <c r="AB3600" s="39">
        <v>2615982.0731018549</v>
      </c>
    </row>
    <row r="3601" spans="3:28">
      <c r="C3601" s="13">
        <v>3536</v>
      </c>
      <c r="D3601" s="13">
        <v>65</v>
      </c>
      <c r="E3601" s="14">
        <v>217419.04994214387</v>
      </c>
      <c r="F3601" s="14">
        <v>63870.929477436111</v>
      </c>
      <c r="G3601" s="14">
        <v>2551.6097</v>
      </c>
      <c r="H3601" s="14">
        <v>150996.51076470775</v>
      </c>
      <c r="I3601" s="14">
        <v>9059.7906458824655</v>
      </c>
      <c r="J3601" s="14">
        <v>3623.9162583529865</v>
      </c>
      <c r="K3601" s="15">
        <v>5.1894032939545559E-2</v>
      </c>
      <c r="L3601" s="14">
        <v>8122.0856862104392</v>
      </c>
      <c r="M3601" s="14">
        <v>166446.9457066764</v>
      </c>
      <c r="N3601" s="14">
        <v>2717.9371937647397</v>
      </c>
      <c r="O3601" s="15">
        <v>-7.5546345739986948E-2</v>
      </c>
      <c r="P3601" s="14">
        <v>-18127.320653227678</v>
      </c>
      <c r="Q3601" s="14">
        <v>223181.31692721773</v>
      </c>
      <c r="R3601" s="14">
        <v>2717.9371937647397</v>
      </c>
      <c r="S3601" s="15">
        <v>-3.4190160738306233E-2</v>
      </c>
      <c r="T3601" s="38">
        <v>-6913.3184799417104</v>
      </c>
      <c r="U3601" s="38">
        <v>196647.63836896178</v>
      </c>
      <c r="V3601" s="38">
        <v>-16918.553446958947</v>
      </c>
      <c r="W3601" s="38">
        <v>586275.90100285586</v>
      </c>
      <c r="AA3601" s="13">
        <v>3536</v>
      </c>
      <c r="AB3601" s="39">
        <v>2352629.4857493388</v>
      </c>
    </row>
    <row r="3602" spans="3:28">
      <c r="C3602" s="13">
        <v>3537</v>
      </c>
      <c r="D3602" s="13">
        <v>65</v>
      </c>
      <c r="E3602" s="14">
        <v>211948.71147048284</v>
      </c>
      <c r="F3602" s="14">
        <v>61737.497473488307</v>
      </c>
      <c r="G3602" s="14">
        <v>2551.6097</v>
      </c>
      <c r="H3602" s="14">
        <v>147659.60429699454</v>
      </c>
      <c r="I3602" s="14">
        <v>8859.5762578196718</v>
      </c>
      <c r="J3602" s="14">
        <v>3543.8305031278687</v>
      </c>
      <c r="K3602" s="15">
        <v>0.12691083079549384</v>
      </c>
      <c r="L3602" s="14">
        <v>17045.81776031361</v>
      </c>
      <c r="M3602" s="14">
        <v>153131.07454047815</v>
      </c>
      <c r="N3602" s="14">
        <v>2657.8728773459015</v>
      </c>
      <c r="O3602" s="15">
        <v>6.731099561239498E-2</v>
      </c>
      <c r="P3602" s="14">
        <v>14963.124320153978</v>
      </c>
      <c r="Q3602" s="14">
        <v>238590.42648673774</v>
      </c>
      <c r="R3602" s="14">
        <v>2657.8728773459015</v>
      </c>
      <c r="S3602" s="15">
        <v>0.12893102729510619</v>
      </c>
      <c r="T3602" s="38">
        <v>97798.072156293187</v>
      </c>
      <c r="U3602" s="38">
        <v>857657.16388835607</v>
      </c>
      <c r="V3602" s="38">
        <v>129807.01423676078</v>
      </c>
      <c r="W3602" s="38">
        <v>1249378.6649155719</v>
      </c>
      <c r="AA3602" s="13">
        <v>3537</v>
      </c>
      <c r="AB3602" s="39">
        <v>2695444.5929698274</v>
      </c>
    </row>
    <row r="3603" spans="3:28">
      <c r="C3603" s="13">
        <v>3538</v>
      </c>
      <c r="D3603" s="13">
        <v>65</v>
      </c>
      <c r="E3603" s="14">
        <v>223839.75666079941</v>
      </c>
      <c r="F3603" s="14">
        <v>66375.005097711779</v>
      </c>
      <c r="G3603" s="14">
        <v>2551.6097</v>
      </c>
      <c r="H3603" s="14">
        <v>154913.14186308763</v>
      </c>
      <c r="I3603" s="14">
        <v>9294.7885117852566</v>
      </c>
      <c r="J3603" s="14">
        <v>3717.9154047141028</v>
      </c>
      <c r="K3603" s="15">
        <v>1.9019391531049715E-3</v>
      </c>
      <c r="L3603" s="14">
        <v>316.47110995992819</v>
      </c>
      <c r="M3603" s="14">
        <v>168569.34811477197</v>
      </c>
      <c r="N3603" s="14">
        <v>2788.4365535355769</v>
      </c>
      <c r="O3603" s="15">
        <v>2.7449855164184467E-2</v>
      </c>
      <c r="P3603" s="14">
        <v>3218.2199820882743</v>
      </c>
      <c r="Q3603" s="14">
        <v>121852.40046773817</v>
      </c>
      <c r="R3603" s="14">
        <v>2788.4365535355769</v>
      </c>
      <c r="S3603" s="15">
        <v>2.0645860296878218E-2</v>
      </c>
      <c r="T3603" s="38">
        <v>11219.527944385103</v>
      </c>
      <c r="U3603" s="38">
        <v>556041.23158884014</v>
      </c>
      <c r="V3603" s="38">
        <v>14754.219036433306</v>
      </c>
      <c r="W3603" s="38">
        <v>846462.9801713503</v>
      </c>
      <c r="AA3603" s="13">
        <v>3538</v>
      </c>
      <c r="AB3603" s="39">
        <v>2561173.4344346919</v>
      </c>
    </row>
    <row r="3604" spans="3:28">
      <c r="C3604" s="13">
        <v>3539</v>
      </c>
      <c r="D3604" s="13">
        <v>65</v>
      </c>
      <c r="E3604" s="14">
        <v>235123.88447822016</v>
      </c>
      <c r="F3604" s="14">
        <v>70775.814946505867</v>
      </c>
      <c r="G3604" s="14">
        <v>2551.6097</v>
      </c>
      <c r="H3604" s="14">
        <v>161796.45983171431</v>
      </c>
      <c r="I3604" s="14">
        <v>9707.7875899028586</v>
      </c>
      <c r="J3604" s="14">
        <v>3883.1150359611438</v>
      </c>
      <c r="K3604" s="15">
        <v>-3.826078614047692E-2</v>
      </c>
      <c r="L3604" s="14">
        <v>-4941.3397574407963</v>
      </c>
      <c r="M3604" s="14">
        <v>126149.15211066919</v>
      </c>
      <c r="N3604" s="14">
        <v>2912.3362769708574</v>
      </c>
      <c r="O3604" s="15">
        <v>-0.12168863598040378</v>
      </c>
      <c r="P3604" s="14">
        <v>-37867.042639408952</v>
      </c>
      <c r="Q3604" s="14">
        <v>274768.90275869588</v>
      </c>
      <c r="R3604" s="14">
        <v>2912.3362769708574</v>
      </c>
      <c r="S3604" s="15">
        <v>0.3666173438748333</v>
      </c>
      <c r="T3604" s="38">
        <v>208526.83285478633</v>
      </c>
      <c r="U3604" s="38">
        <v>778769.05636870814</v>
      </c>
      <c r="V3604" s="38">
        <v>165718.45045793659</v>
      </c>
      <c r="W3604" s="38">
        <v>1179687.1112380731</v>
      </c>
      <c r="AA3604" s="13">
        <v>3539</v>
      </c>
      <c r="AB3604" s="39">
        <v>2148731.1527689253</v>
      </c>
    </row>
    <row r="3605" spans="3:28">
      <c r="C3605" s="13">
        <v>3540</v>
      </c>
      <c r="D3605" s="13">
        <v>65</v>
      </c>
      <c r="E3605" s="14">
        <v>238686.25926083984</v>
      </c>
      <c r="F3605" s="14">
        <v>72165.141111727542</v>
      </c>
      <c r="G3605" s="14">
        <v>2551.6097</v>
      </c>
      <c r="H3605" s="14">
        <v>163969.5084491123</v>
      </c>
      <c r="I3605" s="14">
        <v>9838.1705069467371</v>
      </c>
      <c r="J3605" s="14">
        <v>3935.268202778695</v>
      </c>
      <c r="K3605" s="15">
        <v>4.8019728818352342E-2</v>
      </c>
      <c r="L3605" s="14">
        <v>6335.5755136185471</v>
      </c>
      <c r="M3605" s="14">
        <v>140240.137821841</v>
      </c>
      <c r="N3605" s="14">
        <v>2951.451152084021</v>
      </c>
      <c r="O3605" s="15">
        <v>5.0286956283903582E-2</v>
      </c>
      <c r="P3605" s="14">
        <v>10291.615142839999</v>
      </c>
      <c r="Q3605" s="14">
        <v>216425.08704850537</v>
      </c>
      <c r="R3605" s="14">
        <v>2951.451152084021</v>
      </c>
      <c r="S3605" s="15">
        <v>0.45825858305288836</v>
      </c>
      <c r="T3605" s="38">
        <v>297436.35135933099</v>
      </c>
      <c r="U3605" s="38">
        <v>947969.97210414358</v>
      </c>
      <c r="V3605" s="38">
        <v>314063.54201578954</v>
      </c>
      <c r="W3605" s="38">
        <v>1304635.1969744898</v>
      </c>
      <c r="AA3605" s="13">
        <v>3540</v>
      </c>
      <c r="AB3605" s="39">
        <v>2632639.709678683</v>
      </c>
    </row>
    <row r="3606" spans="3:28">
      <c r="C3606" s="13">
        <v>3541</v>
      </c>
      <c r="D3606" s="13">
        <v>65</v>
      </c>
      <c r="E3606" s="14">
        <v>234835.2083667246</v>
      </c>
      <c r="F3606" s="14">
        <v>70663.231263022593</v>
      </c>
      <c r="G3606" s="14">
        <v>2551.6097</v>
      </c>
      <c r="H3606" s="14">
        <v>161620.36740370202</v>
      </c>
      <c r="I3606" s="14">
        <v>9697.2220442221205</v>
      </c>
      <c r="J3606" s="14">
        <v>3878.8888176888486</v>
      </c>
      <c r="K3606" s="15">
        <v>6.0659865227435411E-2</v>
      </c>
      <c r="L3606" s="14">
        <v>12108.511546451988</v>
      </c>
      <c r="M3606" s="14">
        <v>213661.18458765277</v>
      </c>
      <c r="N3606" s="14">
        <v>2909.166613266636</v>
      </c>
      <c r="O3606" s="15">
        <v>-9.4461193769187768E-3</v>
      </c>
      <c r="P3606" s="14">
        <v>-754.28339674482015</v>
      </c>
      <c r="Q3606" s="14">
        <v>80551.439478152068</v>
      </c>
      <c r="R3606" s="14">
        <v>2909.166613266636</v>
      </c>
      <c r="S3606" s="15">
        <v>4.9255909552411548E-2</v>
      </c>
      <c r="T3606" s="38">
        <v>6733.1406060134141</v>
      </c>
      <c r="U3606" s="38">
        <v>144884.83634438261</v>
      </c>
      <c r="V3606" s="38">
        <v>18087.368755720581</v>
      </c>
      <c r="W3606" s="38">
        <v>439097.46041018743</v>
      </c>
      <c r="AA3606" s="13">
        <v>3541</v>
      </c>
      <c r="AB3606" s="39">
        <v>2556507.9119170858</v>
      </c>
    </row>
    <row r="3607" spans="3:28">
      <c r="C3607" s="13">
        <v>3542</v>
      </c>
      <c r="D3607" s="13">
        <v>65</v>
      </c>
      <c r="E3607" s="14">
        <v>232852.4462516832</v>
      </c>
      <c r="F3607" s="14">
        <v>69889.954038156444</v>
      </c>
      <c r="G3607" s="14">
        <v>2551.6097</v>
      </c>
      <c r="H3607" s="14">
        <v>160410.88251352674</v>
      </c>
      <c r="I3607" s="14">
        <v>9624.6529508116037</v>
      </c>
      <c r="J3607" s="14">
        <v>3849.8611803246417</v>
      </c>
      <c r="K3607" s="15">
        <v>8.0486364507536504E-2</v>
      </c>
      <c r="L3607" s="14">
        <v>12614.593200979911</v>
      </c>
      <c r="M3607" s="14">
        <v>171269.09255926215</v>
      </c>
      <c r="N3607" s="14">
        <v>2887.3958852434812</v>
      </c>
      <c r="O3607" s="15">
        <v>0.11959672181845832</v>
      </c>
      <c r="P3607" s="14">
        <v>28029.909271899902</v>
      </c>
      <c r="Q3607" s="14">
        <v>263843.82109419524</v>
      </c>
      <c r="R3607" s="14">
        <v>2887.3958852434812</v>
      </c>
      <c r="S3607" s="15">
        <v>0.33815052939891932</v>
      </c>
      <c r="T3607" s="38">
        <v>59598.799134845351</v>
      </c>
      <c r="U3607" s="38">
        <v>237291.81196331218</v>
      </c>
      <c r="V3607" s="38">
        <v>100243.30160772517</v>
      </c>
      <c r="W3607" s="38">
        <v>672404.72561676963</v>
      </c>
      <c r="AA3607" s="13">
        <v>3542</v>
      </c>
      <c r="AB3607" s="39">
        <v>2941208.4881723947</v>
      </c>
    </row>
    <row r="3608" spans="3:28">
      <c r="C3608" s="13">
        <v>3543</v>
      </c>
      <c r="D3608" s="13">
        <v>65</v>
      </c>
      <c r="E3608" s="14">
        <v>233415.94443705963</v>
      </c>
      <c r="F3608" s="14">
        <v>70109.718330453252</v>
      </c>
      <c r="G3608" s="14">
        <v>2551.6097</v>
      </c>
      <c r="H3608" s="14">
        <v>160754.61640660636</v>
      </c>
      <c r="I3608" s="14">
        <v>9645.2769843963815</v>
      </c>
      <c r="J3608" s="14">
        <v>3858.110793758553</v>
      </c>
      <c r="K3608" s="15">
        <v>4.9598650001292266E-2</v>
      </c>
      <c r="L3608" s="14">
        <v>7216.7591793282581</v>
      </c>
      <c r="M3608" s="14">
        <v>154648.95184184337</v>
      </c>
      <c r="N3608" s="14">
        <v>2893.5830953189143</v>
      </c>
      <c r="O3608" s="15">
        <v>-5.408282156901667E-2</v>
      </c>
      <c r="P3608" s="14">
        <v>-7971.952108897457</v>
      </c>
      <c r="Q3608" s="14">
        <v>140877.50589772654</v>
      </c>
      <c r="R3608" s="14">
        <v>2893.5830953189143</v>
      </c>
      <c r="S3608" s="15">
        <v>0.51118205843791653</v>
      </c>
      <c r="T3608" s="38">
        <v>435788.70884546585</v>
      </c>
      <c r="U3608" s="38">
        <v>1289747.245772375</v>
      </c>
      <c r="V3608" s="38">
        <v>435033.51591589663</v>
      </c>
      <c r="W3608" s="38">
        <v>1585273.703511945</v>
      </c>
      <c r="AA3608" s="13">
        <v>3543</v>
      </c>
      <c r="AB3608" s="39">
        <v>2535504.2349386388</v>
      </c>
    </row>
    <row r="3609" spans="3:28">
      <c r="C3609" s="13">
        <v>3544</v>
      </c>
      <c r="D3609" s="13">
        <v>65</v>
      </c>
      <c r="E3609" s="14">
        <v>228616.33636754545</v>
      </c>
      <c r="F3609" s="14">
        <v>68237.871183342722</v>
      </c>
      <c r="G3609" s="14">
        <v>2551.6097</v>
      </c>
      <c r="H3609" s="14">
        <v>157826.85548420271</v>
      </c>
      <c r="I3609" s="14">
        <v>9469.6113290521625</v>
      </c>
      <c r="J3609" s="14">
        <v>3787.8445316208654</v>
      </c>
      <c r="K3609" s="15">
        <v>-1.5454489005526165E-3</v>
      </c>
      <c r="L3609" s="14">
        <v>-226.94074954155855</v>
      </c>
      <c r="M3609" s="14">
        <v>148511.53228751066</v>
      </c>
      <c r="N3609" s="14">
        <v>2840.8833987156486</v>
      </c>
      <c r="O3609" s="15">
        <v>-2.8289157094197243E-2</v>
      </c>
      <c r="P3609" s="14">
        <v>-6560.4774433771518</v>
      </c>
      <c r="Q3609" s="14">
        <v>226767.80871850997</v>
      </c>
      <c r="R3609" s="14">
        <v>2840.8833987156486</v>
      </c>
      <c r="S3609" s="15">
        <v>1.5296651956463694E-2</v>
      </c>
      <c r="T3609" s="38">
        <v>7210.326686394711</v>
      </c>
      <c r="U3609" s="38">
        <v>479997.09788819915</v>
      </c>
      <c r="V3609" s="38">
        <v>422.90849347600033</v>
      </c>
      <c r="W3609" s="38">
        <v>855276.43889421981</v>
      </c>
      <c r="AA3609" s="13">
        <v>3544</v>
      </c>
      <c r="AB3609" s="39">
        <v>2551367.429399495</v>
      </c>
    </row>
    <row r="3610" spans="3:28">
      <c r="C3610" s="13">
        <v>3545</v>
      </c>
      <c r="D3610" s="13">
        <v>65</v>
      </c>
      <c r="E3610" s="14">
        <v>219947.00133484029</v>
      </c>
      <c r="F3610" s="14">
        <v>64856.830520587711</v>
      </c>
      <c r="G3610" s="14">
        <v>2551.6097</v>
      </c>
      <c r="H3610" s="14">
        <v>152538.56111425257</v>
      </c>
      <c r="I3610" s="14">
        <v>9152.3136668551542</v>
      </c>
      <c r="J3610" s="14">
        <v>3660.9254667420619</v>
      </c>
      <c r="K3610" s="15">
        <v>-7.568906713838941E-2</v>
      </c>
      <c r="L3610" s="14">
        <v>-10400.251178537335</v>
      </c>
      <c r="M3610" s="14">
        <v>128837.78667425727</v>
      </c>
      <c r="N3610" s="14">
        <v>2745.6941000565462</v>
      </c>
      <c r="O3610" s="15">
        <v>-7.2282634122222966E-3</v>
      </c>
      <c r="P3610" s="14">
        <v>-1403.519775252106</v>
      </c>
      <c r="Q3610" s="14">
        <v>194140.41584895423</v>
      </c>
      <c r="R3610" s="14">
        <v>2745.6941000565462</v>
      </c>
      <c r="S3610" s="15">
        <v>0.20601759004246628</v>
      </c>
      <c r="T3610" s="38">
        <v>157770.81747081486</v>
      </c>
      <c r="U3610" s="38">
        <v>924956.0276219435</v>
      </c>
      <c r="V3610" s="38">
        <v>145967.04651702542</v>
      </c>
      <c r="W3610" s="38">
        <v>1247934.230145155</v>
      </c>
      <c r="AA3610" s="13">
        <v>3545</v>
      </c>
      <c r="AB3610" s="39">
        <v>2212050.5233203634</v>
      </c>
    </row>
    <row r="3611" spans="3:28">
      <c r="C3611" s="13">
        <v>3546</v>
      </c>
      <c r="D3611" s="13">
        <v>65</v>
      </c>
      <c r="E3611" s="14">
        <v>225805.88702955144</v>
      </c>
      <c r="F3611" s="14">
        <v>67141.795941525052</v>
      </c>
      <c r="G3611" s="14">
        <v>2551.6097</v>
      </c>
      <c r="H3611" s="14">
        <v>156112.48138802638</v>
      </c>
      <c r="I3611" s="14">
        <v>9366.7488832815834</v>
      </c>
      <c r="J3611" s="14">
        <v>3746.6995533126337</v>
      </c>
      <c r="K3611" s="15">
        <v>2.9799221476356472E-2</v>
      </c>
      <c r="L3611" s="14">
        <v>4510.65189840319</v>
      </c>
      <c r="M3611" s="14">
        <v>157752.11382463583</v>
      </c>
      <c r="N3611" s="14">
        <v>2810.0246649844748</v>
      </c>
      <c r="O3611" s="15">
        <v>-3.2044089319191338E-2</v>
      </c>
      <c r="P3611" s="14">
        <v>-5016.4690728617661</v>
      </c>
      <c r="Q3611" s="14">
        <v>152937.50999395369</v>
      </c>
      <c r="R3611" s="14">
        <v>2810.0246649844748</v>
      </c>
      <c r="S3611" s="15">
        <v>-0.11415542150097845</v>
      </c>
      <c r="T3611" s="38">
        <v>-62235.244495761166</v>
      </c>
      <c r="U3611" s="38">
        <v>484349.69602111203</v>
      </c>
      <c r="V3611" s="38">
        <v>-62741.061670219744</v>
      </c>
      <c r="W3611" s="38">
        <v>795039.31983970152</v>
      </c>
      <c r="AA3611" s="13">
        <v>3546</v>
      </c>
      <c r="AB3611" s="39">
        <v>2818572.299633157</v>
      </c>
    </row>
    <row r="3612" spans="3:28">
      <c r="C3612" s="13">
        <v>3547</v>
      </c>
      <c r="D3612" s="13">
        <v>65</v>
      </c>
      <c r="E3612" s="14">
        <v>221120.30030122132</v>
      </c>
      <c r="F3612" s="14">
        <v>65314.417117476318</v>
      </c>
      <c r="G3612" s="14">
        <v>2551.6097</v>
      </c>
      <c r="H3612" s="14">
        <v>153254.273483745</v>
      </c>
      <c r="I3612" s="14">
        <v>9195.2564090246997</v>
      </c>
      <c r="J3612" s="14">
        <v>3678.1025636098802</v>
      </c>
      <c r="K3612" s="15">
        <v>7.842809404058837E-2</v>
      </c>
      <c r="L3612" s="14">
        <v>11565.864679739399</v>
      </c>
      <c r="M3612" s="14">
        <v>160875.85505836591</v>
      </c>
      <c r="N3612" s="14">
        <v>2758.5769227074097</v>
      </c>
      <c r="O3612" s="15">
        <v>7.4940254490951819E-2</v>
      </c>
      <c r="P3612" s="14">
        <v>9515.5894222175702</v>
      </c>
      <c r="Q3612" s="14">
        <v>137870.55319791744</v>
      </c>
      <c r="R3612" s="14">
        <v>2758.5769227074097</v>
      </c>
      <c r="S3612" s="15">
        <v>0.30417581317973602</v>
      </c>
      <c r="T3612" s="38">
        <v>61292.649263110223</v>
      </c>
      <c r="U3612" s="38">
        <v>264175.95812102547</v>
      </c>
      <c r="V3612" s="38">
        <v>82374.103365067189</v>
      </c>
      <c r="W3612" s="38">
        <v>562922.36637730885</v>
      </c>
      <c r="AA3612" s="13">
        <v>3547</v>
      </c>
      <c r="AB3612" s="39">
        <v>2883539.8928552778</v>
      </c>
    </row>
    <row r="3613" spans="3:28">
      <c r="C3613" s="13">
        <v>3548</v>
      </c>
      <c r="D3613" s="13">
        <v>65</v>
      </c>
      <c r="E3613" s="14">
        <v>224215.33611539914</v>
      </c>
      <c r="F3613" s="14">
        <v>66521.481085005667</v>
      </c>
      <c r="G3613" s="14">
        <v>2551.6097</v>
      </c>
      <c r="H3613" s="14">
        <v>155142.24533039346</v>
      </c>
      <c r="I3613" s="14">
        <v>9308.5347198236068</v>
      </c>
      <c r="J3613" s="14">
        <v>3723.4138879294428</v>
      </c>
      <c r="K3613" s="15">
        <v>6.0408155049655007E-2</v>
      </c>
      <c r="L3613" s="14">
        <v>8153.3176762430403</v>
      </c>
      <c r="M3613" s="14">
        <v>144985.50450890954</v>
      </c>
      <c r="N3613" s="14">
        <v>2792.5604159470818</v>
      </c>
      <c r="O3613" s="15">
        <v>0.26134463402732905</v>
      </c>
      <c r="P3613" s="14">
        <v>57391.875267490621</v>
      </c>
      <c r="Q3613" s="14">
        <v>278390.42694008164</v>
      </c>
      <c r="R3613" s="14">
        <v>2792.5604159470818</v>
      </c>
      <c r="S3613" s="15">
        <v>0.17710261867904503</v>
      </c>
      <c r="T3613" s="38">
        <v>121632.64679315081</v>
      </c>
      <c r="U3613" s="38">
        <v>809820.84289921785</v>
      </c>
      <c r="V3613" s="38">
        <v>187177.83973688446</v>
      </c>
      <c r="W3613" s="38">
        <v>1233196.7743482091</v>
      </c>
      <c r="AA3613" s="13">
        <v>3548</v>
      </c>
      <c r="AB3613" s="39">
        <v>3381347.1367661282</v>
      </c>
    </row>
    <row r="3614" spans="3:28">
      <c r="C3614" s="13">
        <v>3549</v>
      </c>
      <c r="D3614" s="13">
        <v>65</v>
      </c>
      <c r="E3614" s="14">
        <v>237682.11296449442</v>
      </c>
      <c r="F3614" s="14">
        <v>71773.524056152819</v>
      </c>
      <c r="G3614" s="14">
        <v>2551.6097</v>
      </c>
      <c r="H3614" s="14">
        <v>163356.9792083416</v>
      </c>
      <c r="I3614" s="14">
        <v>9801.4187525004945</v>
      </c>
      <c r="J3614" s="14">
        <v>3920.5675010001978</v>
      </c>
      <c r="K3614" s="15">
        <v>-1.9416213452746828E-2</v>
      </c>
      <c r="L3614" s="14">
        <v>-3727.6528703796948</v>
      </c>
      <c r="M3614" s="14">
        <v>190219.23421303442</v>
      </c>
      <c r="N3614" s="14">
        <v>2940.4256257501484</v>
      </c>
      <c r="O3614" s="15">
        <v>7.2343401924791773E-2</v>
      </c>
      <c r="P3614" s="14">
        <v>11088.354720250898</v>
      </c>
      <c r="Q3614" s="14">
        <v>165832.4587966078</v>
      </c>
      <c r="R3614" s="14">
        <v>2940.4256257501484</v>
      </c>
      <c r="S3614" s="15">
        <v>-2.5226863913631756E-2</v>
      </c>
      <c r="T3614" s="38">
        <v>-3910.8549419568949</v>
      </c>
      <c r="U3614" s="38">
        <v>152586.75070683859</v>
      </c>
      <c r="V3614" s="38">
        <v>3449.8469079143083</v>
      </c>
      <c r="W3614" s="38">
        <v>508638.44371648075</v>
      </c>
      <c r="AA3614" s="13">
        <v>3549</v>
      </c>
      <c r="AB3614" s="39">
        <v>3250386.4447341398</v>
      </c>
    </row>
    <row r="3615" spans="3:28">
      <c r="C3615" s="13">
        <v>3550</v>
      </c>
      <c r="D3615" s="13">
        <v>65</v>
      </c>
      <c r="E3615" s="14">
        <v>222541.02509631531</v>
      </c>
      <c r="F3615" s="14">
        <v>65868.499787562963</v>
      </c>
      <c r="G3615" s="14">
        <v>2551.6097</v>
      </c>
      <c r="H3615" s="14">
        <v>154120.91560875234</v>
      </c>
      <c r="I3615" s="14">
        <v>9247.2549365251398</v>
      </c>
      <c r="J3615" s="14">
        <v>3698.9019746100562</v>
      </c>
      <c r="K3615" s="15">
        <v>6.9469906580019405E-2</v>
      </c>
      <c r="L3615" s="14">
        <v>11454.705294367905</v>
      </c>
      <c r="M3615" s="14">
        <v>178191.45580860868</v>
      </c>
      <c r="N3615" s="14">
        <v>2774.176480957542</v>
      </c>
      <c r="O3615" s="15">
        <v>-3.4995162526632553E-2</v>
      </c>
      <c r="P3615" s="14">
        <v>-7284.4398512875059</v>
      </c>
      <c r="Q3615" s="14">
        <v>202258.27120545309</v>
      </c>
      <c r="R3615" s="14">
        <v>2774.176480957542</v>
      </c>
      <c r="S3615" s="15">
        <v>0.51689130130115291</v>
      </c>
      <c r="T3615" s="38">
        <v>51121.07324794685</v>
      </c>
      <c r="U3615" s="38">
        <v>151409.17436920252</v>
      </c>
      <c r="V3615" s="38">
        <v>55291.338691027246</v>
      </c>
      <c r="W3615" s="38">
        <v>531858.90138326422</v>
      </c>
      <c r="AA3615" s="13">
        <v>3550</v>
      </c>
      <c r="AB3615" s="39">
        <v>2214159.3345792517</v>
      </c>
    </row>
    <row r="3616" spans="3:28">
      <c r="C3616" s="13">
        <v>3551</v>
      </c>
      <c r="D3616" s="13">
        <v>65</v>
      </c>
      <c r="E3616" s="14">
        <v>227130.68413927703</v>
      </c>
      <c r="F3616" s="14">
        <v>67658.466814318046</v>
      </c>
      <c r="G3616" s="14">
        <v>2551.6097</v>
      </c>
      <c r="H3616" s="14">
        <v>156920.607624959</v>
      </c>
      <c r="I3616" s="14">
        <v>9415.23645749754</v>
      </c>
      <c r="J3616" s="14">
        <v>3766.094582999016</v>
      </c>
      <c r="K3616" s="15">
        <v>-3.3071185253621897E-2</v>
      </c>
      <c r="L3616" s="14">
        <v>-5698.735312457181</v>
      </c>
      <c r="M3616" s="14">
        <v>168501.55034693741</v>
      </c>
      <c r="N3616" s="14">
        <v>2824.570937249262</v>
      </c>
      <c r="O3616" s="15">
        <v>-3.5924060572602015E-2</v>
      </c>
      <c r="P3616" s="14">
        <v>-2420.8885583966426</v>
      </c>
      <c r="Q3616" s="14">
        <v>66380.453709752677</v>
      </c>
      <c r="R3616" s="14">
        <v>2824.570937249262</v>
      </c>
      <c r="S3616" s="15">
        <v>6.7083184810249413E-2</v>
      </c>
      <c r="T3616" s="38">
        <v>93523.520607072831</v>
      </c>
      <c r="U3616" s="38">
        <v>1489078.3303403426</v>
      </c>
      <c r="V3616" s="38">
        <v>85403.896736219001</v>
      </c>
      <c r="W3616" s="38">
        <v>1723960.3343970326</v>
      </c>
      <c r="AA3616" s="13">
        <v>3551</v>
      </c>
      <c r="AB3616" s="39">
        <v>2809087.0942334156</v>
      </c>
    </row>
    <row r="3617" spans="3:28">
      <c r="C3617" s="13">
        <v>3552</v>
      </c>
      <c r="D3617" s="13">
        <v>65</v>
      </c>
      <c r="E3617" s="14">
        <v>243049.87420146909</v>
      </c>
      <c r="F3617" s="14">
        <v>73866.950938572947</v>
      </c>
      <c r="G3617" s="14">
        <v>2551.6097</v>
      </c>
      <c r="H3617" s="14">
        <v>166631.31356289613</v>
      </c>
      <c r="I3617" s="14">
        <v>9997.8788137737683</v>
      </c>
      <c r="J3617" s="14">
        <v>3999.1515255095073</v>
      </c>
      <c r="K3617" s="15">
        <v>5.6647043272830003E-2</v>
      </c>
      <c r="L3617" s="14">
        <v>8691.9092577154079</v>
      </c>
      <c r="M3617" s="14">
        <v>164131.25443354325</v>
      </c>
      <c r="N3617" s="14">
        <v>2999.3636441321305</v>
      </c>
      <c r="O3617" s="15">
        <v>-3.2995639339058733E-2</v>
      </c>
      <c r="P3617" s="14">
        <v>-3756.4341279143396</v>
      </c>
      <c r="Q3617" s="14">
        <v>111589.62870570691</v>
      </c>
      <c r="R3617" s="14">
        <v>2999.3636441321305</v>
      </c>
      <c r="S3617" s="15">
        <v>-6.0009441146811018E-2</v>
      </c>
      <c r="T3617" s="38">
        <v>-37600.169642085733</v>
      </c>
      <c r="U3617" s="38">
        <v>590470.41375025525</v>
      </c>
      <c r="V3617" s="38">
        <v>-32664.694512284666</v>
      </c>
      <c r="W3617" s="38">
        <v>866191.29688950535</v>
      </c>
      <c r="AA3617" s="13">
        <v>3552</v>
      </c>
      <c r="AB3617" s="39">
        <v>2766007.4308279888</v>
      </c>
    </row>
    <row r="3618" spans="3:28">
      <c r="C3618" s="13">
        <v>3553</v>
      </c>
      <c r="D3618" s="13">
        <v>65</v>
      </c>
      <c r="E3618" s="14">
        <v>249674.80715746112</v>
      </c>
      <c r="F3618" s="14">
        <v>76450.674791409838</v>
      </c>
      <c r="G3618" s="14">
        <v>2551.6097</v>
      </c>
      <c r="H3618" s="14">
        <v>170672.52266605129</v>
      </c>
      <c r="I3618" s="14">
        <v>10240.351359963077</v>
      </c>
      <c r="J3618" s="14">
        <v>4096.1405439852306</v>
      </c>
      <c r="K3618" s="15">
        <v>0.13713474476136064</v>
      </c>
      <c r="L3618" s="14">
        <v>18992.463124635568</v>
      </c>
      <c r="M3618" s="14">
        <v>159535.43603917805</v>
      </c>
      <c r="N3618" s="14">
        <v>3072.1054079889232</v>
      </c>
      <c r="O3618" s="15">
        <v>-9.0927107040856048E-2</v>
      </c>
      <c r="P3618" s="14">
        <v>-22550.643131951383</v>
      </c>
      <c r="Q3618" s="14">
        <v>226993.33444552176</v>
      </c>
      <c r="R3618" s="14">
        <v>3072.1054079889232</v>
      </c>
      <c r="S3618" s="15">
        <v>0.30997411841266664</v>
      </c>
      <c r="T3618" s="38">
        <v>131171.50213069507</v>
      </c>
      <c r="U3618" s="38">
        <v>555876.76264599222</v>
      </c>
      <c r="V3618" s="38">
        <v>127613.32212337924</v>
      </c>
      <c r="W3618" s="38">
        <v>942405.53313069209</v>
      </c>
      <c r="AA3618" s="13">
        <v>3553</v>
      </c>
      <c r="AB3618" s="39">
        <v>2455528.6977231726</v>
      </c>
    </row>
    <row r="3619" spans="3:28">
      <c r="C3619" s="13">
        <v>3554</v>
      </c>
      <c r="D3619" s="13">
        <v>65</v>
      </c>
      <c r="E3619" s="14">
        <v>242557.73834993463</v>
      </c>
      <c r="F3619" s="14">
        <v>73675.017956474505</v>
      </c>
      <c r="G3619" s="14">
        <v>2551.6097</v>
      </c>
      <c r="H3619" s="14">
        <v>166331.11069346013</v>
      </c>
      <c r="I3619" s="14">
        <v>9979.8666416076067</v>
      </c>
      <c r="J3619" s="14">
        <v>3991.9466566430428</v>
      </c>
      <c r="K3619" s="15">
        <v>0.10595403236344658</v>
      </c>
      <c r="L3619" s="14">
        <v>20797.729258174506</v>
      </c>
      <c r="M3619" s="14">
        <v>219083.81816070594</v>
      </c>
      <c r="N3619" s="14">
        <v>2993.9599924822819</v>
      </c>
      <c r="O3619" s="15">
        <v>0.15363247074163111</v>
      </c>
      <c r="P3619" s="14">
        <v>39331.878789242051</v>
      </c>
      <c r="Q3619" s="14">
        <v>296841.65737796173</v>
      </c>
      <c r="R3619" s="14">
        <v>2993.9599924822819</v>
      </c>
      <c r="S3619" s="15">
        <v>0.13146201886898715</v>
      </c>
      <c r="T3619" s="38">
        <v>15474.044457366415</v>
      </c>
      <c r="U3619" s="38">
        <v>134678.36373300495</v>
      </c>
      <c r="V3619" s="38">
        <v>75603.652504782978</v>
      </c>
      <c r="W3619" s="38">
        <v>650603.83927167254</v>
      </c>
      <c r="AA3619" s="13">
        <v>3554</v>
      </c>
      <c r="AB3619" s="39">
        <v>2549662.6658846554</v>
      </c>
    </row>
    <row r="3620" spans="3:28">
      <c r="C3620" s="13">
        <v>3555</v>
      </c>
      <c r="D3620" s="13">
        <v>65</v>
      </c>
      <c r="E3620" s="14">
        <v>224269.61402651429</v>
      </c>
      <c r="F3620" s="14">
        <v>66542.649470340577</v>
      </c>
      <c r="G3620" s="14">
        <v>2551.6097</v>
      </c>
      <c r="H3620" s="14">
        <v>155175.35485617371</v>
      </c>
      <c r="I3620" s="14">
        <v>9310.5212913704217</v>
      </c>
      <c r="J3620" s="14">
        <v>3724.208516548169</v>
      </c>
      <c r="K3620" s="15">
        <v>2.5394883955857199E-2</v>
      </c>
      <c r="L3620" s="14">
        <v>2957.75214741019</v>
      </c>
      <c r="M3620" s="14">
        <v>121290.25070051625</v>
      </c>
      <c r="N3620" s="14">
        <v>2793.1563874111266</v>
      </c>
      <c r="O3620" s="15">
        <v>-2.2757606971545719E-2</v>
      </c>
      <c r="P3620" s="14">
        <v>-2484.6327933787879</v>
      </c>
      <c r="Q3620" s="14">
        <v>108090.0675326482</v>
      </c>
      <c r="R3620" s="14">
        <v>2793.1563874111266</v>
      </c>
      <c r="S3620" s="15">
        <v>9.2092379110988609E-2</v>
      </c>
      <c r="T3620" s="38">
        <v>24788.433311072302</v>
      </c>
      <c r="U3620" s="38">
        <v>295354.22561746341</v>
      </c>
      <c r="V3620" s="38">
        <v>25261.552665103703</v>
      </c>
      <c r="W3620" s="38">
        <v>524734.54385062784</v>
      </c>
      <c r="AA3620" s="13">
        <v>3555</v>
      </c>
      <c r="AB3620" s="39">
        <v>2794457.9898524396</v>
      </c>
    </row>
    <row r="3621" spans="3:28">
      <c r="C3621" s="13">
        <v>3556</v>
      </c>
      <c r="D3621" s="13">
        <v>65</v>
      </c>
      <c r="E3621" s="14">
        <v>240103.17020873213</v>
      </c>
      <c r="F3621" s="14">
        <v>72717.736381405528</v>
      </c>
      <c r="G3621" s="14">
        <v>2551.6097</v>
      </c>
      <c r="H3621" s="14">
        <v>164833.8241273266</v>
      </c>
      <c r="I3621" s="14">
        <v>9890.0294476395957</v>
      </c>
      <c r="J3621" s="14">
        <v>3956.0117790558384</v>
      </c>
      <c r="K3621" s="15">
        <v>5.0980148386744646E-2</v>
      </c>
      <c r="L3621" s="14">
        <v>9721.5595027230429</v>
      </c>
      <c r="M3621" s="14">
        <v>202392.60592586282</v>
      </c>
      <c r="N3621" s="14">
        <v>2967.0088342918784</v>
      </c>
      <c r="O3621" s="15">
        <v>5.1828272354977174E-2</v>
      </c>
      <c r="P3621" s="14">
        <v>6835.9960554137779</v>
      </c>
      <c r="Q3621" s="14">
        <v>140216.54709980087</v>
      </c>
      <c r="R3621" s="14">
        <v>2967.0088342918784</v>
      </c>
      <c r="S3621" s="15">
        <v>4.427369095032823E-2</v>
      </c>
      <c r="T3621" s="38">
        <v>16838.332355437695</v>
      </c>
      <c r="U3621" s="38">
        <v>398645.50064621557</v>
      </c>
      <c r="V3621" s="38">
        <v>33395.887913574516</v>
      </c>
      <c r="W3621" s="38">
        <v>741254.65367187932</v>
      </c>
      <c r="AA3621" s="13">
        <v>3556</v>
      </c>
      <c r="AB3621" s="39">
        <v>3111543.8639841108</v>
      </c>
    </row>
    <row r="3622" spans="3:28">
      <c r="C3622" s="13">
        <v>3557</v>
      </c>
      <c r="D3622" s="13">
        <v>65</v>
      </c>
      <c r="E3622" s="14">
        <v>226784.06337947983</v>
      </c>
      <c r="F3622" s="14">
        <v>67523.284717997129</v>
      </c>
      <c r="G3622" s="14">
        <v>2551.6097</v>
      </c>
      <c r="H3622" s="14">
        <v>156709.1689614827</v>
      </c>
      <c r="I3622" s="14">
        <v>9402.5501376889624</v>
      </c>
      <c r="J3622" s="14">
        <v>3761.0200550755853</v>
      </c>
      <c r="K3622" s="15">
        <v>0.11322771067760867</v>
      </c>
      <c r="L3622" s="14">
        <v>18761.380318112297</v>
      </c>
      <c r="M3622" s="14">
        <v>186337.90420864563</v>
      </c>
      <c r="N3622" s="14">
        <v>2820.7650413066885</v>
      </c>
      <c r="O3622" s="15">
        <v>0.18842102054176296</v>
      </c>
      <c r="P3622" s="14">
        <v>32088.562729406192</v>
      </c>
      <c r="Q3622" s="14">
        <v>203801.4021476107</v>
      </c>
      <c r="R3622" s="14">
        <v>2820.7650413066885</v>
      </c>
      <c r="S3622" s="15">
        <v>0.81935872977508051</v>
      </c>
      <c r="T3622" s="38">
        <v>1388576.7586457364</v>
      </c>
      <c r="U3622" s="38">
        <v>3084698.759149529</v>
      </c>
      <c r="V3622" s="38">
        <v>1439426.701693255</v>
      </c>
      <c r="W3622" s="38">
        <v>3474838.0655057854</v>
      </c>
      <c r="AA3622" s="13">
        <v>3557</v>
      </c>
      <c r="AB3622" s="39">
        <v>2061911.0871939871</v>
      </c>
    </row>
    <row r="3623" spans="3:28">
      <c r="C3623" s="13">
        <v>3558</v>
      </c>
      <c r="D3623" s="13">
        <v>65</v>
      </c>
      <c r="E3623" s="14">
        <v>230521.75836834352</v>
      </c>
      <c r="F3623" s="14">
        <v>68980.985763653967</v>
      </c>
      <c r="G3623" s="14">
        <v>2551.6097</v>
      </c>
      <c r="H3623" s="14">
        <v>158989.16290468955</v>
      </c>
      <c r="I3623" s="14">
        <v>9539.3497742813724</v>
      </c>
      <c r="J3623" s="14">
        <v>3815.739909712549</v>
      </c>
      <c r="K3623" s="15">
        <v>0.12710644384298062</v>
      </c>
      <c r="L3623" s="14">
        <v>19460.485527888522</v>
      </c>
      <c r="M3623" s="14">
        <v>174472.2024594472</v>
      </c>
      <c r="N3623" s="14">
        <v>2861.8049322844117</v>
      </c>
      <c r="O3623" s="15">
        <v>-1.1526237146722684E-2</v>
      </c>
      <c r="P3623" s="14">
        <v>-2748.481970608746</v>
      </c>
      <c r="Q3623" s="14">
        <v>237136.8211487628</v>
      </c>
      <c r="R3623" s="14">
        <v>2861.8049322844117</v>
      </c>
      <c r="S3623" s="15">
        <v>-4.3453165337538069E-3</v>
      </c>
      <c r="T3623" s="38">
        <v>-1030.2518386242259</v>
      </c>
      <c r="U3623" s="38">
        <v>237495.42395907498</v>
      </c>
      <c r="V3623" s="38">
        <v>15681.751718655549</v>
      </c>
      <c r="W3623" s="38">
        <v>649104.44756728504</v>
      </c>
      <c r="AA3623" s="13">
        <v>3558</v>
      </c>
      <c r="AB3623" s="39">
        <v>2913748.0804071496</v>
      </c>
    </row>
    <row r="3624" spans="3:28">
      <c r="C3624" s="13">
        <v>3559</v>
      </c>
      <c r="D3624" s="13">
        <v>65</v>
      </c>
      <c r="E3624" s="14">
        <v>223002.72391507975</v>
      </c>
      <c r="F3624" s="14">
        <v>66048.562326881103</v>
      </c>
      <c r="G3624" s="14">
        <v>2551.6097</v>
      </c>
      <c r="H3624" s="14">
        <v>154402.55188819865</v>
      </c>
      <c r="I3624" s="14">
        <v>9264.153113291919</v>
      </c>
      <c r="J3624" s="14">
        <v>3705.6612453167677</v>
      </c>
      <c r="K3624" s="15">
        <v>1.4669136093865644E-2</v>
      </c>
      <c r="L3624" s="14">
        <v>1981.7444757036751</v>
      </c>
      <c r="M3624" s="14">
        <v>138930.77047229436</v>
      </c>
      <c r="N3624" s="14">
        <v>2779.2459339875754</v>
      </c>
      <c r="O3624" s="15">
        <v>-8.9073531316349042E-3</v>
      </c>
      <c r="P3624" s="14">
        <v>-1183.4485893089709</v>
      </c>
      <c r="Q3624" s="14">
        <v>133068.15613811315</v>
      </c>
      <c r="R3624" s="14">
        <v>2779.2459339875754</v>
      </c>
      <c r="S3624" s="15">
        <v>-8.7103087629484252E-2</v>
      </c>
      <c r="T3624" s="38">
        <v>-45057.823338624454</v>
      </c>
      <c r="U3624" s="38">
        <v>473624.86655487929</v>
      </c>
      <c r="V3624" s="38">
        <v>-44259.527452229748</v>
      </c>
      <c r="W3624" s="38">
        <v>745623.79316528677</v>
      </c>
      <c r="AA3624" s="13">
        <v>3559</v>
      </c>
      <c r="AB3624" s="39">
        <v>2854025.892089915</v>
      </c>
    </row>
    <row r="3625" spans="3:28">
      <c r="C3625" s="13">
        <v>3560</v>
      </c>
      <c r="D3625" s="13">
        <v>65</v>
      </c>
      <c r="E3625" s="14">
        <v>229954.9410016257</v>
      </c>
      <c r="F3625" s="14">
        <v>68759.92699063402</v>
      </c>
      <c r="G3625" s="14">
        <v>2551.6097</v>
      </c>
      <c r="H3625" s="14">
        <v>158643.40431099167</v>
      </c>
      <c r="I3625" s="14">
        <v>9518.6042586594995</v>
      </c>
      <c r="J3625" s="14">
        <v>3807.4417034638</v>
      </c>
      <c r="K3625" s="15">
        <v>-3.0647734397092043E-2</v>
      </c>
      <c r="L3625" s="14">
        <v>-5014.3734717834132</v>
      </c>
      <c r="M3625" s="14">
        <v>160502.53349067099</v>
      </c>
      <c r="N3625" s="14">
        <v>2855.5812775978497</v>
      </c>
      <c r="O3625" s="15">
        <v>-1.1937688952939021E-2</v>
      </c>
      <c r="P3625" s="14">
        <v>-2163.8575305338513</v>
      </c>
      <c r="Q3625" s="14">
        <v>180526.6162845692</v>
      </c>
      <c r="R3625" s="14">
        <v>2855.5812775978497</v>
      </c>
      <c r="S3625" s="15">
        <v>-0.1609310238339372</v>
      </c>
      <c r="T3625" s="38">
        <v>-22417.179428860236</v>
      </c>
      <c r="U3625" s="38">
        <v>118307.42853456005</v>
      </c>
      <c r="V3625" s="38">
        <v>-29595.410431177501</v>
      </c>
      <c r="W3625" s="38">
        <v>459336.57830980024</v>
      </c>
      <c r="AA3625" s="13">
        <v>3560</v>
      </c>
      <c r="AB3625" s="39">
        <v>2184948.7958012256</v>
      </c>
    </row>
    <row r="3626" spans="3:28">
      <c r="C3626" s="13">
        <v>3561</v>
      </c>
      <c r="D3626" s="13">
        <v>65</v>
      </c>
      <c r="E3626" s="14">
        <v>233933.20369110134</v>
      </c>
      <c r="F3626" s="14">
        <v>70311.449439529519</v>
      </c>
      <c r="G3626" s="14">
        <v>2551.6097</v>
      </c>
      <c r="H3626" s="14">
        <v>161070.14455157184</v>
      </c>
      <c r="I3626" s="14">
        <v>9664.2086730943101</v>
      </c>
      <c r="J3626" s="14">
        <v>3865.6834692377242</v>
      </c>
      <c r="K3626" s="15">
        <v>9.999467104099026E-3</v>
      </c>
      <c r="L3626" s="14">
        <v>1768.9611418545026</v>
      </c>
      <c r="M3626" s="14">
        <v>180607.34428571127</v>
      </c>
      <c r="N3626" s="14">
        <v>2899.262601928293</v>
      </c>
      <c r="O3626" s="15">
        <v>9.8715308636043803E-2</v>
      </c>
      <c r="P3626" s="14">
        <v>15146.247242480173</v>
      </c>
      <c r="Q3626" s="14">
        <v>170029.49944537846</v>
      </c>
      <c r="R3626" s="14">
        <v>2899.262601928293</v>
      </c>
      <c r="S3626" s="15">
        <v>0.15109622362092673</v>
      </c>
      <c r="T3626" s="38">
        <v>42826.019681887374</v>
      </c>
      <c r="U3626" s="38">
        <v>327711.05827224982</v>
      </c>
      <c r="V3626" s="38">
        <v>59741.228066222044</v>
      </c>
      <c r="W3626" s="38">
        <v>678347.90200333949</v>
      </c>
      <c r="AA3626" s="13">
        <v>3561</v>
      </c>
      <c r="AB3626" s="39">
        <v>2313381.1197201815</v>
      </c>
    </row>
    <row r="3627" spans="3:28">
      <c r="C3627" s="13">
        <v>3562</v>
      </c>
      <c r="D3627" s="13">
        <v>65</v>
      </c>
      <c r="E3627" s="14">
        <v>242712.71026953007</v>
      </c>
      <c r="F3627" s="14">
        <v>73735.457005116725</v>
      </c>
      <c r="G3627" s="14">
        <v>2551.6097</v>
      </c>
      <c r="H3627" s="14">
        <v>166425.64356441333</v>
      </c>
      <c r="I3627" s="14">
        <v>9985.5386138647991</v>
      </c>
      <c r="J3627" s="14">
        <v>3994.2154455459199</v>
      </c>
      <c r="K3627" s="15">
        <v>-2.9442860027585734E-2</v>
      </c>
      <c r="L3627" s="14">
        <v>-4497.0025680893687</v>
      </c>
      <c r="M3627" s="14">
        <v>150236.71307511037</v>
      </c>
      <c r="N3627" s="14">
        <v>2995.6615841594398</v>
      </c>
      <c r="O3627" s="15">
        <v>0.10023801135276343</v>
      </c>
      <c r="P3627" s="14">
        <v>17892.626621830579</v>
      </c>
      <c r="Q3627" s="14">
        <v>197891.87000540525</v>
      </c>
      <c r="R3627" s="14">
        <v>2995.6615841594398</v>
      </c>
      <c r="S3627" s="15">
        <v>0.30241626450681564</v>
      </c>
      <c r="T3627" s="38">
        <v>116884.40939747564</v>
      </c>
      <c r="U3627" s="38">
        <v>504883.97014145541</v>
      </c>
      <c r="V3627" s="38">
        <v>130280.03345121685</v>
      </c>
      <c r="W3627" s="38">
        <v>853012.55322197103</v>
      </c>
      <c r="AA3627" s="13">
        <v>3562</v>
      </c>
      <c r="AB3627" s="39">
        <v>2763287.4828651967</v>
      </c>
    </row>
    <row r="3628" spans="3:28">
      <c r="C3628" s="13">
        <v>3563</v>
      </c>
      <c r="D3628" s="13">
        <v>65</v>
      </c>
      <c r="E3628" s="14">
        <v>230992.02784736888</v>
      </c>
      <c r="F3628" s="14">
        <v>69164.390860473868</v>
      </c>
      <c r="G3628" s="14">
        <v>2551.6097</v>
      </c>
      <c r="H3628" s="14">
        <v>159276.027286895</v>
      </c>
      <c r="I3628" s="14">
        <v>9556.5616372136992</v>
      </c>
      <c r="J3628" s="14">
        <v>3822.6246548854797</v>
      </c>
      <c r="K3628" s="15">
        <v>3.8833135774512077E-2</v>
      </c>
      <c r="L3628" s="14">
        <v>5717.3260176131025</v>
      </c>
      <c r="M3628" s="14">
        <v>154856.66676931817</v>
      </c>
      <c r="N3628" s="14">
        <v>2866.9684911641098</v>
      </c>
      <c r="O3628" s="15">
        <v>2.4736825411530522E-2</v>
      </c>
      <c r="P3628" s="14">
        <v>6006.4253551677984</v>
      </c>
      <c r="Q3628" s="14">
        <v>250253.01335366865</v>
      </c>
      <c r="R3628" s="14">
        <v>2866.9684911641098</v>
      </c>
      <c r="S3628" s="15">
        <v>-0.17340809207281516</v>
      </c>
      <c r="T3628" s="38">
        <v>-72996.351062787406</v>
      </c>
      <c r="U3628" s="38">
        <v>349388.37132994964</v>
      </c>
      <c r="V3628" s="38">
        <v>-61272.599690006507</v>
      </c>
      <c r="W3628" s="38">
        <v>754498.05145293637</v>
      </c>
      <c r="AA3628" s="13">
        <v>3563</v>
      </c>
      <c r="AB3628" s="39">
        <v>2599735.5412446577</v>
      </c>
    </row>
    <row r="3629" spans="3:28">
      <c r="C3629" s="13">
        <v>3564</v>
      </c>
      <c r="D3629" s="13">
        <v>65</v>
      </c>
      <c r="E3629" s="14">
        <v>247740.6326366383</v>
      </c>
      <c r="F3629" s="14">
        <v>75696.346728288947</v>
      </c>
      <c r="G3629" s="14">
        <v>2551.6097</v>
      </c>
      <c r="H3629" s="14">
        <v>169492.67620834935</v>
      </c>
      <c r="I3629" s="14">
        <v>10169.560572500961</v>
      </c>
      <c r="J3629" s="14">
        <v>4067.8242290003845</v>
      </c>
      <c r="K3629" s="15">
        <v>0.12473304276587668</v>
      </c>
      <c r="L3629" s="14">
        <v>20681.562731557256</v>
      </c>
      <c r="M3629" s="14">
        <v>188522.08288637002</v>
      </c>
      <c r="N3629" s="14">
        <v>3050.8681717502882</v>
      </c>
      <c r="O3629" s="15">
        <v>-0.14535824360807537</v>
      </c>
      <c r="P3629" s="14">
        <v>-22290.881304055783</v>
      </c>
      <c r="Q3629" s="14">
        <v>132585.89186485033</v>
      </c>
      <c r="R3629" s="14">
        <v>3050.8681717502882</v>
      </c>
      <c r="S3629" s="15">
        <v>0.6275359884270183</v>
      </c>
      <c r="T3629" s="38">
        <v>170608.80392281202</v>
      </c>
      <c r="U3629" s="38">
        <v>444005.18576175557</v>
      </c>
      <c r="V3629" s="38">
        <v>168999.48535031348</v>
      </c>
      <c r="W3629" s="38">
        <v>765113.16051297588</v>
      </c>
      <c r="AA3629" s="13">
        <v>3564</v>
      </c>
      <c r="AB3629" s="39">
        <v>2775684.0855063321</v>
      </c>
    </row>
    <row r="3630" spans="3:28">
      <c r="C3630" s="13">
        <v>3565</v>
      </c>
      <c r="D3630" s="13">
        <v>65</v>
      </c>
      <c r="E3630" s="14">
        <v>233877.99260028102</v>
      </c>
      <c r="F3630" s="14">
        <v>70289.917114109601</v>
      </c>
      <c r="G3630" s="14">
        <v>2551.6097</v>
      </c>
      <c r="H3630" s="14">
        <v>161036.46578617141</v>
      </c>
      <c r="I3630" s="14">
        <v>9662.1879471702832</v>
      </c>
      <c r="J3630" s="14">
        <v>3864.8751788681134</v>
      </c>
      <c r="K3630" s="15">
        <v>1.8620401014149142E-2</v>
      </c>
      <c r="L3630" s="14">
        <v>2475.2721307692195</v>
      </c>
      <c r="M3630" s="14">
        <v>137341.0514290272</v>
      </c>
      <c r="N3630" s="14">
        <v>2898.6563841510847</v>
      </c>
      <c r="O3630" s="15">
        <v>5.5992677827069751E-2</v>
      </c>
      <c r="P3630" s="14">
        <v>7598.0433312494597</v>
      </c>
      <c r="Q3630" s="14">
        <v>144744.45953750412</v>
      </c>
      <c r="R3630" s="14">
        <v>2898.6563841510847</v>
      </c>
      <c r="S3630" s="15">
        <v>0.24225674817072373</v>
      </c>
      <c r="T3630" s="38">
        <v>328873.41738481203</v>
      </c>
      <c r="U3630" s="38">
        <v>1687863.535949619</v>
      </c>
      <c r="V3630" s="38">
        <v>338946.73284683068</v>
      </c>
      <c r="W3630" s="38">
        <v>1969949.0469161505</v>
      </c>
      <c r="AA3630" s="13">
        <v>3565</v>
      </c>
      <c r="AB3630" s="39">
        <v>2308321.478339131</v>
      </c>
    </row>
    <row r="3631" spans="3:28">
      <c r="C3631" s="13">
        <v>3566</v>
      </c>
      <c r="D3631" s="13">
        <v>65</v>
      </c>
      <c r="E3631" s="14">
        <v>233567.25657825859</v>
      </c>
      <c r="F3631" s="14">
        <v>70168.730065520853</v>
      </c>
      <c r="G3631" s="14">
        <v>2551.6097</v>
      </c>
      <c r="H3631" s="14">
        <v>160846.91681273773</v>
      </c>
      <c r="I3631" s="14">
        <v>9650.8150087642643</v>
      </c>
      <c r="J3631" s="14">
        <v>3860.326003505706</v>
      </c>
      <c r="K3631" s="15">
        <v>5.5607023601919103E-2</v>
      </c>
      <c r="L3631" s="14">
        <v>8515.1685687774207</v>
      </c>
      <c r="M3631" s="14">
        <v>163576.50128995301</v>
      </c>
      <c r="N3631" s="14">
        <v>2895.2445026292794</v>
      </c>
      <c r="O3631" s="15">
        <v>-0.14071371647609127</v>
      </c>
      <c r="P3631" s="14">
        <v>-25971.831446855525</v>
      </c>
      <c r="Q3631" s="14">
        <v>160047.92845579045</v>
      </c>
      <c r="R3631" s="14">
        <v>2895.2445026292794</v>
      </c>
      <c r="S3631" s="15">
        <v>-0.11921628462353644</v>
      </c>
      <c r="T3631" s="38">
        <v>-10625.983832443106</v>
      </c>
      <c r="U3631" s="38">
        <v>79953.621234793449</v>
      </c>
      <c r="V3631" s="38">
        <v>-28082.646710521207</v>
      </c>
      <c r="W3631" s="38">
        <v>403578.05098053691</v>
      </c>
      <c r="AA3631" s="13">
        <v>3566</v>
      </c>
      <c r="AB3631" s="39">
        <v>2699194.05027055</v>
      </c>
    </row>
    <row r="3632" spans="3:28">
      <c r="C3632" s="13">
        <v>3567</v>
      </c>
      <c r="D3632" s="13">
        <v>65</v>
      </c>
      <c r="E3632" s="14">
        <v>224085.6672402572</v>
      </c>
      <c r="F3632" s="14">
        <v>66470.91022370031</v>
      </c>
      <c r="G3632" s="14">
        <v>2551.6097</v>
      </c>
      <c r="H3632" s="14">
        <v>155063.14731655689</v>
      </c>
      <c r="I3632" s="14">
        <v>9303.7888389934124</v>
      </c>
      <c r="J3632" s="14">
        <v>3721.5155355973652</v>
      </c>
      <c r="K3632" s="15">
        <v>-4.478022716814483E-2</v>
      </c>
      <c r="L3632" s="14">
        <v>-7497.8279194399965</v>
      </c>
      <c r="M3632" s="14">
        <v>161799.05944382673</v>
      </c>
      <c r="N3632" s="14">
        <v>2791.1366516980238</v>
      </c>
      <c r="O3632" s="15">
        <v>-0.11411715733097852</v>
      </c>
      <c r="P3632" s="14">
        <v>-18753.869066271618</v>
      </c>
      <c r="Q3632" s="14">
        <v>146980.43240799455</v>
      </c>
      <c r="R3632" s="14">
        <v>2791.1366516980238</v>
      </c>
      <c r="S3632" s="15">
        <v>0.28501597832971931</v>
      </c>
      <c r="T3632" s="38">
        <v>51669.834452198054</v>
      </c>
      <c r="U3632" s="38">
        <v>234352.90376307629</v>
      </c>
      <c r="V3632" s="38">
        <v>25418.137466486442</v>
      </c>
      <c r="W3632" s="38">
        <v>543132.3956148976</v>
      </c>
      <c r="AA3632" s="13">
        <v>3567</v>
      </c>
      <c r="AB3632" s="39">
        <v>2917023.4649053756</v>
      </c>
    </row>
    <row r="3633" spans="3:28">
      <c r="C3633" s="13">
        <v>3568</v>
      </c>
      <c r="D3633" s="13">
        <v>65</v>
      </c>
      <c r="E3633" s="14">
        <v>233763.6683964234</v>
      </c>
      <c r="F3633" s="14">
        <v>70245.330674605124</v>
      </c>
      <c r="G3633" s="14">
        <v>2551.6097</v>
      </c>
      <c r="H3633" s="14">
        <v>160966.72802181827</v>
      </c>
      <c r="I3633" s="14">
        <v>9658.0036813090956</v>
      </c>
      <c r="J3633" s="14">
        <v>3863.2014725236386</v>
      </c>
      <c r="K3633" s="15">
        <v>3.9779183104370772E-2</v>
      </c>
      <c r="L3633" s="14">
        <v>6972.3340941053584</v>
      </c>
      <c r="M3633" s="14">
        <v>184179.88445989255</v>
      </c>
      <c r="N3633" s="14">
        <v>2897.4011043927285</v>
      </c>
      <c r="O3633" s="15">
        <v>0.16631472291062083</v>
      </c>
      <c r="P3633" s="14">
        <v>16762.116376205056</v>
      </c>
      <c r="Q3633" s="14">
        <v>118996.34019932184</v>
      </c>
      <c r="R3633" s="14">
        <v>2897.4011043927285</v>
      </c>
      <c r="S3633" s="15">
        <v>-3.6788578903467886E-2</v>
      </c>
      <c r="T3633" s="38">
        <v>-10673.034245602956</v>
      </c>
      <c r="U3633" s="38">
        <v>280893.81067984231</v>
      </c>
      <c r="V3633" s="38">
        <v>13061.416224707458</v>
      </c>
      <c r="W3633" s="38">
        <v>584070.03533905675</v>
      </c>
      <c r="AA3633" s="13">
        <v>3568</v>
      </c>
      <c r="AB3633" s="39">
        <v>2369806.2162094624</v>
      </c>
    </row>
    <row r="3634" spans="3:28">
      <c r="C3634" s="13">
        <v>3569</v>
      </c>
      <c r="D3634" s="13">
        <v>65</v>
      </c>
      <c r="E3634" s="14">
        <v>232792.63906115713</v>
      </c>
      <c r="F3634" s="14">
        <v>69866.629233851272</v>
      </c>
      <c r="G3634" s="14">
        <v>2551.6097</v>
      </c>
      <c r="H3634" s="14">
        <v>160374.40012730585</v>
      </c>
      <c r="I3634" s="14">
        <v>9622.4640076383512</v>
      </c>
      <c r="J3634" s="14">
        <v>3848.9856030553406</v>
      </c>
      <c r="K3634" s="15">
        <v>6.8844654068074093E-2</v>
      </c>
      <c r="L3634" s="14">
        <v>9891.5675174086227</v>
      </c>
      <c r="M3634" s="14">
        <v>155495.58999785327</v>
      </c>
      <c r="N3634" s="14">
        <v>2886.7392022915051</v>
      </c>
      <c r="O3634" s="15">
        <v>-0.17112549507407041</v>
      </c>
      <c r="P3634" s="14">
        <v>-26852.479948003092</v>
      </c>
      <c r="Q3634" s="14">
        <v>131507.77650498317</v>
      </c>
      <c r="R3634" s="14">
        <v>2886.7392022915051</v>
      </c>
      <c r="S3634" s="15">
        <v>0.46941637984311635</v>
      </c>
      <c r="T3634" s="38">
        <v>68504.518842383448</v>
      </c>
      <c r="U3634" s="38">
        <v>215883.398544984</v>
      </c>
      <c r="V3634" s="38">
        <v>51543.606411788976</v>
      </c>
      <c r="W3634" s="38">
        <v>502886.76504782046</v>
      </c>
      <c r="AA3634" s="13">
        <v>3569</v>
      </c>
      <c r="AB3634" s="39">
        <v>2627112.9301932589</v>
      </c>
    </row>
    <row r="3635" spans="3:28">
      <c r="C3635" s="13">
        <v>3570</v>
      </c>
      <c r="D3635" s="13">
        <v>65</v>
      </c>
      <c r="E3635" s="14">
        <v>236232.9991250927</v>
      </c>
      <c r="F3635" s="14">
        <v>71208.369658786149</v>
      </c>
      <c r="G3635" s="14">
        <v>2551.6097</v>
      </c>
      <c r="H3635" s="14">
        <v>162473.01976630653</v>
      </c>
      <c r="I3635" s="14">
        <v>9748.3811859783909</v>
      </c>
      <c r="J3635" s="14">
        <v>3899.3524743913567</v>
      </c>
      <c r="K3635" s="15">
        <v>1.0998066480610171E-2</v>
      </c>
      <c r="L3635" s="14">
        <v>1495.824460152596</v>
      </c>
      <c r="M3635" s="14">
        <v>139453.44925719438</v>
      </c>
      <c r="N3635" s="14">
        <v>2924.5143557935171</v>
      </c>
      <c r="O3635" s="15">
        <v>1.1237908044088481E-2</v>
      </c>
      <c r="P3635" s="14">
        <v>3527.7032610023016</v>
      </c>
      <c r="Q3635" s="14">
        <v>318900.98793284554</v>
      </c>
      <c r="R3635" s="14">
        <v>2924.5143557935171</v>
      </c>
      <c r="S3635" s="15">
        <v>-2.2813532727408756E-2</v>
      </c>
      <c r="T3635" s="38">
        <v>-1247.6785765857337</v>
      </c>
      <c r="U3635" s="38">
        <v>54904.862280468747</v>
      </c>
      <c r="V3635" s="38">
        <v>3775.8491445691634</v>
      </c>
      <c r="W3635" s="38">
        <v>513259.29947050865</v>
      </c>
      <c r="AA3635" s="13">
        <v>3570</v>
      </c>
      <c r="AB3635" s="39">
        <v>2441899.7612915556</v>
      </c>
    </row>
    <row r="3636" spans="3:28">
      <c r="C3636" s="13">
        <v>3571</v>
      </c>
      <c r="D3636" s="13">
        <v>65</v>
      </c>
      <c r="E3636" s="14">
        <v>229712.00273418234</v>
      </c>
      <c r="F3636" s="14">
        <v>68665.181066331119</v>
      </c>
      <c r="G3636" s="14">
        <v>2551.6097</v>
      </c>
      <c r="H3636" s="14">
        <v>158495.21196785124</v>
      </c>
      <c r="I3636" s="14">
        <v>9509.7127180710741</v>
      </c>
      <c r="J3636" s="14">
        <v>3803.8850872284297</v>
      </c>
      <c r="K3636" s="15">
        <v>0.16771772765732812</v>
      </c>
      <c r="L3636" s="14">
        <v>24717.012595549371</v>
      </c>
      <c r="M3636" s="14">
        <v>173991.6446025568</v>
      </c>
      <c r="N3636" s="14">
        <v>2852.9138154213219</v>
      </c>
      <c r="O3636" s="15">
        <v>0.13125479614967572</v>
      </c>
      <c r="P3636" s="14">
        <v>18090.323682747734</v>
      </c>
      <c r="Q3636" s="14">
        <v>157342.78172277915</v>
      </c>
      <c r="R3636" s="14">
        <v>2852.9138154213219</v>
      </c>
      <c r="S3636" s="15">
        <v>0.15161789472840201</v>
      </c>
      <c r="T3636" s="38">
        <v>52543.12952539543</v>
      </c>
      <c r="U3636" s="38">
        <v>400519.24417316122</v>
      </c>
      <c r="V3636" s="38">
        <v>95350.465803692539</v>
      </c>
      <c r="W3636" s="38">
        <v>731853.6704984972</v>
      </c>
      <c r="AA3636" s="13">
        <v>3571</v>
      </c>
      <c r="AB3636" s="39">
        <v>2852929.3940000548</v>
      </c>
    </row>
    <row r="3637" spans="3:28">
      <c r="C3637" s="13">
        <v>3572</v>
      </c>
      <c r="D3637" s="13">
        <v>65</v>
      </c>
      <c r="E3637" s="14">
        <v>245197.10188872641</v>
      </c>
      <c r="F3637" s="14">
        <v>74704.369736603301</v>
      </c>
      <c r="G3637" s="14">
        <v>2551.6097</v>
      </c>
      <c r="H3637" s="14">
        <v>167941.12245212312</v>
      </c>
      <c r="I3637" s="14">
        <v>10076.467347127387</v>
      </c>
      <c r="J3637" s="14">
        <v>4030.586938850955</v>
      </c>
      <c r="K3637" s="15">
        <v>6.6994659071353088E-2</v>
      </c>
      <c r="L3637" s="14">
        <v>12789.065672266172</v>
      </c>
      <c r="M3637" s="14">
        <v>205701.15374505095</v>
      </c>
      <c r="N3637" s="14">
        <v>3022.9402041382159</v>
      </c>
      <c r="O3637" s="15">
        <v>0.22894896881485854</v>
      </c>
      <c r="P3637" s="14">
        <v>43043.211748354341</v>
      </c>
      <c r="Q3637" s="14">
        <v>232558.20058721927</v>
      </c>
      <c r="R3637" s="14">
        <v>3022.9402041382159</v>
      </c>
      <c r="S3637" s="15">
        <v>0.21309470198276076</v>
      </c>
      <c r="T3637" s="38">
        <v>43485.030405260659</v>
      </c>
      <c r="U3637" s="38">
        <v>249060.84373430765</v>
      </c>
      <c r="V3637" s="38">
        <v>99317.307825881173</v>
      </c>
      <c r="W3637" s="38">
        <v>687320.1980665779</v>
      </c>
      <c r="AA3637" s="13">
        <v>3572</v>
      </c>
      <c r="AB3637" s="39">
        <v>2526064.3033689088</v>
      </c>
    </row>
    <row r="3638" spans="3:28">
      <c r="C3638" s="13">
        <v>3573</v>
      </c>
      <c r="D3638" s="13">
        <v>65</v>
      </c>
      <c r="E3638" s="14">
        <v>229416.24808125797</v>
      </c>
      <c r="F3638" s="14">
        <v>68549.836751690615</v>
      </c>
      <c r="G3638" s="14">
        <v>2551.6097</v>
      </c>
      <c r="H3638" s="14">
        <v>158314.80162956737</v>
      </c>
      <c r="I3638" s="14">
        <v>9498.8880977740428</v>
      </c>
      <c r="J3638" s="14">
        <v>3799.5552391096171</v>
      </c>
      <c r="K3638" s="15">
        <v>7.178667973213175E-2</v>
      </c>
      <c r="L3638" s="14">
        <v>8864.5060946292342</v>
      </c>
      <c r="M3638" s="14">
        <v>134248.28001693374</v>
      </c>
      <c r="N3638" s="14">
        <v>2849.6664293322128</v>
      </c>
      <c r="O3638" s="15">
        <v>6.0204777243927601E-2</v>
      </c>
      <c r="P3638" s="14">
        <v>13014.395301365033</v>
      </c>
      <c r="Q3638" s="14">
        <v>230608.04263912796</v>
      </c>
      <c r="R3638" s="14">
        <v>2849.6664293322128</v>
      </c>
      <c r="S3638" s="15">
        <v>-0.24224847108834069</v>
      </c>
      <c r="T3638" s="38">
        <v>-83523.089317515303</v>
      </c>
      <c r="U3638" s="38">
        <v>262684.47438157542</v>
      </c>
      <c r="V3638" s="38">
        <v>-61644.187921521036</v>
      </c>
      <c r="W3638" s="38">
        <v>627540.79703763709</v>
      </c>
      <c r="AA3638" s="13">
        <v>3573</v>
      </c>
      <c r="AB3638" s="39">
        <v>3278585.1964444239</v>
      </c>
    </row>
    <row r="3639" spans="3:28">
      <c r="C3639" s="13">
        <v>3574</v>
      </c>
      <c r="D3639" s="13">
        <v>65</v>
      </c>
      <c r="E3639" s="14">
        <v>231494.39938330528</v>
      </c>
      <c r="F3639" s="14">
        <v>69360.315759489065</v>
      </c>
      <c r="G3639" s="14">
        <v>2551.6097</v>
      </c>
      <c r="H3639" s="14">
        <v>159582.4739238162</v>
      </c>
      <c r="I3639" s="14">
        <v>9574.9484354289725</v>
      </c>
      <c r="J3639" s="14">
        <v>3829.9793741715894</v>
      </c>
      <c r="K3639" s="15">
        <v>3.9626207313723232E-2</v>
      </c>
      <c r="L3639" s="14">
        <v>5661.9322113190547</v>
      </c>
      <c r="M3639" s="14">
        <v>150460.44760383439</v>
      </c>
      <c r="N3639" s="14">
        <v>2872.4845306286916</v>
      </c>
      <c r="O3639" s="15">
        <v>4.8640918895048943E-2</v>
      </c>
      <c r="P3639" s="14">
        <v>6043.8599997528263</v>
      </c>
      <c r="Q3639" s="14">
        <v>131734.74500307717</v>
      </c>
      <c r="R3639" s="14">
        <v>2872.4845306286916</v>
      </c>
      <c r="S3639" s="15">
        <v>-0.20541749731690018</v>
      </c>
      <c r="T3639" s="38">
        <v>-79252.361701472546</v>
      </c>
      <c r="U3639" s="38">
        <v>307995.0346117802</v>
      </c>
      <c r="V3639" s="38">
        <v>-67546.569490400667</v>
      </c>
      <c r="W3639" s="38">
        <v>590190.22721869173</v>
      </c>
      <c r="AA3639" s="13">
        <v>3574</v>
      </c>
      <c r="AB3639" s="39">
        <v>2705258.9481078857</v>
      </c>
    </row>
    <row r="3640" spans="3:28">
      <c r="C3640" s="13">
        <v>3575</v>
      </c>
      <c r="D3640" s="13">
        <v>65</v>
      </c>
      <c r="E3640" s="14">
        <v>221689.16547798525</v>
      </c>
      <c r="F3640" s="14">
        <v>65536.274536414247</v>
      </c>
      <c r="G3640" s="14">
        <v>2551.6097</v>
      </c>
      <c r="H3640" s="14">
        <v>153601.28124157101</v>
      </c>
      <c r="I3640" s="14">
        <v>9216.0768744942598</v>
      </c>
      <c r="J3640" s="14">
        <v>3686.4307497977043</v>
      </c>
      <c r="K3640" s="15">
        <v>7.6234686048601175E-2</v>
      </c>
      <c r="L3640" s="14">
        <v>10505.779739397125</v>
      </c>
      <c r="M3640" s="14">
        <v>150157.39026790721</v>
      </c>
      <c r="N3640" s="14">
        <v>2764.8230623482777</v>
      </c>
      <c r="O3640" s="15">
        <v>6.6140804146402707E-2</v>
      </c>
      <c r="P3640" s="14">
        <v>26793.043084602046</v>
      </c>
      <c r="Q3640" s="14">
        <v>433266.43332984851</v>
      </c>
      <c r="R3640" s="14">
        <v>2764.8230623482777</v>
      </c>
      <c r="S3640" s="15">
        <v>3.9773935086709941E-2</v>
      </c>
      <c r="T3640" s="38">
        <v>6221.2181822956818</v>
      </c>
      <c r="U3640" s="38">
        <v>164018.07974797091</v>
      </c>
      <c r="V3640" s="38">
        <v>43520.041006294858</v>
      </c>
      <c r="W3640" s="38">
        <v>747441.90334572666</v>
      </c>
      <c r="AA3640" s="13">
        <v>3575</v>
      </c>
      <c r="AB3640" s="39">
        <v>2977206.0670293774</v>
      </c>
    </row>
    <row r="3641" spans="3:28">
      <c r="C3641" s="13">
        <v>3576</v>
      </c>
      <c r="D3641" s="13">
        <v>65</v>
      </c>
      <c r="E3641" s="14">
        <v>218812.97719244726</v>
      </c>
      <c r="F3641" s="14">
        <v>64414.561105054432</v>
      </c>
      <c r="G3641" s="14">
        <v>2551.6097</v>
      </c>
      <c r="H3641" s="14">
        <v>151846.80638739283</v>
      </c>
      <c r="I3641" s="14">
        <v>9110.8083832435696</v>
      </c>
      <c r="J3641" s="14">
        <v>3644.3233532974282</v>
      </c>
      <c r="K3641" s="15">
        <v>6.2362939148064983E-3</v>
      </c>
      <c r="L3641" s="14">
        <v>889.14037168997834</v>
      </c>
      <c r="M3641" s="14">
        <v>145286.4250038075</v>
      </c>
      <c r="N3641" s="14">
        <v>2733.2425149730707</v>
      </c>
      <c r="O3641" s="15">
        <v>0.21412425121488643</v>
      </c>
      <c r="P3641" s="14">
        <v>51675.741495776827</v>
      </c>
      <c r="Q3641" s="14">
        <v>294377.66785103641</v>
      </c>
      <c r="R3641" s="14">
        <v>2733.2425149730707</v>
      </c>
      <c r="S3641" s="15">
        <v>0.19863280079562151</v>
      </c>
      <c r="T3641" s="38">
        <v>100488.58066003458</v>
      </c>
      <c r="U3641" s="38">
        <v>607756.44409670145</v>
      </c>
      <c r="V3641" s="38">
        <v>153053.4625275014</v>
      </c>
      <c r="W3641" s="38">
        <v>1047420.5369515454</v>
      </c>
      <c r="AA3641" s="13">
        <v>3576</v>
      </c>
      <c r="AB3641" s="39">
        <v>2544441.8016203716</v>
      </c>
    </row>
    <row r="3642" spans="3:28">
      <c r="C3642" s="13">
        <v>3577</v>
      </c>
      <c r="D3642" s="13">
        <v>65</v>
      </c>
      <c r="E3642" s="14">
        <v>241071.58377782701</v>
      </c>
      <c r="F3642" s="14">
        <v>73095.417673352538</v>
      </c>
      <c r="G3642" s="14">
        <v>2551.6097</v>
      </c>
      <c r="H3642" s="14">
        <v>165424.55640447445</v>
      </c>
      <c r="I3642" s="14">
        <v>9925.4733842684673</v>
      </c>
      <c r="J3642" s="14">
        <v>3970.189353707387</v>
      </c>
      <c r="K3642" s="15">
        <v>1.8987533183984367E-2</v>
      </c>
      <c r="L3642" s="14">
        <v>2727.7800613247482</v>
      </c>
      <c r="M3642" s="14">
        <v>148374.50971167674</v>
      </c>
      <c r="N3642" s="14">
        <v>2977.6420152805399</v>
      </c>
      <c r="O3642" s="15">
        <v>-2.6393181902824081E-2</v>
      </c>
      <c r="P3642" s="14">
        <v>-6756.5407696685916</v>
      </c>
      <c r="Q3642" s="14">
        <v>250727.96861481111</v>
      </c>
      <c r="R3642" s="14">
        <v>2977.6420152805399</v>
      </c>
      <c r="S3642" s="15">
        <v>0.12265789373450373</v>
      </c>
      <c r="T3642" s="38">
        <v>109929.67709661243</v>
      </c>
      <c r="U3642" s="38">
        <v>1007648.4409936859</v>
      </c>
      <c r="V3642" s="38">
        <v>105900.91638826858</v>
      </c>
      <c r="W3642" s="38">
        <v>1406750.9193201736</v>
      </c>
      <c r="AA3642" s="13">
        <v>3577</v>
      </c>
      <c r="AB3642" s="39">
        <v>3047004.8549064011</v>
      </c>
    </row>
    <row r="3643" spans="3:28">
      <c r="C3643" s="13">
        <v>3578</v>
      </c>
      <c r="D3643" s="13">
        <v>65</v>
      </c>
      <c r="E3643" s="14">
        <v>233710.18290054132</v>
      </c>
      <c r="F3643" s="14">
        <v>70224.471331211113</v>
      </c>
      <c r="G3643" s="14">
        <v>2551.6097</v>
      </c>
      <c r="H3643" s="14">
        <v>160934.10186933019</v>
      </c>
      <c r="I3643" s="14">
        <v>9656.0461121598109</v>
      </c>
      <c r="J3643" s="14">
        <v>3862.4184448639244</v>
      </c>
      <c r="K3643" s="15">
        <v>1.5211302680386927E-2</v>
      </c>
      <c r="L3643" s="14">
        <v>2832.1216324554043</v>
      </c>
      <c r="M3643" s="14">
        <v>190948.67552671951</v>
      </c>
      <c r="N3643" s="14">
        <v>2896.8138336479433</v>
      </c>
      <c r="O3643" s="15">
        <v>-3.4767069362540662E-2</v>
      </c>
      <c r="P3643" s="14">
        <v>-5030.6844719010678</v>
      </c>
      <c r="Q3643" s="14">
        <v>141114.54516076893</v>
      </c>
      <c r="R3643" s="14">
        <v>2896.8138336479433</v>
      </c>
      <c r="S3643" s="15">
        <v>-5.3617678962950097E-2</v>
      </c>
      <c r="T3643" s="38">
        <v>-23496.795677580245</v>
      </c>
      <c r="U3643" s="38">
        <v>416180.12340249069</v>
      </c>
      <c r="V3643" s="38">
        <v>-25695.35851702591</v>
      </c>
      <c r="W3643" s="38">
        <v>748243.34408997907</v>
      </c>
      <c r="AA3643" s="13">
        <v>3578</v>
      </c>
      <c r="AB3643" s="39">
        <v>2635290.6751484331</v>
      </c>
    </row>
    <row r="3644" spans="3:28">
      <c r="C3644" s="13">
        <v>3579</v>
      </c>
      <c r="D3644" s="13">
        <v>65</v>
      </c>
      <c r="E3644" s="14">
        <v>229451.77131824158</v>
      </c>
      <c r="F3644" s="14">
        <v>68563.690814114219</v>
      </c>
      <c r="G3644" s="14">
        <v>2551.6097</v>
      </c>
      <c r="H3644" s="14">
        <v>158336.47080412737</v>
      </c>
      <c r="I3644" s="14">
        <v>9500.1882482476412</v>
      </c>
      <c r="J3644" s="14">
        <v>3800.0752992990565</v>
      </c>
      <c r="K3644" s="15">
        <v>-1.9655532860208907E-2</v>
      </c>
      <c r="L3644" s="14">
        <v>-2364.353700967476</v>
      </c>
      <c r="M3644" s="14">
        <v>119825.15754285386</v>
      </c>
      <c r="N3644" s="14">
        <v>2850.0564744742924</v>
      </c>
      <c r="O3644" s="15">
        <v>0.21538410184071927</v>
      </c>
      <c r="P3644" s="14">
        <v>17530.156762189981</v>
      </c>
      <c r="Q3644" s="14">
        <v>100345.39259772922</v>
      </c>
      <c r="R3644" s="14">
        <v>2850.0564744742924</v>
      </c>
      <c r="S3644" s="15">
        <v>6.9006053459699263E-2</v>
      </c>
      <c r="T3644" s="38">
        <v>9812.7775785578815</v>
      </c>
      <c r="U3644" s="38">
        <v>153439.49808165856</v>
      </c>
      <c r="V3644" s="38">
        <v>24978.580639780386</v>
      </c>
      <c r="W3644" s="38">
        <v>373610.04822224163</v>
      </c>
      <c r="AA3644" s="13">
        <v>3579</v>
      </c>
      <c r="AB3644" s="39">
        <v>2140242.3128577918</v>
      </c>
    </row>
    <row r="3645" spans="3:28">
      <c r="C3645" s="13">
        <v>3580</v>
      </c>
      <c r="D3645" s="13">
        <v>65</v>
      </c>
      <c r="E3645" s="14">
        <v>232617.51456999648</v>
      </c>
      <c r="F3645" s="14">
        <v>69798.330682298634</v>
      </c>
      <c r="G3645" s="14">
        <v>2551.6097</v>
      </c>
      <c r="H3645" s="14">
        <v>160267.57418769784</v>
      </c>
      <c r="I3645" s="14">
        <v>9616.0544512618708</v>
      </c>
      <c r="J3645" s="14">
        <v>3846.4217805047483</v>
      </c>
      <c r="K3645" s="15">
        <v>3.8924786003678546E-2</v>
      </c>
      <c r="L3645" s="14">
        <v>6434.9850234088535</v>
      </c>
      <c r="M3645" s="14">
        <v>173676.63909792749</v>
      </c>
      <c r="N3645" s="14">
        <v>2884.8163353785612</v>
      </c>
      <c r="O3645" s="15">
        <v>0.13925408444579473</v>
      </c>
      <c r="P3645" s="14">
        <v>52303.228098435888</v>
      </c>
      <c r="Q3645" s="14">
        <v>429341.28436932428</v>
      </c>
      <c r="R3645" s="14">
        <v>2884.8163353785612</v>
      </c>
      <c r="S3645" s="15">
        <v>0.16772046045232905</v>
      </c>
      <c r="T3645" s="38">
        <v>71995.551727028069</v>
      </c>
      <c r="U3645" s="38">
        <v>502697.16615292616</v>
      </c>
      <c r="V3645" s="38">
        <v>130733.76484887282</v>
      </c>
      <c r="W3645" s="38">
        <v>1105715.0896201779</v>
      </c>
      <c r="AA3645" s="13">
        <v>3580</v>
      </c>
      <c r="AB3645" s="39">
        <v>2750695.0436678869</v>
      </c>
    </row>
    <row r="3646" spans="3:28">
      <c r="C3646" s="13">
        <v>3581</v>
      </c>
      <c r="D3646" s="13">
        <v>65</v>
      </c>
      <c r="E3646" s="14">
        <v>234731.23798699447</v>
      </c>
      <c r="F3646" s="14">
        <v>70622.682814927844</v>
      </c>
      <c r="G3646" s="14">
        <v>2551.6097</v>
      </c>
      <c r="H3646" s="14">
        <v>161556.94547206661</v>
      </c>
      <c r="I3646" s="14">
        <v>9693.4167283239967</v>
      </c>
      <c r="J3646" s="14">
        <v>3877.3666913295988</v>
      </c>
      <c r="K3646" s="15">
        <v>-2.9049448380254105E-2</v>
      </c>
      <c r="L3646" s="14">
        <v>-4744.6144896216865</v>
      </c>
      <c r="M3646" s="14">
        <v>160522.9702353465</v>
      </c>
      <c r="N3646" s="14">
        <v>2908.0250184971987</v>
      </c>
      <c r="O3646" s="15">
        <v>6.7753684469507414E-2</v>
      </c>
      <c r="P3646" s="14">
        <v>29069.672300079128</v>
      </c>
      <c r="Q3646" s="14">
        <v>459573.00556120439</v>
      </c>
      <c r="R3646" s="14">
        <v>2908.0250184971987</v>
      </c>
      <c r="S3646" s="15">
        <v>2.8011461554089429E-2</v>
      </c>
      <c r="T3646" s="38">
        <v>26052.892346656521</v>
      </c>
      <c r="U3646" s="38">
        <v>957586.62584258185</v>
      </c>
      <c r="V3646" s="38">
        <v>50377.950157113963</v>
      </c>
      <c r="W3646" s="38">
        <v>1577682.6016391327</v>
      </c>
      <c r="AA3646" s="13">
        <v>3581</v>
      </c>
      <c r="AB3646" s="39">
        <v>2448026.9944594079</v>
      </c>
    </row>
    <row r="3647" spans="3:28">
      <c r="C3647" s="13">
        <v>3582</v>
      </c>
      <c r="D3647" s="13">
        <v>65</v>
      </c>
      <c r="E3647" s="14">
        <v>249399.42644422202</v>
      </c>
      <c r="F3647" s="14">
        <v>76343.276313246592</v>
      </c>
      <c r="G3647" s="14">
        <v>2551.6097</v>
      </c>
      <c r="H3647" s="14">
        <v>170504.54043097541</v>
      </c>
      <c r="I3647" s="14">
        <v>10230.272425858524</v>
      </c>
      <c r="J3647" s="14">
        <v>4092.10897034341</v>
      </c>
      <c r="K3647" s="15">
        <v>3.7734198766791328E-2</v>
      </c>
      <c r="L3647" s="14">
        <v>5077.7116491554189</v>
      </c>
      <c r="M3647" s="14">
        <v>141689.00973568726</v>
      </c>
      <c r="N3647" s="14">
        <v>3069.081727757557</v>
      </c>
      <c r="O3647" s="15">
        <v>0.23972285041495708</v>
      </c>
      <c r="P3647" s="14">
        <v>40502.693474030697</v>
      </c>
      <c r="Q3647" s="14">
        <v>210993.56621833335</v>
      </c>
      <c r="R3647" s="14">
        <v>3069.081727757557</v>
      </c>
      <c r="S3647" s="15">
        <v>-8.0379697643897588E-2</v>
      </c>
      <c r="T3647" s="38">
        <v>-8695.385543176335</v>
      </c>
      <c r="U3647" s="38">
        <v>101018.03379445702</v>
      </c>
      <c r="V3647" s="38">
        <v>36885.019580009779</v>
      </c>
      <c r="W3647" s="38">
        <v>453700.60974847764</v>
      </c>
      <c r="AA3647" s="13">
        <v>3582</v>
      </c>
      <c r="AB3647" s="39">
        <v>2719713.6622712249</v>
      </c>
    </row>
    <row r="3648" spans="3:28">
      <c r="C3648" s="13">
        <v>3583</v>
      </c>
      <c r="D3648" s="13">
        <v>65</v>
      </c>
      <c r="E3648" s="14">
        <v>243829.56106435647</v>
      </c>
      <c r="F3648" s="14">
        <v>74171.028815099024</v>
      </c>
      <c r="G3648" s="14">
        <v>2551.6097</v>
      </c>
      <c r="H3648" s="14">
        <v>167106.92254925743</v>
      </c>
      <c r="I3648" s="14">
        <v>10026.415352955446</v>
      </c>
      <c r="J3648" s="14">
        <v>4010.5661411821784</v>
      </c>
      <c r="K3648" s="15">
        <v>0.12134527814003515</v>
      </c>
      <c r="L3648" s="14">
        <v>21716.955605354789</v>
      </c>
      <c r="M3648" s="14">
        <v>202690.51777365367</v>
      </c>
      <c r="N3648" s="14">
        <v>3007.9246058866338</v>
      </c>
      <c r="O3648" s="15">
        <v>0.17321510394306516</v>
      </c>
      <c r="P3648" s="14">
        <v>63411.726478977442</v>
      </c>
      <c r="Q3648" s="14">
        <v>431002.27728069585</v>
      </c>
      <c r="R3648" s="14">
        <v>3007.9246058866338</v>
      </c>
      <c r="S3648" s="15">
        <v>-0.11121648781077594</v>
      </c>
      <c r="T3648" s="38">
        <v>-26391.384428303667</v>
      </c>
      <c r="U3648" s="38">
        <v>212409.98716889866</v>
      </c>
      <c r="V3648" s="38">
        <v>58737.297656028568</v>
      </c>
      <c r="W3648" s="38">
        <v>846102.78222324827</v>
      </c>
      <c r="AA3648" s="13">
        <v>3583</v>
      </c>
      <c r="AB3648" s="39">
        <v>2618091.8590007019</v>
      </c>
    </row>
    <row r="3649" spans="3:28">
      <c r="C3649" s="13">
        <v>3584</v>
      </c>
      <c r="D3649" s="13">
        <v>65</v>
      </c>
      <c r="E3649" s="14">
        <v>227601.32734041274</v>
      </c>
      <c r="F3649" s="14">
        <v>67842.017662760976</v>
      </c>
      <c r="G3649" s="14">
        <v>2551.6097</v>
      </c>
      <c r="H3649" s="14">
        <v>157207.69997765176</v>
      </c>
      <c r="I3649" s="14">
        <v>9432.461998659106</v>
      </c>
      <c r="J3649" s="14">
        <v>3772.9847994636425</v>
      </c>
      <c r="K3649" s="15">
        <v>-4.5268934466206195E-3</v>
      </c>
      <c r="L3649" s="14">
        <v>-678.12251598673697</v>
      </c>
      <c r="M3649" s="14">
        <v>151007.0174514195</v>
      </c>
      <c r="N3649" s="14">
        <v>2829.7385995977315</v>
      </c>
      <c r="O3649" s="15">
        <v>0.12447318438671497</v>
      </c>
      <c r="P3649" s="14">
        <v>28976.087353236275</v>
      </c>
      <c r="Q3649" s="14">
        <v>263180.75387725473</v>
      </c>
      <c r="R3649" s="14">
        <v>2829.7385995977315</v>
      </c>
      <c r="S3649" s="15">
        <v>-0.29329260350707259</v>
      </c>
      <c r="T3649" s="38">
        <v>-29770.380440493769</v>
      </c>
      <c r="U3649" s="38">
        <v>73148.516183935106</v>
      </c>
      <c r="V3649" s="38">
        <v>-1472.4156032442297</v>
      </c>
      <c r="W3649" s="38">
        <v>487336.28751260933</v>
      </c>
      <c r="AA3649" s="13">
        <v>3584</v>
      </c>
      <c r="AB3649" s="39">
        <v>2314566.41242008</v>
      </c>
    </row>
    <row r="3650" spans="3:28">
      <c r="C3650" s="13">
        <v>3585</v>
      </c>
      <c r="D3650" s="13">
        <v>65</v>
      </c>
      <c r="E3650" s="14">
        <v>227700.00337464298</v>
      </c>
      <c r="F3650" s="14">
        <v>67880.501316110764</v>
      </c>
      <c r="G3650" s="14">
        <v>2551.6097</v>
      </c>
      <c r="H3650" s="14">
        <v>157267.8923585322</v>
      </c>
      <c r="I3650" s="14">
        <v>9436.0735415119325</v>
      </c>
      <c r="J3650" s="14">
        <v>3774.429416604773</v>
      </c>
      <c r="K3650" s="15">
        <v>3.4175368758937688E-2</v>
      </c>
      <c r="L3650" s="14">
        <v>4333.3178153279914</v>
      </c>
      <c r="M3650" s="14">
        <v>133017.05214259497</v>
      </c>
      <c r="N3650" s="14">
        <v>2830.8220624535797</v>
      </c>
      <c r="O3650" s="15">
        <v>7.2367521582371988E-2</v>
      </c>
      <c r="P3650" s="14">
        <v>16256.628254495829</v>
      </c>
      <c r="Q3650" s="14">
        <v>242311.87631526354</v>
      </c>
      <c r="R3650" s="14">
        <v>2830.8220624535797</v>
      </c>
      <c r="S3650" s="15">
        <v>0.17533830093442238</v>
      </c>
      <c r="T3650" s="38">
        <v>32273.77758594941</v>
      </c>
      <c r="U3650" s="38">
        <v>217754.94843094336</v>
      </c>
      <c r="V3650" s="38">
        <v>52863.723655773225</v>
      </c>
      <c r="W3650" s="38">
        <v>593083.87688880181</v>
      </c>
      <c r="AA3650" s="13">
        <v>3585</v>
      </c>
      <c r="AB3650" s="39">
        <v>2741372.9339827807</v>
      </c>
    </row>
    <row r="3651" spans="3:28">
      <c r="C3651" s="13">
        <v>3586</v>
      </c>
      <c r="D3651" s="13">
        <v>65</v>
      </c>
      <c r="E3651" s="14">
        <v>242501.24356611076</v>
      </c>
      <c r="F3651" s="14">
        <v>73652.984990783196</v>
      </c>
      <c r="G3651" s="14">
        <v>2551.6097</v>
      </c>
      <c r="H3651" s="14">
        <v>166296.64887532758</v>
      </c>
      <c r="I3651" s="14">
        <v>9977.798932519654</v>
      </c>
      <c r="J3651" s="14">
        <v>3991.1195730078616</v>
      </c>
      <c r="K3651" s="15">
        <v>6.0284279318347303E-2</v>
      </c>
      <c r="L3651" s="14">
        <v>12609.427846832894</v>
      </c>
      <c r="M3651" s="14">
        <v>223771.09178870756</v>
      </c>
      <c r="N3651" s="14">
        <v>2993.3396797558962</v>
      </c>
      <c r="O3651" s="15">
        <v>0.20335944205395001</v>
      </c>
      <c r="P3651" s="14">
        <v>26452.201003457907</v>
      </c>
      <c r="Q3651" s="14">
        <v>158024.96043272558</v>
      </c>
      <c r="R3651" s="14">
        <v>2993.3396797558962</v>
      </c>
      <c r="S3651" s="15">
        <v>0.18030480466251753</v>
      </c>
      <c r="T3651" s="38">
        <v>59807.608764803168</v>
      </c>
      <c r="U3651" s="38">
        <v>393007.07974049693</v>
      </c>
      <c r="V3651" s="38">
        <v>98869.237615093967</v>
      </c>
      <c r="W3651" s="38">
        <v>774803.13196193008</v>
      </c>
      <c r="AA3651" s="13">
        <v>3586</v>
      </c>
      <c r="AB3651" s="39">
        <v>2127851.1776499478</v>
      </c>
    </row>
    <row r="3652" spans="3:28">
      <c r="C3652" s="13">
        <v>3587</v>
      </c>
      <c r="D3652" s="13">
        <v>65</v>
      </c>
      <c r="E3652" s="14">
        <v>222753.60160154779</v>
      </c>
      <c r="F3652" s="14">
        <v>65951.404624603645</v>
      </c>
      <c r="G3652" s="14">
        <v>2551.6097</v>
      </c>
      <c r="H3652" s="14">
        <v>154250.58727694416</v>
      </c>
      <c r="I3652" s="14">
        <v>9255.0352366166499</v>
      </c>
      <c r="J3652" s="14">
        <v>3702.0140946466599</v>
      </c>
      <c r="K3652" s="15">
        <v>4.308029455258075E-2</v>
      </c>
      <c r="L3652" s="14">
        <v>6978.7865626553612</v>
      </c>
      <c r="M3652" s="14">
        <v>170824.66005959292</v>
      </c>
      <c r="N3652" s="14">
        <v>2776.510570984995</v>
      </c>
      <c r="O3652" s="15">
        <v>-1.1420719874775109E-3</v>
      </c>
      <c r="P3652" s="14">
        <v>-192.12249157069789</v>
      </c>
      <c r="Q3652" s="14">
        <v>169418.88379146438</v>
      </c>
      <c r="R3652" s="14">
        <v>2776.510570984995</v>
      </c>
      <c r="S3652" s="15">
        <v>0.16602458603609016</v>
      </c>
      <c r="T3652" s="38">
        <v>70780.086741630061</v>
      </c>
      <c r="U3652" s="38">
        <v>498491.26462271926</v>
      </c>
      <c r="V3652" s="38">
        <v>77566.75081271473</v>
      </c>
      <c r="W3652" s="38">
        <v>838734.80847377656</v>
      </c>
      <c r="AA3652" s="13">
        <v>3587</v>
      </c>
      <c r="AB3652" s="39">
        <v>2614919.4564765352</v>
      </c>
    </row>
    <row r="3653" spans="3:28">
      <c r="C3653" s="13">
        <v>3588</v>
      </c>
      <c r="D3653" s="13">
        <v>65</v>
      </c>
      <c r="E3653" s="14">
        <v>248416.85414983353</v>
      </c>
      <c r="F3653" s="14">
        <v>75960.073118435073</v>
      </c>
      <c r="G3653" s="14">
        <v>2551.6097</v>
      </c>
      <c r="H3653" s="14">
        <v>169905.17133139845</v>
      </c>
      <c r="I3653" s="14">
        <v>10194.310279883906</v>
      </c>
      <c r="J3653" s="14">
        <v>4077.7241119535629</v>
      </c>
      <c r="K3653" s="15">
        <v>8.5495732330872543E-2</v>
      </c>
      <c r="L3653" s="14">
        <v>10278.373838068374</v>
      </c>
      <c r="M3653" s="14">
        <v>132538.13532199062</v>
      </c>
      <c r="N3653" s="14">
        <v>3058.2930839651717</v>
      </c>
      <c r="O3653" s="15">
        <v>7.1458324876767343E-2</v>
      </c>
      <c r="P3653" s="14">
        <v>15556.237130232865</v>
      </c>
      <c r="Q3653" s="14">
        <v>234782.02233622276</v>
      </c>
      <c r="R3653" s="14">
        <v>3058.2930839651717</v>
      </c>
      <c r="S3653" s="15">
        <v>-0.15255885672948172</v>
      </c>
      <c r="T3653" s="38">
        <v>-48430.467640889234</v>
      </c>
      <c r="U3653" s="38">
        <v>270552.99574070121</v>
      </c>
      <c r="V3653" s="38">
        <v>-22595.856672587994</v>
      </c>
      <c r="W3653" s="38">
        <v>637873.15339891461</v>
      </c>
      <c r="AA3653" s="13">
        <v>3588</v>
      </c>
      <c r="AB3653" s="39">
        <v>2400957.1208325806</v>
      </c>
    </row>
    <row r="3654" spans="3:28">
      <c r="C3654" s="13">
        <v>3589</v>
      </c>
      <c r="D3654" s="13">
        <v>65</v>
      </c>
      <c r="E3654" s="14">
        <v>234025.77547167809</v>
      </c>
      <c r="F3654" s="14">
        <v>70347.552433954465</v>
      </c>
      <c r="G3654" s="14">
        <v>2551.6097</v>
      </c>
      <c r="H3654" s="14">
        <v>161126.61333772363</v>
      </c>
      <c r="I3654" s="14">
        <v>9667.5968002634163</v>
      </c>
      <c r="J3654" s="14">
        <v>3867.0387201053668</v>
      </c>
      <c r="K3654" s="15">
        <v>1.3866825781658855E-2</v>
      </c>
      <c r="L3654" s="14">
        <v>1775.3567470264472</v>
      </c>
      <c r="M3654" s="14">
        <v>131737.94166111868</v>
      </c>
      <c r="N3654" s="14">
        <v>2900.279040079025</v>
      </c>
      <c r="O3654" s="15">
        <v>-4.3551058554226016E-2</v>
      </c>
      <c r="P3654" s="14">
        <v>-7522.4985337345879</v>
      </c>
      <c r="Q3654" s="14">
        <v>166655.90026313104</v>
      </c>
      <c r="R3654" s="14">
        <v>2900.279040079025</v>
      </c>
      <c r="S3654" s="15">
        <v>0.19348418258463085</v>
      </c>
      <c r="T3654" s="38">
        <v>96011.607475617871</v>
      </c>
      <c r="U3654" s="38">
        <v>593686.3282149618</v>
      </c>
      <c r="V3654" s="38">
        <v>90264.465688909724</v>
      </c>
      <c r="W3654" s="38">
        <v>892080.17013921146</v>
      </c>
      <c r="AA3654" s="13">
        <v>3589</v>
      </c>
      <c r="AB3654" s="39">
        <v>2327977.1439817091</v>
      </c>
    </row>
    <row r="3655" spans="3:28">
      <c r="C3655" s="13">
        <v>3590</v>
      </c>
      <c r="D3655" s="13">
        <v>65</v>
      </c>
      <c r="E3655" s="14">
        <v>236530.01452299897</v>
      </c>
      <c r="F3655" s="14">
        <v>71324.205663969595</v>
      </c>
      <c r="G3655" s="14">
        <v>2551.6097</v>
      </c>
      <c r="H3655" s="14">
        <v>162654.19915902938</v>
      </c>
      <c r="I3655" s="14">
        <v>9759.2519495417619</v>
      </c>
      <c r="J3655" s="14">
        <v>3903.7007798167051</v>
      </c>
      <c r="K3655" s="15">
        <v>-1.2405827604108216E-2</v>
      </c>
      <c r="L3655" s="14">
        <v>-1797.5641630555688</v>
      </c>
      <c r="M3655" s="14">
        <v>145051.04123740137</v>
      </c>
      <c r="N3655" s="14">
        <v>2927.7755848625284</v>
      </c>
      <c r="O3655" s="15">
        <v>0.1108516636899968</v>
      </c>
      <c r="P3655" s="14">
        <v>13772.13162975217</v>
      </c>
      <c r="Q3655" s="14">
        <v>139475.30615284311</v>
      </c>
      <c r="R3655" s="14">
        <v>2927.7755848625284</v>
      </c>
      <c r="S3655" s="15">
        <v>-0.10629481821210936</v>
      </c>
      <c r="T3655" s="38">
        <v>-44280.735319912805</v>
      </c>
      <c r="U3655" s="38">
        <v>373767.2914241596</v>
      </c>
      <c r="V3655" s="38">
        <v>-32306.167853216204</v>
      </c>
      <c r="W3655" s="38">
        <v>658293.63881440414</v>
      </c>
      <c r="AA3655" s="13">
        <v>3590</v>
      </c>
      <c r="AB3655" s="39">
        <v>2544590.9190557292</v>
      </c>
    </row>
    <row r="3656" spans="3:28">
      <c r="C3656" s="13">
        <v>3591</v>
      </c>
      <c r="D3656" s="13">
        <v>65</v>
      </c>
      <c r="E3656" s="14">
        <v>259846.25013731237</v>
      </c>
      <c r="F3656" s="14">
        <v>80417.537553551825</v>
      </c>
      <c r="G3656" s="14">
        <v>2551.6097</v>
      </c>
      <c r="H3656" s="14">
        <v>176877.10288376056</v>
      </c>
      <c r="I3656" s="14">
        <v>10612.626173025634</v>
      </c>
      <c r="J3656" s="14">
        <v>4245.0504692102541</v>
      </c>
      <c r="K3656" s="15">
        <v>8.2443586037480948E-2</v>
      </c>
      <c r="L3656" s="14">
        <v>14232.328664335062</v>
      </c>
      <c r="M3656" s="14">
        <v>188985.97474640896</v>
      </c>
      <c r="N3656" s="14">
        <v>3183.7878519076899</v>
      </c>
      <c r="O3656" s="15">
        <v>-0.10878332908826246</v>
      </c>
      <c r="P3656" s="14">
        <v>-14525.660654884421</v>
      </c>
      <c r="Q3656" s="14">
        <v>120594.6036254909</v>
      </c>
      <c r="R3656" s="14">
        <v>3183.7878519076899</v>
      </c>
      <c r="S3656" s="15">
        <v>-0.10945567883459607</v>
      </c>
      <c r="T3656" s="38">
        <v>-18420.799088001757</v>
      </c>
      <c r="U3656" s="38">
        <v>151465.68936363535</v>
      </c>
      <c r="V3656" s="38">
        <v>-18714.131078551116</v>
      </c>
      <c r="W3656" s="38">
        <v>461046.26773553516</v>
      </c>
      <c r="AA3656" s="13">
        <v>3591</v>
      </c>
      <c r="AB3656" s="39">
        <v>2300570.3804786825</v>
      </c>
    </row>
    <row r="3657" spans="3:28">
      <c r="C3657" s="13">
        <v>3592</v>
      </c>
      <c r="D3657" s="13">
        <v>65</v>
      </c>
      <c r="E3657" s="14">
        <v>237932.85898959904</v>
      </c>
      <c r="F3657" s="14">
        <v>71871.31500594363</v>
      </c>
      <c r="G3657" s="14">
        <v>2551.6097</v>
      </c>
      <c r="H3657" s="14">
        <v>163509.9342836554</v>
      </c>
      <c r="I3657" s="14">
        <v>9810.5960570193238</v>
      </c>
      <c r="J3657" s="14">
        <v>3924.2384228077299</v>
      </c>
      <c r="K3657" s="15">
        <v>8.2566891827536626E-2</v>
      </c>
      <c r="L3657" s="14">
        <v>11360.308566732563</v>
      </c>
      <c r="M3657" s="14">
        <v>150911.5790139811</v>
      </c>
      <c r="N3657" s="14">
        <v>2943.178817105797</v>
      </c>
      <c r="O3657" s="15">
        <v>-7.0964831630148606E-2</v>
      </c>
      <c r="P3657" s="14">
        <v>-18255.215538454791</v>
      </c>
      <c r="Q3657" s="14">
        <v>240459.50570188381</v>
      </c>
      <c r="R3657" s="14">
        <v>2943.178817105797</v>
      </c>
      <c r="S3657" s="15">
        <v>-2.8243560304730964E-3</v>
      </c>
      <c r="T3657" s="38">
        <v>-1645.8403537029283</v>
      </c>
      <c r="U3657" s="38">
        <v>582556.94014595333</v>
      </c>
      <c r="V3657" s="38">
        <v>-8540.7473254251563</v>
      </c>
      <c r="W3657" s="38">
        <v>973928.02486181818</v>
      </c>
      <c r="AA3657" s="13">
        <v>3592</v>
      </c>
      <c r="AB3657" s="39">
        <v>2554949.4495730163</v>
      </c>
    </row>
    <row r="3658" spans="3:28">
      <c r="C3658" s="13">
        <v>3593</v>
      </c>
      <c r="D3658" s="13">
        <v>65</v>
      </c>
      <c r="E3658" s="14">
        <v>240610.87863798716</v>
      </c>
      <c r="F3658" s="14">
        <v>72915.742668814986</v>
      </c>
      <c r="G3658" s="14">
        <v>2551.6097</v>
      </c>
      <c r="H3658" s="14">
        <v>165143.52626917217</v>
      </c>
      <c r="I3658" s="14">
        <v>9908.6115761503297</v>
      </c>
      <c r="J3658" s="14">
        <v>3963.444630460132</v>
      </c>
      <c r="K3658" s="15">
        <v>6.5808630985998956E-2</v>
      </c>
      <c r="L3658" s="14">
        <v>8968.0227387009691</v>
      </c>
      <c r="M3658" s="14">
        <v>147224.00884478472</v>
      </c>
      <c r="N3658" s="14">
        <v>2972.5834728450986</v>
      </c>
      <c r="O3658" s="15">
        <v>7.8873141962367693E-2</v>
      </c>
      <c r="P3658" s="14">
        <v>16185.950204599436</v>
      </c>
      <c r="Q3658" s="14">
        <v>222887.22136103988</v>
      </c>
      <c r="R3658" s="14">
        <v>2972.5834728450986</v>
      </c>
      <c r="S3658" s="15">
        <v>-0.13931349835505991</v>
      </c>
      <c r="T3658" s="38">
        <v>-16260.934250940367</v>
      </c>
      <c r="U3658" s="38">
        <v>101947.2433252671</v>
      </c>
      <c r="V3658" s="38">
        <v>8893.0386923600363</v>
      </c>
      <c r="W3658" s="38">
        <v>472058.4735310917</v>
      </c>
      <c r="AA3658" s="13">
        <v>3593</v>
      </c>
      <c r="AB3658" s="39">
        <v>2817400.8588600489</v>
      </c>
    </row>
    <row r="3659" spans="3:28">
      <c r="C3659" s="13">
        <v>3594</v>
      </c>
      <c r="D3659" s="13">
        <v>65</v>
      </c>
      <c r="E3659" s="14">
        <v>247737.85107282826</v>
      </c>
      <c r="F3659" s="14">
        <v>75695.261918403019</v>
      </c>
      <c r="G3659" s="14">
        <v>2551.6097</v>
      </c>
      <c r="H3659" s="14">
        <v>169490.97945442525</v>
      </c>
      <c r="I3659" s="14">
        <v>10169.458767265514</v>
      </c>
      <c r="J3659" s="14">
        <v>4067.7835069062057</v>
      </c>
      <c r="K3659" s="15">
        <v>-2.1173824004228826E-2</v>
      </c>
      <c r="L3659" s="14">
        <v>-3493.4654826657511</v>
      </c>
      <c r="M3659" s="14">
        <v>163530.24964742624</v>
      </c>
      <c r="N3659" s="14">
        <v>3050.8376301796543</v>
      </c>
      <c r="O3659" s="15">
        <v>3.3754266062847385E-2</v>
      </c>
      <c r="P3659" s="14">
        <v>3076.1196440703548</v>
      </c>
      <c r="Q3659" s="14">
        <v>95734.304858017684</v>
      </c>
      <c r="R3659" s="14">
        <v>3050.8376301796543</v>
      </c>
      <c r="S3659" s="15">
        <v>0.11306766411812444</v>
      </c>
      <c r="T3659" s="38">
        <v>33087.334565624376</v>
      </c>
      <c r="U3659" s="38">
        <v>327245.7959370481</v>
      </c>
      <c r="V3659" s="38">
        <v>32669.98872702898</v>
      </c>
      <c r="W3659" s="38">
        <v>586510.35044249205</v>
      </c>
      <c r="AA3659" s="13">
        <v>3594</v>
      </c>
      <c r="AB3659" s="39">
        <v>2384719.6730664275</v>
      </c>
    </row>
    <row r="3660" spans="3:28">
      <c r="C3660" s="13">
        <v>3595</v>
      </c>
      <c r="D3660" s="13">
        <v>65</v>
      </c>
      <c r="E3660" s="14">
        <v>240184.39234482154</v>
      </c>
      <c r="F3660" s="14">
        <v>72749.413014480408</v>
      </c>
      <c r="G3660" s="14">
        <v>2551.6097</v>
      </c>
      <c r="H3660" s="14">
        <v>164883.36963034113</v>
      </c>
      <c r="I3660" s="14">
        <v>9893.0021778204664</v>
      </c>
      <c r="J3660" s="14">
        <v>3957.2008711281869</v>
      </c>
      <c r="K3660" s="15">
        <v>0.10537513306507937</v>
      </c>
      <c r="L3660" s="14">
        <v>17702.370842231481</v>
      </c>
      <c r="M3660" s="14">
        <v>187674.78848416201</v>
      </c>
      <c r="N3660" s="14">
        <v>2967.9006533461397</v>
      </c>
      <c r="O3660" s="15">
        <v>-2.0894548439627764E-2</v>
      </c>
      <c r="P3660" s="14">
        <v>-2517.7577066088129</v>
      </c>
      <c r="Q3660" s="14">
        <v>119464.49933789379</v>
      </c>
      <c r="R3660" s="14">
        <v>2967.9006533461397</v>
      </c>
      <c r="S3660" s="15">
        <v>-5.4251056184770122E-2</v>
      </c>
      <c r="T3660" s="38">
        <v>-12637.846549611</v>
      </c>
      <c r="U3660" s="38">
        <v>221797.26525433519</v>
      </c>
      <c r="V3660" s="38">
        <v>2546.7665860116686</v>
      </c>
      <c r="W3660" s="38">
        <v>528936.55307639099</v>
      </c>
      <c r="AA3660" s="13">
        <v>3595</v>
      </c>
      <c r="AB3660" s="39">
        <v>2564538.6307535567</v>
      </c>
    </row>
    <row r="3661" spans="3:28">
      <c r="C3661" s="13">
        <v>3596</v>
      </c>
      <c r="D3661" s="13">
        <v>65</v>
      </c>
      <c r="E3661" s="14">
        <v>239161.89839454496</v>
      </c>
      <c r="F3661" s="14">
        <v>72350.640373872535</v>
      </c>
      <c r="G3661" s="14">
        <v>2551.6097</v>
      </c>
      <c r="H3661" s="14">
        <v>164259.64832067242</v>
      </c>
      <c r="I3661" s="14">
        <v>9855.578899240345</v>
      </c>
      <c r="J3661" s="14">
        <v>3942.231559696138</v>
      </c>
      <c r="K3661" s="15">
        <v>2.259501295575881E-2</v>
      </c>
      <c r="L3661" s="14">
        <v>2619.7382221943894</v>
      </c>
      <c r="M3661" s="14">
        <v>120534.05913867393</v>
      </c>
      <c r="N3661" s="14">
        <v>2956.6736697721035</v>
      </c>
      <c r="O3661" s="15">
        <v>3.0461172872963779E-2</v>
      </c>
      <c r="P3661" s="14">
        <v>5775.6162629376622</v>
      </c>
      <c r="Q3661" s="14">
        <v>196859.7928671744</v>
      </c>
      <c r="R3661" s="14">
        <v>2956.6736697721035</v>
      </c>
      <c r="S3661" s="15">
        <v>6.1571368927010088E-2</v>
      </c>
      <c r="T3661" s="38">
        <v>41272.047289198315</v>
      </c>
      <c r="U3661" s="38">
        <v>713062.70636795636</v>
      </c>
      <c r="V3661" s="38">
        <v>49667.40177433037</v>
      </c>
      <c r="W3661" s="38">
        <v>1030456.5583738047</v>
      </c>
      <c r="AA3661" s="13">
        <v>3596</v>
      </c>
      <c r="AB3661" s="39">
        <v>2797036.3045988395</v>
      </c>
    </row>
    <row r="3662" spans="3:28">
      <c r="C3662" s="13">
        <v>3597</v>
      </c>
      <c r="D3662" s="13">
        <v>65</v>
      </c>
      <c r="E3662" s="14">
        <v>229828.17833292135</v>
      </c>
      <c r="F3662" s="14">
        <v>68710.489549839331</v>
      </c>
      <c r="G3662" s="14">
        <v>2551.6097</v>
      </c>
      <c r="H3662" s="14">
        <v>158566.079083082</v>
      </c>
      <c r="I3662" s="14">
        <v>9513.9647449849199</v>
      </c>
      <c r="J3662" s="14">
        <v>3805.585897993968</v>
      </c>
      <c r="K3662" s="15">
        <v>5.594326175681355E-3</v>
      </c>
      <c r="L3662" s="14">
        <v>845.8083170782653</v>
      </c>
      <c r="M3662" s="14">
        <v>153938.9842571512</v>
      </c>
      <c r="N3662" s="14">
        <v>2854.1894234954757</v>
      </c>
      <c r="O3662" s="15">
        <v>-5.0186781445209216E-4</v>
      </c>
      <c r="P3662" s="14">
        <v>-108.08038288199887</v>
      </c>
      <c r="Q3662" s="14">
        <v>216675.28896862178</v>
      </c>
      <c r="R3662" s="14">
        <v>2854.1894234954757</v>
      </c>
      <c r="S3662" s="15">
        <v>-0.11525064585280821</v>
      </c>
      <c r="T3662" s="38">
        <v>-126583.06742592886</v>
      </c>
      <c r="U3662" s="38">
        <v>973172.51377077796</v>
      </c>
      <c r="V3662" s="38">
        <v>-125845.33949173259</v>
      </c>
      <c r="W3662" s="38">
        <v>1343786.7869965509</v>
      </c>
      <c r="AA3662" s="13">
        <v>3597</v>
      </c>
      <c r="AB3662" s="39">
        <v>2730554.375034261</v>
      </c>
    </row>
    <row r="3663" spans="3:28">
      <c r="C3663" s="13">
        <v>3598</v>
      </c>
      <c r="D3663" s="13">
        <v>65</v>
      </c>
      <c r="E3663" s="14">
        <v>231283.227031018</v>
      </c>
      <c r="F3663" s="14">
        <v>69277.958542097025</v>
      </c>
      <c r="G3663" s="14">
        <v>2551.6097</v>
      </c>
      <c r="H3663" s="14">
        <v>159453.65878892099</v>
      </c>
      <c r="I3663" s="14">
        <v>9567.219527335259</v>
      </c>
      <c r="J3663" s="14">
        <v>3826.887810934104</v>
      </c>
      <c r="K3663" s="15">
        <v>9.5256024987126209E-2</v>
      </c>
      <c r="L3663" s="14">
        <v>14583.661976809917</v>
      </c>
      <c r="M3663" s="14">
        <v>169596.73374078659</v>
      </c>
      <c r="N3663" s="14">
        <v>2870.1658582005775</v>
      </c>
      <c r="O3663" s="15">
        <v>-2.2817213106218801E-2</v>
      </c>
      <c r="P3663" s="14">
        <v>-3752.1411706689573</v>
      </c>
      <c r="Q3663" s="14">
        <v>162126.38860717535</v>
      </c>
      <c r="R3663" s="14">
        <v>2870.1658582005775</v>
      </c>
      <c r="S3663" s="15">
        <v>0.15131327756123414</v>
      </c>
      <c r="T3663" s="38">
        <v>86058.174067492902</v>
      </c>
      <c r="U3663" s="38">
        <v>656234.97916744824</v>
      </c>
      <c r="V3663" s="38">
        <v>96889.694873633867</v>
      </c>
      <c r="W3663" s="38">
        <v>987958.10151541024</v>
      </c>
      <c r="AA3663" s="13">
        <v>3598</v>
      </c>
      <c r="AB3663" s="39">
        <v>2814041.5131282927</v>
      </c>
    </row>
    <row r="3664" spans="3:28">
      <c r="C3664" s="13">
        <v>3599</v>
      </c>
      <c r="D3664" s="13">
        <v>65</v>
      </c>
      <c r="E3664" s="14">
        <v>235346.75962084907</v>
      </c>
      <c r="F3664" s="14">
        <v>70862.736252131144</v>
      </c>
      <c r="G3664" s="14">
        <v>2551.6097</v>
      </c>
      <c r="H3664" s="14">
        <v>161932.41366871793</v>
      </c>
      <c r="I3664" s="14">
        <v>9715.9448201230753</v>
      </c>
      <c r="J3664" s="14">
        <v>3886.3779280492304</v>
      </c>
      <c r="K3664" s="15">
        <v>8.5744696446173732E-2</v>
      </c>
      <c r="L3664" s="14">
        <v>14411.158479174122</v>
      </c>
      <c r="M3664" s="14">
        <v>184424.89963438566</v>
      </c>
      <c r="N3664" s="14">
        <v>2914.7834460369227</v>
      </c>
      <c r="O3664" s="15">
        <v>0.17435172886816164</v>
      </c>
      <c r="P3664" s="14">
        <v>40762.229682084071</v>
      </c>
      <c r="Q3664" s="14">
        <v>276012.71279972221</v>
      </c>
      <c r="R3664" s="14">
        <v>2914.7834460369227</v>
      </c>
      <c r="S3664" s="15">
        <v>0.14486446496420638</v>
      </c>
      <c r="T3664" s="38">
        <v>28393.205367323397</v>
      </c>
      <c r="U3664" s="38">
        <v>225849.01101703456</v>
      </c>
      <c r="V3664" s="38">
        <v>83566.593528581579</v>
      </c>
      <c r="W3664" s="38">
        <v>686286.62345114246</v>
      </c>
      <c r="AA3664" s="13">
        <v>3599</v>
      </c>
      <c r="AB3664" s="39">
        <v>2342665.1914012395</v>
      </c>
    </row>
    <row r="3665" spans="3:28">
      <c r="C3665" s="13">
        <v>3600</v>
      </c>
      <c r="D3665" s="13">
        <v>65</v>
      </c>
      <c r="E3665" s="14">
        <v>211739.57804162175</v>
      </c>
      <c r="F3665" s="14">
        <v>61655.935436232481</v>
      </c>
      <c r="G3665" s="14">
        <v>2551.6097</v>
      </c>
      <c r="H3665" s="14">
        <v>147532.03290538926</v>
      </c>
      <c r="I3665" s="14">
        <v>8851.9219743233552</v>
      </c>
      <c r="J3665" s="14">
        <v>3540.7687897293422</v>
      </c>
      <c r="K3665" s="15">
        <v>-3.2371010135915111E-2</v>
      </c>
      <c r="L3665" s="14">
        <v>-6470.4188846059569</v>
      </c>
      <c r="M3665" s="14">
        <v>195183.09728275574</v>
      </c>
      <c r="N3665" s="14">
        <v>2655.5765922970063</v>
      </c>
      <c r="O3665" s="15">
        <v>-0.10240238035922425</v>
      </c>
      <c r="P3665" s="14">
        <v>-18084.361120727266</v>
      </c>
      <c r="Q3665" s="14">
        <v>159844.41103231898</v>
      </c>
      <c r="R3665" s="14">
        <v>2655.5765922970063</v>
      </c>
      <c r="S3665" s="15">
        <v>-0.11397342255768413</v>
      </c>
      <c r="T3665" s="38">
        <v>-10571.159658273731</v>
      </c>
      <c r="U3665" s="38">
        <v>83507.722893410231</v>
      </c>
      <c r="V3665" s="38">
        <v>-35125.939663606958</v>
      </c>
      <c r="W3665" s="38">
        <v>438535.23120848497</v>
      </c>
      <c r="AA3665" s="13">
        <v>3600</v>
      </c>
      <c r="AB3665" s="39">
        <v>2711211.9647215782</v>
      </c>
    </row>
    <row r="3666" spans="3:28">
      <c r="C3666" s="13">
        <v>3601</v>
      </c>
      <c r="D3666" s="13">
        <v>65</v>
      </c>
      <c r="E3666" s="14">
        <v>229500.59466336356</v>
      </c>
      <c r="F3666" s="14">
        <v>68582.731918711797</v>
      </c>
      <c r="G3666" s="14">
        <v>2551.6097</v>
      </c>
      <c r="H3666" s="14">
        <v>158366.25304465176</v>
      </c>
      <c r="I3666" s="14">
        <v>9501.9751826791053</v>
      </c>
      <c r="J3666" s="14">
        <v>3800.7900730716424</v>
      </c>
      <c r="K3666" s="15">
        <v>3.9520746757358526E-2</v>
      </c>
      <c r="L3666" s="14">
        <v>6200.8993194631539</v>
      </c>
      <c r="M3666" s="14">
        <v>165003.67673086096</v>
      </c>
      <c r="N3666" s="14">
        <v>2850.5925548037317</v>
      </c>
      <c r="O3666" s="15">
        <v>8.7483673337059503E-2</v>
      </c>
      <c r="P3666" s="14">
        <v>13164.483627526131</v>
      </c>
      <c r="Q3666" s="14">
        <v>165069.09936383602</v>
      </c>
      <c r="R3666" s="14">
        <v>2850.5925548037317</v>
      </c>
      <c r="S3666" s="15">
        <v>6.9230155538250696E-2</v>
      </c>
      <c r="T3666" s="38">
        <v>27713.232232016682</v>
      </c>
      <c r="U3666" s="38">
        <v>429444.32035044231</v>
      </c>
      <c r="V3666" s="38">
        <v>47078.615179005967</v>
      </c>
      <c r="W3666" s="38">
        <v>759517.09644513926</v>
      </c>
      <c r="AA3666" s="13">
        <v>3601</v>
      </c>
      <c r="AB3666" s="39">
        <v>2270622.0567838708</v>
      </c>
    </row>
    <row r="3667" spans="3:28">
      <c r="C3667" s="13">
        <v>3602</v>
      </c>
      <c r="D3667" s="13">
        <v>65</v>
      </c>
      <c r="E3667" s="14">
        <v>237189.22834243908</v>
      </c>
      <c r="F3667" s="14">
        <v>71581.299053551236</v>
      </c>
      <c r="G3667" s="14">
        <v>2551.6097</v>
      </c>
      <c r="H3667" s="14">
        <v>163056.31958888783</v>
      </c>
      <c r="I3667" s="14">
        <v>9783.3791753332698</v>
      </c>
      <c r="J3667" s="14">
        <v>3913.3516701333083</v>
      </c>
      <c r="K3667" s="15">
        <v>9.6220084549708096E-2</v>
      </c>
      <c r="L3667" s="14">
        <v>11416.805134109143</v>
      </c>
      <c r="M3667" s="14">
        <v>132026.51674167221</v>
      </c>
      <c r="N3667" s="14">
        <v>2935.0137525999808</v>
      </c>
      <c r="O3667" s="15">
        <v>9.8951425212188276E-2</v>
      </c>
      <c r="P3667" s="14">
        <v>19079.31770060175</v>
      </c>
      <c r="Q3667" s="14">
        <v>213361.81091680206</v>
      </c>
      <c r="R3667" s="14">
        <v>2935.0137525999808</v>
      </c>
      <c r="S3667" s="15">
        <v>-0.14919173521439355</v>
      </c>
      <c r="T3667" s="38">
        <v>-41606.169689886956</v>
      </c>
      <c r="U3667" s="38">
        <v>238738.51245418162</v>
      </c>
      <c r="V3667" s="38">
        <v>-11110.046855176064</v>
      </c>
      <c r="W3667" s="38">
        <v>584126.84011265589</v>
      </c>
      <c r="AA3667" s="13">
        <v>3602</v>
      </c>
      <c r="AB3667" s="39">
        <v>3032705.3897778341</v>
      </c>
    </row>
    <row r="3668" spans="3:28">
      <c r="C3668" s="13">
        <v>3603</v>
      </c>
      <c r="D3668" s="13">
        <v>65</v>
      </c>
      <c r="E3668" s="14">
        <v>249161.73014717852</v>
      </c>
      <c r="F3668" s="14">
        <v>76250.57475739962</v>
      </c>
      <c r="G3668" s="14">
        <v>2551.6097</v>
      </c>
      <c r="H3668" s="14">
        <v>170359.5456897789</v>
      </c>
      <c r="I3668" s="14">
        <v>10221.572741386733</v>
      </c>
      <c r="J3668" s="14">
        <v>4088.6290965546937</v>
      </c>
      <c r="K3668" s="15">
        <v>-6.9730021625882821E-3</v>
      </c>
      <c r="L3668" s="14">
        <v>-1050.6561725797167</v>
      </c>
      <c r="M3668" s="14">
        <v>151668.52525251036</v>
      </c>
      <c r="N3668" s="14">
        <v>3066.4718224160201</v>
      </c>
      <c r="O3668" s="15">
        <v>-6.4669280685316077E-3</v>
      </c>
      <c r="P3668" s="14">
        <v>-895.51246799815317</v>
      </c>
      <c r="Q3668" s="14">
        <v>139113.43532807851</v>
      </c>
      <c r="R3668" s="14">
        <v>3066.4718224160201</v>
      </c>
      <c r="S3668" s="15">
        <v>1.8697735120385708E-2</v>
      </c>
      <c r="T3668" s="38">
        <v>2375.2327115616258</v>
      </c>
      <c r="U3668" s="38">
        <v>130941.64650600772</v>
      </c>
      <c r="V3668" s="38">
        <v>429.06407098375598</v>
      </c>
      <c r="W3668" s="38">
        <v>421723.6070865966</v>
      </c>
      <c r="AA3668" s="13">
        <v>3603</v>
      </c>
      <c r="AB3668" s="39">
        <v>3013868.8681913577</v>
      </c>
    </row>
    <row r="3669" spans="3:28">
      <c r="C3669" s="13">
        <v>3604</v>
      </c>
      <c r="D3669" s="13">
        <v>65</v>
      </c>
      <c r="E3669" s="14">
        <v>237019.30538092402</v>
      </c>
      <c r="F3669" s="14">
        <v>71515.029098560364</v>
      </c>
      <c r="G3669" s="14">
        <v>2551.6097</v>
      </c>
      <c r="H3669" s="14">
        <v>162952.66658236366</v>
      </c>
      <c r="I3669" s="14">
        <v>9777.1599949418196</v>
      </c>
      <c r="J3669" s="14">
        <v>3910.8639979767281</v>
      </c>
      <c r="K3669" s="15">
        <v>1.3942904731508721E-3</v>
      </c>
      <c r="L3669" s="14">
        <v>192.04137208611914</v>
      </c>
      <c r="M3669" s="14">
        <v>139881.59390346007</v>
      </c>
      <c r="N3669" s="14">
        <v>2933.147998482546</v>
      </c>
      <c r="O3669" s="15">
        <v>-3.9329043547774237E-2</v>
      </c>
      <c r="P3669" s="14">
        <v>-6431.4242402979808</v>
      </c>
      <c r="Q3669" s="14">
        <v>158563.77034402124</v>
      </c>
      <c r="R3669" s="14">
        <v>2933.147998482546</v>
      </c>
      <c r="S3669" s="15">
        <v>-3.1122009539073694E-2</v>
      </c>
      <c r="T3669" s="38">
        <v>-3591.1542768645463</v>
      </c>
      <c r="U3669" s="38">
        <v>113264.9569036391</v>
      </c>
      <c r="V3669" s="38">
        <v>-9830.5371450764087</v>
      </c>
      <c r="W3669" s="38">
        <v>411710.32115112047</v>
      </c>
      <c r="AA3669" s="13">
        <v>3604</v>
      </c>
      <c r="AB3669" s="39">
        <v>2780119.1077779839</v>
      </c>
    </row>
    <row r="3670" spans="3:28">
      <c r="C3670" s="13">
        <v>3605</v>
      </c>
      <c r="D3670" s="13">
        <v>65</v>
      </c>
      <c r="E3670" s="14">
        <v>233694.12500541855</v>
      </c>
      <c r="F3670" s="14">
        <v>70218.208752113234</v>
      </c>
      <c r="G3670" s="14">
        <v>2551.6097</v>
      </c>
      <c r="H3670" s="14">
        <v>160924.30655330533</v>
      </c>
      <c r="I3670" s="14">
        <v>9655.4583931983198</v>
      </c>
      <c r="J3670" s="14">
        <v>3862.183357279328</v>
      </c>
      <c r="K3670" s="15">
        <v>-0.10893682702996219</v>
      </c>
      <c r="L3670" s="14">
        <v>-15801.464112481723</v>
      </c>
      <c r="M3670" s="14">
        <v>131181.25559031236</v>
      </c>
      <c r="N3670" s="14">
        <v>2896.6375179594957</v>
      </c>
      <c r="O3670" s="15">
        <v>0.20293284171953593</v>
      </c>
      <c r="P3670" s="14">
        <v>49807.677412919562</v>
      </c>
      <c r="Q3670" s="14">
        <v>296695.21138653887</v>
      </c>
      <c r="R3670" s="14">
        <v>2896.6375179594957</v>
      </c>
      <c r="S3670" s="15">
        <v>-0.18126747530457127</v>
      </c>
      <c r="T3670" s="38">
        <v>-69463.552912519415</v>
      </c>
      <c r="U3670" s="38">
        <v>315195.006932483</v>
      </c>
      <c r="V3670" s="38">
        <v>-35457.339612081574</v>
      </c>
      <c r="W3670" s="38">
        <v>743071.47390933428</v>
      </c>
      <c r="AA3670" s="13">
        <v>3605</v>
      </c>
      <c r="AB3670" s="39">
        <v>3096373.440178554</v>
      </c>
    </row>
    <row r="3671" spans="3:28">
      <c r="C3671" s="13">
        <v>3606</v>
      </c>
      <c r="D3671" s="13">
        <v>65</v>
      </c>
      <c r="E3671" s="14">
        <v>231440.18146519753</v>
      </c>
      <c r="F3671" s="14">
        <v>69339.170771427045</v>
      </c>
      <c r="G3671" s="14">
        <v>2551.6097</v>
      </c>
      <c r="H3671" s="14">
        <v>159549.40099377048</v>
      </c>
      <c r="I3671" s="14">
        <v>9572.9640596262288</v>
      </c>
      <c r="J3671" s="14">
        <v>3829.1856238504915</v>
      </c>
      <c r="K3671" s="15">
        <v>0.11009385442950215</v>
      </c>
      <c r="L3671" s="14">
        <v>13863.773593241507</v>
      </c>
      <c r="M3671" s="14">
        <v>141705.2282185033</v>
      </c>
      <c r="N3671" s="14">
        <v>2871.8892178878687</v>
      </c>
      <c r="O3671" s="15">
        <v>9.8408322509724394E-2</v>
      </c>
      <c r="P3671" s="14">
        <v>13576.31029871741</v>
      </c>
      <c r="Q3671" s="14">
        <v>152971.21968298149</v>
      </c>
      <c r="R3671" s="14">
        <v>2871.8892178878687</v>
      </c>
      <c r="S3671" s="15">
        <v>-1.6970472160022149E-2</v>
      </c>
      <c r="T3671" s="38">
        <v>-4614.0174575973497</v>
      </c>
      <c r="U3671" s="38">
        <v>268706.96453214082</v>
      </c>
      <c r="V3671" s="38">
        <v>22826.066434361564</v>
      </c>
      <c r="W3671" s="38">
        <v>563383.41243362566</v>
      </c>
      <c r="AA3671" s="13">
        <v>3606</v>
      </c>
      <c r="AB3671" s="39">
        <v>2264472.4559800094</v>
      </c>
    </row>
    <row r="3672" spans="3:28">
      <c r="C3672" s="13">
        <v>3607</v>
      </c>
      <c r="D3672" s="13">
        <v>65</v>
      </c>
      <c r="E3672" s="14">
        <v>240809.48996349255</v>
      </c>
      <c r="F3672" s="14">
        <v>72993.201085762092</v>
      </c>
      <c r="G3672" s="14">
        <v>2551.6097</v>
      </c>
      <c r="H3672" s="14">
        <v>165264.67917773046</v>
      </c>
      <c r="I3672" s="14">
        <v>9915.8807506638277</v>
      </c>
      <c r="J3672" s="14">
        <v>3966.3523002655311</v>
      </c>
      <c r="K3672" s="15">
        <v>4.2853369314105848E-2</v>
      </c>
      <c r="L3672" s="14">
        <v>8730.2557877315885</v>
      </c>
      <c r="M3672" s="14">
        <v>214437.33807324237</v>
      </c>
      <c r="N3672" s="14">
        <v>2974.7642251991483</v>
      </c>
      <c r="O3672" s="15">
        <v>0.30570346133092785</v>
      </c>
      <c r="P3672" s="14">
        <v>35782.551384182712</v>
      </c>
      <c r="Q3672" s="14">
        <v>154319.80669219125</v>
      </c>
      <c r="R3672" s="14">
        <v>2974.7642251991483</v>
      </c>
      <c r="S3672" s="15">
        <v>2.5502493853296865E-2</v>
      </c>
      <c r="T3672" s="38">
        <v>6321.8881847205348</v>
      </c>
      <c r="U3672" s="38">
        <v>255702.2105363103</v>
      </c>
      <c r="V3672" s="38">
        <v>50834.695356634838</v>
      </c>
      <c r="W3672" s="38">
        <v>624459.35530174396</v>
      </c>
      <c r="AA3672" s="13">
        <v>3607</v>
      </c>
      <c r="AB3672" s="39">
        <v>2690787.7487099743</v>
      </c>
    </row>
    <row r="3673" spans="3:28">
      <c r="C3673" s="13">
        <v>3608</v>
      </c>
      <c r="D3673" s="13">
        <v>65</v>
      </c>
      <c r="E3673" s="14">
        <v>220136.96071608475</v>
      </c>
      <c r="F3673" s="14">
        <v>64930.914679273053</v>
      </c>
      <c r="G3673" s="14">
        <v>2551.6097</v>
      </c>
      <c r="H3673" s="14">
        <v>152654.43633681169</v>
      </c>
      <c r="I3673" s="14">
        <v>9159.2661802087005</v>
      </c>
      <c r="J3673" s="14">
        <v>3663.7064720834805</v>
      </c>
      <c r="K3673" s="15">
        <v>-3.8908710145725348E-3</v>
      </c>
      <c r="L3673" s="14">
        <v>-562.80843968852446</v>
      </c>
      <c r="M3673" s="14">
        <v>145917.48921423033</v>
      </c>
      <c r="N3673" s="14">
        <v>2747.77985406261</v>
      </c>
      <c r="O3673" s="15">
        <v>0.1403678563286237</v>
      </c>
      <c r="P3673" s="14">
        <v>27184.044445668784</v>
      </c>
      <c r="Q3673" s="14">
        <v>222220.82242042071</v>
      </c>
      <c r="R3673" s="14">
        <v>2747.77985406261</v>
      </c>
      <c r="S3673" s="15">
        <v>0.31594890588862512</v>
      </c>
      <c r="T3673" s="38">
        <v>240615.78107796039</v>
      </c>
      <c r="U3673" s="38">
        <v>1003555.1538833519</v>
      </c>
      <c r="V3673" s="38">
        <v>267237.01708394068</v>
      </c>
      <c r="W3673" s="38">
        <v>1371693.4655180029</v>
      </c>
      <c r="AA3673" s="13">
        <v>3608</v>
      </c>
      <c r="AB3673" s="39">
        <v>2978891.337356952</v>
      </c>
    </row>
    <row r="3674" spans="3:28">
      <c r="C3674" s="13">
        <v>3609</v>
      </c>
      <c r="D3674" s="13">
        <v>65</v>
      </c>
      <c r="E3674" s="14">
        <v>228296.84749701378</v>
      </c>
      <c r="F3674" s="14">
        <v>68113.270523835381</v>
      </c>
      <c r="G3674" s="14">
        <v>2551.6097</v>
      </c>
      <c r="H3674" s="14">
        <v>157631.96727317839</v>
      </c>
      <c r="I3674" s="14">
        <v>9457.9180363907035</v>
      </c>
      <c r="J3674" s="14">
        <v>3783.1672145562816</v>
      </c>
      <c r="K3674" s="15">
        <v>7.0559772187891959E-2</v>
      </c>
      <c r="L3674" s="14">
        <v>10337.273550297321</v>
      </c>
      <c r="M3674" s="14">
        <v>158732.64011722614</v>
      </c>
      <c r="N3674" s="14">
        <v>2837.375410917211</v>
      </c>
      <c r="O3674" s="15">
        <v>7.1167210926133734E-2</v>
      </c>
      <c r="P3674" s="14">
        <v>12240.573639458897</v>
      </c>
      <c r="Q3674" s="14">
        <v>185656.6387911645</v>
      </c>
      <c r="R3674" s="14">
        <v>2837.375410917211</v>
      </c>
      <c r="S3674" s="15">
        <v>0.2338556461139436</v>
      </c>
      <c r="T3674" s="38">
        <v>164414.06556374504</v>
      </c>
      <c r="U3674" s="38">
        <v>868890.67936963262</v>
      </c>
      <c r="V3674" s="38">
        <v>186991.91275350127</v>
      </c>
      <c r="W3674" s="38">
        <v>1213279.9582780232</v>
      </c>
      <c r="AA3674" s="13">
        <v>3609</v>
      </c>
      <c r="AB3674" s="39">
        <v>2677372.5729736905</v>
      </c>
    </row>
    <row r="3675" spans="3:28">
      <c r="C3675" s="13">
        <v>3610</v>
      </c>
      <c r="D3675" s="13">
        <v>65</v>
      </c>
      <c r="E3675" s="14">
        <v>232406.45303782832</v>
      </c>
      <c r="F3675" s="14">
        <v>69716.016684753049</v>
      </c>
      <c r="G3675" s="14">
        <v>2551.6097</v>
      </c>
      <c r="H3675" s="14">
        <v>160138.82665307526</v>
      </c>
      <c r="I3675" s="14">
        <v>9608.3295991845152</v>
      </c>
      <c r="J3675" s="14">
        <v>3843.3318396738064</v>
      </c>
      <c r="K3675" s="15">
        <v>3.6268663853608482E-2</v>
      </c>
      <c r="L3675" s="14">
        <v>4504.0481510109521</v>
      </c>
      <c r="M3675" s="14">
        <v>130611.37939314041</v>
      </c>
      <c r="N3675" s="14">
        <v>2882.4988797553547</v>
      </c>
      <c r="O3675" s="15">
        <v>0.10844520321011887</v>
      </c>
      <c r="P3675" s="14">
        <v>20940.026434184376</v>
      </c>
      <c r="Q3675" s="14">
        <v>215474.43088998157</v>
      </c>
      <c r="R3675" s="14">
        <v>2882.4988797553547</v>
      </c>
      <c r="S3675" s="15">
        <v>0.21448562400845578</v>
      </c>
      <c r="T3675" s="38">
        <v>44769.345246783429</v>
      </c>
      <c r="U3675" s="38">
        <v>254939.48014808702</v>
      </c>
      <c r="V3675" s="38">
        <v>70213.419831978754</v>
      </c>
      <c r="W3675" s="38">
        <v>601025.29043120902</v>
      </c>
      <c r="AA3675" s="13">
        <v>3610</v>
      </c>
      <c r="AB3675" s="39">
        <v>2987179.089269544</v>
      </c>
    </row>
    <row r="3676" spans="3:28">
      <c r="C3676" s="13">
        <v>3611</v>
      </c>
      <c r="D3676" s="13">
        <v>65</v>
      </c>
      <c r="E3676" s="14">
        <v>222680.33138004856</v>
      </c>
      <c r="F3676" s="14">
        <v>65922.829238218939</v>
      </c>
      <c r="G3676" s="14">
        <v>2551.6097</v>
      </c>
      <c r="H3676" s="14">
        <v>154205.89244182964</v>
      </c>
      <c r="I3676" s="14">
        <v>9252.3535465097775</v>
      </c>
      <c r="J3676" s="14">
        <v>3700.9414186039112</v>
      </c>
      <c r="K3676" s="15">
        <v>2.0417930233345948E-2</v>
      </c>
      <c r="L3676" s="14">
        <v>2770.1056665682968</v>
      </c>
      <c r="M3676" s="14">
        <v>140290.82477569307</v>
      </c>
      <c r="N3676" s="14">
        <v>2775.7060639529332</v>
      </c>
      <c r="O3676" s="15">
        <v>0.16310717831227456</v>
      </c>
      <c r="P3676" s="14">
        <v>33685.8152047779</v>
      </c>
      <c r="Q3676" s="14">
        <v>241599.31323494812</v>
      </c>
      <c r="R3676" s="14">
        <v>2775.7060639529332</v>
      </c>
      <c r="S3676" s="15">
        <v>-6.5397054578853295E-2</v>
      </c>
      <c r="T3676" s="38">
        <v>-13216.352378224376</v>
      </c>
      <c r="U3676" s="38">
        <v>190265.50111502054</v>
      </c>
      <c r="V3676" s="38">
        <v>23239.568493121824</v>
      </c>
      <c r="W3676" s="38">
        <v>572155.63912566169</v>
      </c>
      <c r="AA3676" s="13">
        <v>3611</v>
      </c>
      <c r="AB3676" s="39">
        <v>2827018.4553948757</v>
      </c>
    </row>
    <row r="3677" spans="3:28">
      <c r="C3677" s="13">
        <v>3612</v>
      </c>
      <c r="D3677" s="13">
        <v>65</v>
      </c>
      <c r="E3677" s="14">
        <v>232059.41554641313</v>
      </c>
      <c r="F3677" s="14">
        <v>69580.672063101127</v>
      </c>
      <c r="G3677" s="14">
        <v>2551.6097</v>
      </c>
      <c r="H3677" s="14">
        <v>159927.13378331202</v>
      </c>
      <c r="I3677" s="14">
        <v>9595.6280269987201</v>
      </c>
      <c r="J3677" s="14">
        <v>3838.251210799488</v>
      </c>
      <c r="K3677" s="15">
        <v>-2.6662161024283502E-2</v>
      </c>
      <c r="L3677" s="14">
        <v>-3139.8343583338137</v>
      </c>
      <c r="M3677" s="14">
        <v>116542.97722413654</v>
      </c>
      <c r="N3677" s="14">
        <v>2878.688408099616</v>
      </c>
      <c r="O3677" s="15">
        <v>-6.5680119834783557E-2</v>
      </c>
      <c r="P3677" s="14">
        <v>-6329.4919573526959</v>
      </c>
      <c r="Q3677" s="14">
        <v>91478.311580729234</v>
      </c>
      <c r="R3677" s="14">
        <v>2878.688408099616</v>
      </c>
      <c r="S3677" s="15">
        <v>-0.13934945335243537</v>
      </c>
      <c r="T3677" s="38">
        <v>-144625.09935324825</v>
      </c>
      <c r="U3677" s="38">
        <v>894673.35282641742</v>
      </c>
      <c r="V3677" s="38">
        <v>-154094.42566893477</v>
      </c>
      <c r="W3677" s="38">
        <v>1102694.6416312833</v>
      </c>
      <c r="AA3677" s="13">
        <v>3612</v>
      </c>
      <c r="AB3677" s="39">
        <v>2662080.5385422241</v>
      </c>
    </row>
    <row r="3678" spans="3:28">
      <c r="C3678" s="13">
        <v>3613</v>
      </c>
      <c r="D3678" s="13">
        <v>65</v>
      </c>
      <c r="E3678" s="14">
        <v>244515.57632843926</v>
      </c>
      <c r="F3678" s="14">
        <v>74438.574768091319</v>
      </c>
      <c r="G3678" s="14">
        <v>2551.6097</v>
      </c>
      <c r="H3678" s="14">
        <v>167525.39186034794</v>
      </c>
      <c r="I3678" s="14">
        <v>10051.523511620877</v>
      </c>
      <c r="J3678" s="14">
        <v>4020.6094046483508</v>
      </c>
      <c r="K3678" s="15">
        <v>2.8296938304095666E-2</v>
      </c>
      <c r="L3678" s="14">
        <v>4436.5272369309614</v>
      </c>
      <c r="M3678" s="14">
        <v>163231.5409156614</v>
      </c>
      <c r="N3678" s="14">
        <v>3015.4570534862628</v>
      </c>
      <c r="O3678" s="15">
        <v>-1.4681025620617141E-2</v>
      </c>
      <c r="P3678" s="14">
        <v>-1470.9251230964778</v>
      </c>
      <c r="Q3678" s="14">
        <v>100229.06252148375</v>
      </c>
      <c r="R3678" s="14">
        <v>3015.4570534862628</v>
      </c>
      <c r="S3678" s="15">
        <v>0.28764705965445952</v>
      </c>
      <c r="T3678" s="38">
        <v>131364.86090169303</v>
      </c>
      <c r="U3678" s="38">
        <v>589560.24359565449</v>
      </c>
      <c r="V3678" s="38">
        <v>134330.46301552752</v>
      </c>
      <c r="W3678" s="38">
        <v>853020.84703279962</v>
      </c>
      <c r="AA3678" s="13">
        <v>3613</v>
      </c>
      <c r="AB3678" s="39">
        <v>2745364.4361019945</v>
      </c>
    </row>
    <row r="3679" spans="3:28">
      <c r="C3679" s="13">
        <v>3614</v>
      </c>
      <c r="D3679" s="13">
        <v>65</v>
      </c>
      <c r="E3679" s="14">
        <v>226665.80235724262</v>
      </c>
      <c r="F3679" s="14">
        <v>67477.162919324619</v>
      </c>
      <c r="G3679" s="14">
        <v>2551.6097</v>
      </c>
      <c r="H3679" s="14">
        <v>156637.029737918</v>
      </c>
      <c r="I3679" s="14">
        <v>9398.2217842750797</v>
      </c>
      <c r="J3679" s="14">
        <v>3759.288713710032</v>
      </c>
      <c r="K3679" s="15">
        <v>-1.3477373688473598E-2</v>
      </c>
      <c r="L3679" s="14">
        <v>-1895.6367550440596</v>
      </c>
      <c r="M3679" s="14">
        <v>140637.28314801666</v>
      </c>
      <c r="N3679" s="14">
        <v>2819.4665352825236</v>
      </c>
      <c r="O3679" s="15">
        <v>2.9014792029092656E-2</v>
      </c>
      <c r="P3679" s="14">
        <v>3857.4356298306184</v>
      </c>
      <c r="Q3679" s="14">
        <v>138214.37823686094</v>
      </c>
      <c r="R3679" s="14">
        <v>2819.4665352825236</v>
      </c>
      <c r="S3679" s="15">
        <v>0.11275934485907158</v>
      </c>
      <c r="T3679" s="38">
        <v>91724.445162053235</v>
      </c>
      <c r="U3679" s="38">
        <v>906587.336362564</v>
      </c>
      <c r="V3679" s="38">
        <v>93686.244036839795</v>
      </c>
      <c r="W3679" s="38">
        <v>1185438.9977474418</v>
      </c>
      <c r="AA3679" s="13">
        <v>3614</v>
      </c>
      <c r="AB3679" s="39">
        <v>2633964.0974959643</v>
      </c>
    </row>
    <row r="3680" spans="3:28">
      <c r="C3680" s="13">
        <v>3615</v>
      </c>
      <c r="D3680" s="13">
        <v>65</v>
      </c>
      <c r="E3680" s="14">
        <v>235206.10422140986</v>
      </c>
      <c r="F3680" s="14">
        <v>70807.880646349848</v>
      </c>
      <c r="G3680" s="14">
        <v>2551.6097</v>
      </c>
      <c r="H3680" s="14">
        <v>161846.61387506002</v>
      </c>
      <c r="I3680" s="14">
        <v>9710.7968325036018</v>
      </c>
      <c r="J3680" s="14">
        <v>3884.3187330014407</v>
      </c>
      <c r="K3680" s="15">
        <v>8.668481458203664E-2</v>
      </c>
      <c r="L3680" s="14">
        <v>15444.34404671315</v>
      </c>
      <c r="M3680" s="14">
        <v>195553.16525797048</v>
      </c>
      <c r="N3680" s="14">
        <v>2913.2390497510805</v>
      </c>
      <c r="O3680" s="15">
        <v>-3.1591505012631832E-2</v>
      </c>
      <c r="P3680" s="14">
        <v>-5792.9106193017196</v>
      </c>
      <c r="Q3680" s="14">
        <v>179032.96013261826</v>
      </c>
      <c r="R3680" s="14">
        <v>2913.2390497510805</v>
      </c>
      <c r="S3680" s="15">
        <v>-6.7124162967614823E-2</v>
      </c>
      <c r="T3680" s="38">
        <v>-26015.816110205036</v>
      </c>
      <c r="U3680" s="38">
        <v>363018.31589340046</v>
      </c>
      <c r="V3680" s="38">
        <v>-16364.382682793606</v>
      </c>
      <c r="W3680" s="38">
        <v>737604.44128398923</v>
      </c>
      <c r="AA3680" s="13">
        <v>3615</v>
      </c>
      <c r="AB3680" s="39">
        <v>2352309.9888001117</v>
      </c>
    </row>
    <row r="3681" spans="3:28">
      <c r="C3681" s="13">
        <v>3616</v>
      </c>
      <c r="D3681" s="13">
        <v>65</v>
      </c>
      <c r="E3681" s="14">
        <v>230245.90045502991</v>
      </c>
      <c r="F3681" s="14">
        <v>68873.401177461667</v>
      </c>
      <c r="G3681" s="14">
        <v>2551.6097</v>
      </c>
      <c r="H3681" s="14">
        <v>158820.88957756825</v>
      </c>
      <c r="I3681" s="14">
        <v>9529.2533746540939</v>
      </c>
      <c r="J3681" s="14">
        <v>3811.7013498616379</v>
      </c>
      <c r="K3681" s="15">
        <v>1.91349127392909E-2</v>
      </c>
      <c r="L3681" s="14">
        <v>2850.9512899506626</v>
      </c>
      <c r="M3681" s="14">
        <v>153748.92587964737</v>
      </c>
      <c r="N3681" s="14">
        <v>2858.776012396228</v>
      </c>
      <c r="O3681" s="15">
        <v>-3.9633532904332386E-2</v>
      </c>
      <c r="P3681" s="14">
        <v>-9466.3646949502108</v>
      </c>
      <c r="Q3681" s="14">
        <v>230810.38314162605</v>
      </c>
      <c r="R3681" s="14">
        <v>2858.776012396228</v>
      </c>
      <c r="S3681" s="15">
        <v>0.37329061873450464</v>
      </c>
      <c r="T3681" s="38">
        <v>25199.876039067145</v>
      </c>
      <c r="U3681" s="38">
        <v>94136.655804794165</v>
      </c>
      <c r="V3681" s="38">
        <v>18584.462634067597</v>
      </c>
      <c r="W3681" s="38">
        <v>478695.96482606756</v>
      </c>
      <c r="AA3681" s="13">
        <v>3616</v>
      </c>
      <c r="AB3681" s="39">
        <v>2301258.8652795735</v>
      </c>
    </row>
    <row r="3682" spans="3:28">
      <c r="C3682" s="13">
        <v>3617</v>
      </c>
      <c r="D3682" s="13">
        <v>65</v>
      </c>
      <c r="E3682" s="14">
        <v>234513.71247885737</v>
      </c>
      <c r="F3682" s="14">
        <v>70537.847866754368</v>
      </c>
      <c r="G3682" s="14">
        <v>2551.6097</v>
      </c>
      <c r="H3682" s="14">
        <v>161424.254912103</v>
      </c>
      <c r="I3682" s="14">
        <v>9685.45529472618</v>
      </c>
      <c r="J3682" s="14">
        <v>3874.182117890472</v>
      </c>
      <c r="K3682" s="15">
        <v>1.8182016748746671E-2</v>
      </c>
      <c r="L3682" s="14">
        <v>3552.0122666117468</v>
      </c>
      <c r="M3682" s="14">
        <v>200847.64444320253</v>
      </c>
      <c r="N3682" s="14">
        <v>2905.636588417854</v>
      </c>
      <c r="O3682" s="15">
        <v>0.11884331008993848</v>
      </c>
      <c r="P3682" s="14">
        <v>23176.164467465471</v>
      </c>
      <c r="Q3682" s="14">
        <v>219643.44718483937</v>
      </c>
      <c r="R3682" s="14">
        <v>2905.636588417854</v>
      </c>
      <c r="S3682" s="15">
        <v>-9.7516689422496985E-2</v>
      </c>
      <c r="T3682" s="38">
        <v>-15722.201945169683</v>
      </c>
      <c r="U3682" s="38">
        <v>146956.37204560815</v>
      </c>
      <c r="V3682" s="38">
        <v>11005.974788907533</v>
      </c>
      <c r="W3682" s="38">
        <v>567447.46367365005</v>
      </c>
      <c r="AA3682" s="13">
        <v>3617</v>
      </c>
      <c r="AB3682" s="39">
        <v>2914600.0522800465</v>
      </c>
    </row>
    <row r="3683" spans="3:28">
      <c r="C3683" s="13">
        <v>3618</v>
      </c>
      <c r="D3683" s="13">
        <v>65</v>
      </c>
      <c r="E3683" s="14">
        <v>247289.29258064224</v>
      </c>
      <c r="F3683" s="14">
        <v>75520.324106450484</v>
      </c>
      <c r="G3683" s="14">
        <v>2551.6097</v>
      </c>
      <c r="H3683" s="14">
        <v>169217.35877419176</v>
      </c>
      <c r="I3683" s="14">
        <v>10153.041526451505</v>
      </c>
      <c r="J3683" s="14">
        <v>4061.2166105806023</v>
      </c>
      <c r="K3683" s="15">
        <v>4.367176383552715E-2</v>
      </c>
      <c r="L3683" s="14">
        <v>7672.2926599108305</v>
      </c>
      <c r="M3683" s="14">
        <v>185383.7525288238</v>
      </c>
      <c r="N3683" s="14">
        <v>3045.9124579354516</v>
      </c>
      <c r="O3683" s="15">
        <v>0.18636206965065036</v>
      </c>
      <c r="P3683" s="14">
        <v>97042.670947431208</v>
      </c>
      <c r="Q3683" s="14">
        <v>619286.77568770782</v>
      </c>
      <c r="R3683" s="14">
        <v>3045.9124579354516</v>
      </c>
      <c r="S3683" s="15">
        <v>0.26636100389576178</v>
      </c>
      <c r="T3683" s="38">
        <v>35635.426118401396</v>
      </c>
      <c r="U3683" s="38">
        <v>170944.58076681581</v>
      </c>
      <c r="V3683" s="38">
        <v>140350.38972574344</v>
      </c>
      <c r="W3683" s="38">
        <v>975615.10898334743</v>
      </c>
      <c r="AA3683" s="13">
        <v>3618</v>
      </c>
      <c r="AB3683" s="39">
        <v>2379414.6375428019</v>
      </c>
    </row>
    <row r="3684" spans="3:28">
      <c r="C3684" s="13">
        <v>3619</v>
      </c>
      <c r="D3684" s="13">
        <v>65</v>
      </c>
      <c r="E3684" s="14">
        <v>234889.67186916067</v>
      </c>
      <c r="F3684" s="14">
        <v>70684.472028972668</v>
      </c>
      <c r="G3684" s="14">
        <v>2551.6097</v>
      </c>
      <c r="H3684" s="14">
        <v>161653.590140188</v>
      </c>
      <c r="I3684" s="14">
        <v>9699.215408411279</v>
      </c>
      <c r="J3684" s="14">
        <v>3879.6861633645117</v>
      </c>
      <c r="K3684" s="15">
        <v>0.12370610043075211</v>
      </c>
      <c r="L3684" s="14">
        <v>18121.984121163259</v>
      </c>
      <c r="M3684" s="14">
        <v>166554.07017276707</v>
      </c>
      <c r="N3684" s="14">
        <v>2909.7646225233834</v>
      </c>
      <c r="O3684" s="15">
        <v>-7.7933213838755261E-2</v>
      </c>
      <c r="P3684" s="14">
        <v>-21797.416875289975</v>
      </c>
      <c r="Q3684" s="14">
        <v>259351.01073732536</v>
      </c>
      <c r="R3684" s="14">
        <v>2909.7646225233834</v>
      </c>
      <c r="S3684" s="15">
        <v>0.24388991540017263</v>
      </c>
      <c r="T3684" s="38">
        <v>31769.860556564949</v>
      </c>
      <c r="U3684" s="38">
        <v>163487.85975167653</v>
      </c>
      <c r="V3684" s="38">
        <v>28094.427802438233</v>
      </c>
      <c r="W3684" s="38">
        <v>589392.94066176901</v>
      </c>
      <c r="AA3684" s="13">
        <v>3619</v>
      </c>
      <c r="AB3684" s="39">
        <v>2591993.0246442044</v>
      </c>
    </row>
    <row r="3685" spans="3:28">
      <c r="C3685" s="13">
        <v>3620</v>
      </c>
      <c r="D3685" s="13">
        <v>65</v>
      </c>
      <c r="E3685" s="14">
        <v>232945.78793920201</v>
      </c>
      <c r="F3685" s="14">
        <v>69926.357296288785</v>
      </c>
      <c r="G3685" s="14">
        <v>2551.6097</v>
      </c>
      <c r="H3685" s="14">
        <v>160467.82094291321</v>
      </c>
      <c r="I3685" s="14">
        <v>9628.0692565747922</v>
      </c>
      <c r="J3685" s="14">
        <v>3851.2277026299171</v>
      </c>
      <c r="K3685" s="15">
        <v>6.4330863051395258E-3</v>
      </c>
      <c r="L3685" s="14">
        <v>1104.5488979986944</v>
      </c>
      <c r="M3685" s="14">
        <v>174728.29419148748</v>
      </c>
      <c r="N3685" s="14">
        <v>2888.4207769724376</v>
      </c>
      <c r="O3685" s="15">
        <v>0.13427754353468441</v>
      </c>
      <c r="P3685" s="14">
        <v>22033.67293372787</v>
      </c>
      <c r="Q3685" s="14">
        <v>187568.41070095252</v>
      </c>
      <c r="R3685" s="14">
        <v>2888.4207769724376</v>
      </c>
      <c r="S3685" s="15">
        <v>2.6487800620686439E-2</v>
      </c>
      <c r="T3685" s="38">
        <v>5943.9185375138504</v>
      </c>
      <c r="U3685" s="38">
        <v>231790.24606032224</v>
      </c>
      <c r="V3685" s="38">
        <v>29082.140369240416</v>
      </c>
      <c r="W3685" s="38">
        <v>594086.95095276227</v>
      </c>
      <c r="AA3685" s="13">
        <v>3620</v>
      </c>
      <c r="AB3685" s="39">
        <v>2443377.0437786598</v>
      </c>
    </row>
    <row r="3686" spans="3:28">
      <c r="C3686" s="13">
        <v>3621</v>
      </c>
      <c r="D3686" s="13">
        <v>65</v>
      </c>
      <c r="E3686" s="14">
        <v>225728.68971240986</v>
      </c>
      <c r="F3686" s="14">
        <v>67111.688987839851</v>
      </c>
      <c r="G3686" s="14">
        <v>2551.6097</v>
      </c>
      <c r="H3686" s="14">
        <v>156065.39102457001</v>
      </c>
      <c r="I3686" s="14">
        <v>9363.9234614741999</v>
      </c>
      <c r="J3686" s="14">
        <v>3745.5693845896803</v>
      </c>
      <c r="K3686" s="15">
        <v>5.0134827592220002E-2</v>
      </c>
      <c r="L3686" s="14">
        <v>6332.9405189960989</v>
      </c>
      <c r="M3686" s="14">
        <v>134523.91205150765</v>
      </c>
      <c r="N3686" s="14">
        <v>2809.1770384422598</v>
      </c>
      <c r="O3686" s="15">
        <v>0.14226909295017884</v>
      </c>
      <c r="P3686" s="14">
        <v>23024.357914293247</v>
      </c>
      <c r="Q3686" s="14">
        <v>186265.62815296653</v>
      </c>
      <c r="R3686" s="14">
        <v>2809.1770384422598</v>
      </c>
      <c r="S3686" s="15">
        <v>0.16801702797692034</v>
      </c>
      <c r="T3686" s="38">
        <v>159654.05860236046</v>
      </c>
      <c r="U3686" s="38">
        <v>1111284.1125088835</v>
      </c>
      <c r="V3686" s="38">
        <v>189011.35703564979</v>
      </c>
      <c r="W3686" s="38">
        <v>1432073.6527133577</v>
      </c>
      <c r="AA3686" s="13">
        <v>3621</v>
      </c>
      <c r="AB3686" s="39">
        <v>2469506.8141830689</v>
      </c>
    </row>
    <row r="3687" spans="3:28">
      <c r="C3687" s="13">
        <v>3622</v>
      </c>
      <c r="D3687" s="13">
        <v>65</v>
      </c>
      <c r="E3687" s="14">
        <v>223824.86049483909</v>
      </c>
      <c r="F3687" s="14">
        <v>66369.195592987249</v>
      </c>
      <c r="G3687" s="14">
        <v>2551.6097</v>
      </c>
      <c r="H3687" s="14">
        <v>154904.05520185185</v>
      </c>
      <c r="I3687" s="14">
        <v>9294.2433121111098</v>
      </c>
      <c r="J3687" s="14">
        <v>3717.6973248444442</v>
      </c>
      <c r="K3687" s="15">
        <v>2.4769484938274661E-2</v>
      </c>
      <c r="L3687" s="14">
        <v>3302.2742881058366</v>
      </c>
      <c r="M3687" s="14">
        <v>138481.3876364945</v>
      </c>
      <c r="N3687" s="14">
        <v>2788.272993633333</v>
      </c>
      <c r="O3687" s="15">
        <v>9.0913891524276355E-2</v>
      </c>
      <c r="P3687" s="14">
        <v>10795.273610051869</v>
      </c>
      <c r="Q3687" s="14">
        <v>130931.14945007167</v>
      </c>
      <c r="R3687" s="14">
        <v>2788.272993633333</v>
      </c>
      <c r="S3687" s="15">
        <v>0.38351992506721955</v>
      </c>
      <c r="T3687" s="38">
        <v>45683.493371826306</v>
      </c>
      <c r="U3687" s="38">
        <v>166193.97920517187</v>
      </c>
      <c r="V3687" s="38">
        <v>59781.041269984009</v>
      </c>
      <c r="W3687" s="38">
        <v>435606.51629173802</v>
      </c>
      <c r="AA3687" s="13">
        <v>3622</v>
      </c>
      <c r="AB3687" s="39">
        <v>3066906.7118453844</v>
      </c>
    </row>
    <row r="3688" spans="3:28">
      <c r="C3688" s="13">
        <v>3623</v>
      </c>
      <c r="D3688" s="13">
        <v>65</v>
      </c>
      <c r="E3688" s="14">
        <v>236599.83577686467</v>
      </c>
      <c r="F3688" s="14">
        <v>71351.435952977219</v>
      </c>
      <c r="G3688" s="14">
        <v>2551.6097</v>
      </c>
      <c r="H3688" s="14">
        <v>162696.79012388745</v>
      </c>
      <c r="I3688" s="14">
        <v>9761.8074074332471</v>
      </c>
      <c r="J3688" s="14">
        <v>3904.7229629732992</v>
      </c>
      <c r="K3688" s="15">
        <v>4.5092291118527583E-2</v>
      </c>
      <c r="L3688" s="14">
        <v>6511.9229572033373</v>
      </c>
      <c r="M3688" s="14">
        <v>152877.50442980527</v>
      </c>
      <c r="N3688" s="14">
        <v>2928.542222229974</v>
      </c>
      <c r="O3688" s="15">
        <v>6.2526609866488253E-2</v>
      </c>
      <c r="P3688" s="14">
        <v>10643.459299609442</v>
      </c>
      <c r="Q3688" s="14">
        <v>182330.6054768154</v>
      </c>
      <c r="R3688" s="14">
        <v>2928.542222229974</v>
      </c>
      <c r="S3688" s="15">
        <v>0.14384153204420952</v>
      </c>
      <c r="T3688" s="38">
        <v>19331.410998945521</v>
      </c>
      <c r="U3688" s="38">
        <v>155189.48843439828</v>
      </c>
      <c r="V3688" s="38">
        <v>36486.793255758297</v>
      </c>
      <c r="W3688" s="38">
        <v>490397.59834101901</v>
      </c>
      <c r="AA3688" s="13">
        <v>3623</v>
      </c>
      <c r="AB3688" s="39">
        <v>2284822.8160462934</v>
      </c>
    </row>
    <row r="3689" spans="3:28">
      <c r="C3689" s="13">
        <v>3624</v>
      </c>
      <c r="D3689" s="13">
        <v>65</v>
      </c>
      <c r="E3689" s="14">
        <v>236068.58481391438</v>
      </c>
      <c r="F3689" s="14">
        <v>71144.248077426601</v>
      </c>
      <c r="G3689" s="14">
        <v>2551.6097</v>
      </c>
      <c r="H3689" s="14">
        <v>162372.72703648778</v>
      </c>
      <c r="I3689" s="14">
        <v>9742.3636221892666</v>
      </c>
      <c r="J3689" s="14">
        <v>3896.9454488757069</v>
      </c>
      <c r="K3689" s="15">
        <v>7.9883664378192942E-2</v>
      </c>
      <c r="L3689" s="14">
        <v>11935.454916575503</v>
      </c>
      <c r="M3689" s="14">
        <v>163294.38608054517</v>
      </c>
      <c r="N3689" s="14">
        <v>2922.7090866567801</v>
      </c>
      <c r="O3689" s="15">
        <v>0.18361250356313047</v>
      </c>
      <c r="P3689" s="14">
        <v>26892.160809293102</v>
      </c>
      <c r="Q3689" s="14">
        <v>174815.0051064874</v>
      </c>
      <c r="R3689" s="14">
        <v>2922.7090866567801</v>
      </c>
      <c r="S3689" s="15">
        <v>0.35022369415157717</v>
      </c>
      <c r="T3689" s="38">
        <v>58369.630358897644</v>
      </c>
      <c r="U3689" s="38">
        <v>226494.83812980121</v>
      </c>
      <c r="V3689" s="38">
        <v>97197.246084766259</v>
      </c>
      <c r="W3689" s="38">
        <v>564604.22931683378</v>
      </c>
      <c r="AA3689" s="13">
        <v>3624</v>
      </c>
      <c r="AB3689" s="39">
        <v>2968698.471439525</v>
      </c>
    </row>
    <row r="3690" spans="3:28">
      <c r="C3690" s="13">
        <v>3625</v>
      </c>
      <c r="D3690" s="13">
        <v>65</v>
      </c>
      <c r="E3690" s="14">
        <v>238791.64773767468</v>
      </c>
      <c r="F3690" s="14">
        <v>72206.242617693119</v>
      </c>
      <c r="G3690" s="14">
        <v>2551.6097</v>
      </c>
      <c r="H3690" s="14">
        <v>164033.79541998156</v>
      </c>
      <c r="I3690" s="14">
        <v>9842.0277251988937</v>
      </c>
      <c r="J3690" s="14">
        <v>3936.8110900795577</v>
      </c>
      <c r="K3690" s="15">
        <v>8.1951581229801729E-2</v>
      </c>
      <c r="L3690" s="14">
        <v>16444.615239357307</v>
      </c>
      <c r="M3690" s="14">
        <v>219075.59486267751</v>
      </c>
      <c r="N3690" s="14">
        <v>2952.6083175596682</v>
      </c>
      <c r="O3690" s="15">
        <v>0.27008366060582611</v>
      </c>
      <c r="P3690" s="14">
        <v>48194.436117905498</v>
      </c>
      <c r="Q3690" s="14">
        <v>228113.36064772255</v>
      </c>
      <c r="R3690" s="14">
        <v>2952.6083175596682</v>
      </c>
      <c r="S3690" s="15">
        <v>0.25235888892423014</v>
      </c>
      <c r="T3690" s="38">
        <v>77407.285632866973</v>
      </c>
      <c r="U3690" s="38">
        <v>385618.51782546076</v>
      </c>
      <c r="V3690" s="38">
        <v>142046.33699012978</v>
      </c>
      <c r="W3690" s="38">
        <v>832807.47333586076</v>
      </c>
      <c r="AA3690" s="13">
        <v>3625</v>
      </c>
      <c r="AB3690" s="39">
        <v>2613483.6948475041</v>
      </c>
    </row>
    <row r="3691" spans="3:28">
      <c r="C3691" s="13">
        <v>3626</v>
      </c>
      <c r="D3691" s="13">
        <v>65</v>
      </c>
      <c r="E3691" s="14">
        <v>239493.97832719391</v>
      </c>
      <c r="F3691" s="14">
        <v>72480.151547605623</v>
      </c>
      <c r="G3691" s="14">
        <v>2551.6097</v>
      </c>
      <c r="H3691" s="14">
        <v>164462.2170795883</v>
      </c>
      <c r="I3691" s="14">
        <v>9867.733024775298</v>
      </c>
      <c r="J3691" s="14">
        <v>3947.0932099101192</v>
      </c>
      <c r="K3691" s="15">
        <v>0.11067380794411977</v>
      </c>
      <c r="L3691" s="14">
        <v>16477.813090497097</v>
      </c>
      <c r="M3691" s="14">
        <v>167337.65354030565</v>
      </c>
      <c r="N3691" s="14">
        <v>2960.3199074325894</v>
      </c>
      <c r="O3691" s="15">
        <v>-9.8436146121604756E-2</v>
      </c>
      <c r="P3691" s="14">
        <v>-29254.010885468397</v>
      </c>
      <c r="Q3691" s="14">
        <v>269413.83914023591</v>
      </c>
      <c r="R3691" s="14">
        <v>2960.3199074325894</v>
      </c>
      <c r="S3691" s="15">
        <v>-0.14333881375787305</v>
      </c>
      <c r="T3691" s="38">
        <v>-12555.994432556661</v>
      </c>
      <c r="U3691" s="38">
        <v>76520.777376523241</v>
      </c>
      <c r="V3691" s="38">
        <v>-25332.192227527961</v>
      </c>
      <c r="W3691" s="38">
        <v>513272.27005706483</v>
      </c>
      <c r="AA3691" s="13">
        <v>3626</v>
      </c>
      <c r="AB3691" s="39">
        <v>2613285.949053701</v>
      </c>
    </row>
    <row r="3692" spans="3:28">
      <c r="C3692" s="13">
        <v>3627</v>
      </c>
      <c r="D3692" s="13">
        <v>65</v>
      </c>
      <c r="E3692" s="14">
        <v>243550.51802602358</v>
      </c>
      <c r="F3692" s="14">
        <v>74062.202030149201</v>
      </c>
      <c r="G3692" s="14">
        <v>2551.6097</v>
      </c>
      <c r="H3692" s="14">
        <v>166936.70629587438</v>
      </c>
      <c r="I3692" s="14">
        <v>10016.202377752463</v>
      </c>
      <c r="J3692" s="14">
        <v>4006.4809511009853</v>
      </c>
      <c r="K3692" s="15">
        <v>-2.4541228589986981E-2</v>
      </c>
      <c r="L3692" s="14">
        <v>-3581.1627078897113</v>
      </c>
      <c r="M3692" s="14">
        <v>144346.42278398384</v>
      </c>
      <c r="N3692" s="14">
        <v>3004.8607133257387</v>
      </c>
      <c r="O3692" s="15">
        <v>-7.2669604429623946E-2</v>
      </c>
      <c r="P3692" s="14">
        <v>-16233.79186210272</v>
      </c>
      <c r="Q3692" s="14">
        <v>208660.4126691967</v>
      </c>
      <c r="R3692" s="14">
        <v>3004.8607133257387</v>
      </c>
      <c r="S3692" s="15">
        <v>0.54330522471884624</v>
      </c>
      <c r="T3692" s="38">
        <v>314087.10879494407</v>
      </c>
      <c r="U3692" s="38">
        <v>893693.87996202393</v>
      </c>
      <c r="V3692" s="38">
        <v>294272.15422495164</v>
      </c>
      <c r="W3692" s="38">
        <v>1246700.7154152044</v>
      </c>
      <c r="AA3692" s="13">
        <v>3627</v>
      </c>
      <c r="AB3692" s="39">
        <v>2878159.6713874675</v>
      </c>
    </row>
    <row r="3693" spans="3:28">
      <c r="C3693" s="13">
        <v>3628</v>
      </c>
      <c r="D3693" s="13">
        <v>65</v>
      </c>
      <c r="E3693" s="14">
        <v>231757.2171799356</v>
      </c>
      <c r="F3693" s="14">
        <v>69462.814700174888</v>
      </c>
      <c r="G3693" s="14">
        <v>2551.6097</v>
      </c>
      <c r="H3693" s="14">
        <v>159742.7927797607</v>
      </c>
      <c r="I3693" s="14">
        <v>9584.5675667856412</v>
      </c>
      <c r="J3693" s="14">
        <v>3833.8270267142566</v>
      </c>
      <c r="K3693" s="15">
        <v>-8.7765281337965795E-2</v>
      </c>
      <c r="L3693" s="14">
        <v>-10455.640870671914</v>
      </c>
      <c r="M3693" s="14">
        <v>110593.12878531433</v>
      </c>
      <c r="N3693" s="14">
        <v>2875.3702700356921</v>
      </c>
      <c r="O3693" s="15">
        <v>1.0760464891894889E-2</v>
      </c>
      <c r="P3693" s="14">
        <v>2184.8897493502577</v>
      </c>
      <c r="Q3693" s="14">
        <v>206670.47024026333</v>
      </c>
      <c r="R3693" s="14">
        <v>2875.3702700356921</v>
      </c>
      <c r="S3693" s="15">
        <v>0.30853387321262599</v>
      </c>
      <c r="T3693" s="38">
        <v>44551.34995710144</v>
      </c>
      <c r="U3693" s="38">
        <v>190385.98409874877</v>
      </c>
      <c r="V3693" s="38">
        <v>36280.598835779783</v>
      </c>
      <c r="W3693" s="38">
        <v>507649.58312432643</v>
      </c>
      <c r="AA3693" s="13">
        <v>3628</v>
      </c>
      <c r="AB3693" s="39">
        <v>3375049.4220685838</v>
      </c>
    </row>
    <row r="3694" spans="3:28">
      <c r="C3694" s="13">
        <v>3629</v>
      </c>
      <c r="D3694" s="13">
        <v>65</v>
      </c>
      <c r="E3694" s="14">
        <v>253707.59215191391</v>
      </c>
      <c r="F3694" s="14">
        <v>78023.460939246434</v>
      </c>
      <c r="G3694" s="14">
        <v>2551.6097</v>
      </c>
      <c r="H3694" s="14">
        <v>173132.52151266747</v>
      </c>
      <c r="I3694" s="14">
        <v>10387.951290760047</v>
      </c>
      <c r="J3694" s="14">
        <v>4155.180516304019</v>
      </c>
      <c r="K3694" s="15">
        <v>1.3360452600344585E-2</v>
      </c>
      <c r="L3694" s="14">
        <v>2423.5097499770891</v>
      </c>
      <c r="M3694" s="14">
        <v>185895.38525222204</v>
      </c>
      <c r="N3694" s="14">
        <v>3116.3853872280142</v>
      </c>
      <c r="O3694" s="15">
        <v>0.18093983524217683</v>
      </c>
      <c r="P3694" s="14">
        <v>37041.420958162234</v>
      </c>
      <c r="Q3694" s="14">
        <v>243316.39649058323</v>
      </c>
      <c r="R3694" s="14">
        <v>3116.3853872280142</v>
      </c>
      <c r="S3694" s="15">
        <v>0.21485959442741442</v>
      </c>
      <c r="T3694" s="38">
        <v>66845.204454951992</v>
      </c>
      <c r="U3694" s="38">
        <v>379514.49569219735</v>
      </c>
      <c r="V3694" s="38">
        <v>106310.13516309131</v>
      </c>
      <c r="W3694" s="38">
        <v>808726.27743500262</v>
      </c>
      <c r="AA3694" s="13">
        <v>3629</v>
      </c>
      <c r="AB3694" s="39">
        <v>2637941.715769426</v>
      </c>
    </row>
    <row r="3695" spans="3:28">
      <c r="C3695" s="13">
        <v>3630</v>
      </c>
      <c r="D3695" s="13">
        <v>65</v>
      </c>
      <c r="E3695" s="14">
        <v>235976.95385192105</v>
      </c>
      <c r="F3695" s="14">
        <v>71108.512002249205</v>
      </c>
      <c r="G3695" s="14">
        <v>2551.6097</v>
      </c>
      <c r="H3695" s="14">
        <v>162316.83214967183</v>
      </c>
      <c r="I3695" s="14">
        <v>9739.0099289803093</v>
      </c>
      <c r="J3695" s="14">
        <v>3895.6039715921238</v>
      </c>
      <c r="K3695" s="15">
        <v>2.1814183280134163E-2</v>
      </c>
      <c r="L3695" s="14">
        <v>3349.381095377913</v>
      </c>
      <c r="M3695" s="14">
        <v>158838.62226162414</v>
      </c>
      <c r="N3695" s="14">
        <v>2921.7029786940925</v>
      </c>
      <c r="O3695" s="15">
        <v>0.15862231505147878</v>
      </c>
      <c r="P3695" s="14">
        <v>35982.636571253854</v>
      </c>
      <c r="Q3695" s="14">
        <v>264288.22021304845</v>
      </c>
      <c r="R3695" s="14">
        <v>2921.7029786940925</v>
      </c>
      <c r="S3695" s="15">
        <v>0.29592312171912954</v>
      </c>
      <c r="T3695" s="38">
        <v>50439.729064177583</v>
      </c>
      <c r="U3695" s="38">
        <v>222349.34025555156</v>
      </c>
      <c r="V3695" s="38">
        <v>89771.746730809347</v>
      </c>
      <c r="W3695" s="38">
        <v>645476.18273022422</v>
      </c>
      <c r="AA3695" s="13">
        <v>3630</v>
      </c>
      <c r="AB3695" s="39">
        <v>2267862.5272707548</v>
      </c>
    </row>
    <row r="3696" spans="3:28">
      <c r="C3696" s="13">
        <v>3631</v>
      </c>
      <c r="D3696" s="13">
        <v>65</v>
      </c>
      <c r="E3696" s="14">
        <v>226420.87088193468</v>
      </c>
      <c r="F3696" s="14">
        <v>67381.639643954521</v>
      </c>
      <c r="G3696" s="14">
        <v>2551.6097</v>
      </c>
      <c r="H3696" s="14">
        <v>156487.62153798016</v>
      </c>
      <c r="I3696" s="14">
        <v>9389.2572922788095</v>
      </c>
      <c r="J3696" s="14">
        <v>3755.702916911524</v>
      </c>
      <c r="K3696" s="15">
        <v>6.2763920717354552E-2</v>
      </c>
      <c r="L3696" s="14">
        <v>8459.8615260707629</v>
      </c>
      <c r="M3696" s="14">
        <v>145126.3213024828</v>
      </c>
      <c r="N3696" s="14">
        <v>2816.7771876836428</v>
      </c>
      <c r="O3696" s="15">
        <v>0.19583031978580365</v>
      </c>
      <c r="P3696" s="14">
        <v>34331.808189060102</v>
      </c>
      <c r="Q3696" s="14">
        <v>211054.25553852125</v>
      </c>
      <c r="R3696" s="14">
        <v>2816.7771876836428</v>
      </c>
      <c r="S3696" s="15">
        <v>0.21464240437773718</v>
      </c>
      <c r="T3696" s="38">
        <v>69903.482203877749</v>
      </c>
      <c r="U3696" s="38">
        <v>396986.01895373123</v>
      </c>
      <c r="V3696" s="38">
        <v>112695.15191900861</v>
      </c>
      <c r="W3696" s="38">
        <v>753166.59579473524</v>
      </c>
      <c r="AA3696" s="13">
        <v>3631</v>
      </c>
      <c r="AB3696" s="39">
        <v>2882201.1485747136</v>
      </c>
    </row>
    <row r="3697" spans="3:28">
      <c r="C3697" s="13">
        <v>3632</v>
      </c>
      <c r="D3697" s="13">
        <v>65</v>
      </c>
      <c r="E3697" s="14">
        <v>231805.56077347221</v>
      </c>
      <c r="F3697" s="14">
        <v>69481.668701654169</v>
      </c>
      <c r="G3697" s="14">
        <v>2551.6097</v>
      </c>
      <c r="H3697" s="14">
        <v>159772.28237181806</v>
      </c>
      <c r="I3697" s="14">
        <v>9586.3369423090826</v>
      </c>
      <c r="J3697" s="14">
        <v>3834.5347769236332</v>
      </c>
      <c r="K3697" s="15">
        <v>-4.6726780929068186E-2</v>
      </c>
      <c r="L3697" s="14">
        <v>-8107.5549904410927</v>
      </c>
      <c r="M3697" s="14">
        <v>167319.52474200516</v>
      </c>
      <c r="N3697" s="14">
        <v>2875.9010826927247</v>
      </c>
      <c r="O3697" s="15">
        <v>0.19016768071607826</v>
      </c>
      <c r="P3697" s="14">
        <v>20010.871520071822</v>
      </c>
      <c r="Q3697" s="14">
        <v>126676.33203956322</v>
      </c>
      <c r="R3697" s="14">
        <v>2875.9010826927247</v>
      </c>
      <c r="S3697" s="15">
        <v>7.4390418383264406E-2</v>
      </c>
      <c r="T3697" s="38">
        <v>17619.354920897276</v>
      </c>
      <c r="U3697" s="38">
        <v>255907.09477410346</v>
      </c>
      <c r="V3697" s="38">
        <v>29522.671450528003</v>
      </c>
      <c r="W3697" s="38">
        <v>549902.95155567187</v>
      </c>
      <c r="AA3697" s="13">
        <v>3632</v>
      </c>
      <c r="AB3697" s="39">
        <v>2971782.8745410028</v>
      </c>
    </row>
    <row r="3698" spans="3:28">
      <c r="C3698" s="13">
        <v>3633</v>
      </c>
      <c r="D3698" s="13">
        <v>65</v>
      </c>
      <c r="E3698" s="14">
        <v>240355.90926644451</v>
      </c>
      <c r="F3698" s="14">
        <v>72816.304613913351</v>
      </c>
      <c r="G3698" s="14">
        <v>2551.6097</v>
      </c>
      <c r="H3698" s="14">
        <v>164987.99495253115</v>
      </c>
      <c r="I3698" s="14">
        <v>9899.2796971518692</v>
      </c>
      <c r="J3698" s="14">
        <v>3959.7118788607477</v>
      </c>
      <c r="K3698" s="15">
        <v>-6.4327509648956172E-2</v>
      </c>
      <c r="L3698" s="14">
        <v>-12195.359008908796</v>
      </c>
      <c r="M3698" s="14">
        <v>179366.82454526218</v>
      </c>
      <c r="N3698" s="14">
        <v>2969.7839091455608</v>
      </c>
      <c r="O3698" s="15">
        <v>7.6167632133630855E-2</v>
      </c>
      <c r="P3698" s="14">
        <v>12351.217194114659</v>
      </c>
      <c r="Q3698" s="14">
        <v>175994.45447371079</v>
      </c>
      <c r="R3698" s="14">
        <v>2969.7839091455608</v>
      </c>
      <c r="S3698" s="15">
        <v>0.2674657761795064</v>
      </c>
      <c r="T3698" s="38">
        <v>20211.5608738189</v>
      </c>
      <c r="U3698" s="38">
        <v>97263.357733093042</v>
      </c>
      <c r="V3698" s="38">
        <v>20367.419059024764</v>
      </c>
      <c r="W3698" s="38">
        <v>452624.63675206603</v>
      </c>
      <c r="AA3698" s="13">
        <v>3633</v>
      </c>
      <c r="AB3698" s="39">
        <v>2771453.612898455</v>
      </c>
    </row>
    <row r="3699" spans="3:28">
      <c r="C3699" s="13">
        <v>3634</v>
      </c>
      <c r="D3699" s="13">
        <v>65</v>
      </c>
      <c r="E3699" s="14">
        <v>223802.59785681751</v>
      </c>
      <c r="F3699" s="14">
        <v>66360.513164158823</v>
      </c>
      <c r="G3699" s="14">
        <v>2551.6097</v>
      </c>
      <c r="H3699" s="14">
        <v>154890.47499265868</v>
      </c>
      <c r="I3699" s="14">
        <v>9293.4284995595208</v>
      </c>
      <c r="J3699" s="14">
        <v>3717.3713998238086</v>
      </c>
      <c r="K3699" s="15">
        <v>4.4006049595250549E-2</v>
      </c>
      <c r="L3699" s="14">
        <v>7724.3506269552227</v>
      </c>
      <c r="M3699" s="14">
        <v>185112.32600409572</v>
      </c>
      <c r="N3699" s="14">
        <v>2788.0285498678563</v>
      </c>
      <c r="O3699" s="15">
        <v>8.2120281043594701E-2</v>
      </c>
      <c r="P3699" s="14">
        <v>11839.762879260235</v>
      </c>
      <c r="Q3699" s="14">
        <v>157409.64612102017</v>
      </c>
      <c r="R3699" s="14">
        <v>2788.0285498678563</v>
      </c>
      <c r="S3699" s="15">
        <v>0.25694201828501251</v>
      </c>
      <c r="T3699" s="38">
        <v>46748.428969836248</v>
      </c>
      <c r="U3699" s="38">
        <v>230083.99286699129</v>
      </c>
      <c r="V3699" s="38">
        <v>66312.542476051705</v>
      </c>
      <c r="W3699" s="38">
        <v>572605.96499210724</v>
      </c>
      <c r="AA3699" s="13">
        <v>3634</v>
      </c>
      <c r="AB3699" s="39">
        <v>2601607.9659726871</v>
      </c>
    </row>
    <row r="3700" spans="3:28">
      <c r="C3700" s="13">
        <v>3635</v>
      </c>
      <c r="D3700" s="13">
        <v>65</v>
      </c>
      <c r="E3700" s="14">
        <v>248282.61876246793</v>
      </c>
      <c r="F3700" s="14">
        <v>75907.721317362491</v>
      </c>
      <c r="G3700" s="14">
        <v>2551.6097</v>
      </c>
      <c r="H3700" s="14">
        <v>169823.28774510542</v>
      </c>
      <c r="I3700" s="14">
        <v>10189.397264706326</v>
      </c>
      <c r="J3700" s="14">
        <v>4075.7589058825306</v>
      </c>
      <c r="K3700" s="15">
        <v>2.6593668247622999E-2</v>
      </c>
      <c r="L3700" s="14">
        <v>4982.2378889779811</v>
      </c>
      <c r="M3700" s="14">
        <v>194366.88885860555</v>
      </c>
      <c r="N3700" s="14">
        <v>3056.8191794118975</v>
      </c>
      <c r="O3700" s="15">
        <v>-4.6074472053164492E-2</v>
      </c>
      <c r="P3700" s="14">
        <v>-5880.4099278720259</v>
      </c>
      <c r="Q3700" s="14">
        <v>123276.37315869631</v>
      </c>
      <c r="R3700" s="14">
        <v>3056.8191794118975</v>
      </c>
      <c r="S3700" s="15">
        <v>0.66224543038163841</v>
      </c>
      <c r="T3700" s="38">
        <v>253188.22125326871</v>
      </c>
      <c r="U3700" s="38">
        <v>637034.43877010758</v>
      </c>
      <c r="V3700" s="38">
        <v>252290.04921437468</v>
      </c>
      <c r="W3700" s="38">
        <v>954677.70078740944</v>
      </c>
      <c r="AA3700" s="13">
        <v>3635</v>
      </c>
      <c r="AB3700" s="39">
        <v>2100729.7147834073</v>
      </c>
    </row>
    <row r="3701" spans="3:28">
      <c r="C3701" s="13">
        <v>3636</v>
      </c>
      <c r="D3701" s="13">
        <v>65</v>
      </c>
      <c r="E3701" s="14">
        <v>236283.90539038743</v>
      </c>
      <c r="F3701" s="14">
        <v>71228.223102251097</v>
      </c>
      <c r="G3701" s="14">
        <v>2551.6097</v>
      </c>
      <c r="H3701" s="14">
        <v>162504.07258813633</v>
      </c>
      <c r="I3701" s="14">
        <v>9750.2443552881796</v>
      </c>
      <c r="J3701" s="14">
        <v>3900.097742115272</v>
      </c>
      <c r="K3701" s="15">
        <v>-2.9543877212979061E-3</v>
      </c>
      <c r="L3701" s="14">
        <v>-453.57689453401855</v>
      </c>
      <c r="M3701" s="14">
        <v>155023.00177632779</v>
      </c>
      <c r="N3701" s="14">
        <v>2925.0733065864538</v>
      </c>
      <c r="O3701" s="15">
        <v>0.2356334060767605</v>
      </c>
      <c r="P3701" s="14">
        <v>39430.380735775667</v>
      </c>
      <c r="Q3701" s="14">
        <v>208230.73842336965</v>
      </c>
      <c r="R3701" s="14">
        <v>2925.0733065864538</v>
      </c>
      <c r="S3701" s="15">
        <v>8.3362048917461656E-2</v>
      </c>
      <c r="T3701" s="38">
        <v>10164.299385128228</v>
      </c>
      <c r="U3701" s="38">
        <v>133556.41331155319</v>
      </c>
      <c r="V3701" s="38">
        <v>49141.10322636988</v>
      </c>
      <c r="W3701" s="38">
        <v>496810.15351125062</v>
      </c>
      <c r="AA3701" s="13">
        <v>3636</v>
      </c>
      <c r="AB3701" s="39">
        <v>2576289.7572726272</v>
      </c>
    </row>
    <row r="3702" spans="3:28">
      <c r="C3702" s="13">
        <v>3637</v>
      </c>
      <c r="D3702" s="13">
        <v>65</v>
      </c>
      <c r="E3702" s="14">
        <v>227534.37602684644</v>
      </c>
      <c r="F3702" s="14">
        <v>67815.906650470104</v>
      </c>
      <c r="G3702" s="14">
        <v>2551.6097</v>
      </c>
      <c r="H3702" s="14">
        <v>157166.85967637633</v>
      </c>
      <c r="I3702" s="14">
        <v>9430.011580582579</v>
      </c>
      <c r="J3702" s="14">
        <v>3772.0046322330318</v>
      </c>
      <c r="K3702" s="15">
        <v>3.6206932164951931E-2</v>
      </c>
      <c r="L3702" s="14">
        <v>4724.4317089125598</v>
      </c>
      <c r="M3702" s="14">
        <v>137094.61002173997</v>
      </c>
      <c r="N3702" s="14">
        <v>2829.0034741747736</v>
      </c>
      <c r="O3702" s="15">
        <v>0.15660654732198087</v>
      </c>
      <c r="P3702" s="14">
        <v>38997.451612387144</v>
      </c>
      <c r="Q3702" s="14">
        <v>289427.41457542783</v>
      </c>
      <c r="R3702" s="14">
        <v>2829.0034741747736</v>
      </c>
      <c r="S3702" s="15">
        <v>7.4339131060999361E-2</v>
      </c>
      <c r="T3702" s="38">
        <v>4597.3197038209109</v>
      </c>
      <c r="U3702" s="38">
        <v>67854.348226008267</v>
      </c>
      <c r="V3702" s="38">
        <v>48319.203025120616</v>
      </c>
      <c r="W3702" s="38">
        <v>494376.37282317609</v>
      </c>
      <c r="AA3702" s="13">
        <v>3637</v>
      </c>
      <c r="AB3702" s="39">
        <v>2587444.2814114825</v>
      </c>
    </row>
    <row r="3703" spans="3:28">
      <c r="C3703" s="13">
        <v>3638</v>
      </c>
      <c r="D3703" s="13">
        <v>65</v>
      </c>
      <c r="E3703" s="14">
        <v>238769.14585892644</v>
      </c>
      <c r="F3703" s="14">
        <v>72197.466884981317</v>
      </c>
      <c r="G3703" s="14">
        <v>2551.6097</v>
      </c>
      <c r="H3703" s="14">
        <v>164020.06927394512</v>
      </c>
      <c r="I3703" s="14">
        <v>9841.2041564367064</v>
      </c>
      <c r="J3703" s="14">
        <v>3936.4816625746826</v>
      </c>
      <c r="K3703" s="15">
        <v>0.15187971672430656</v>
      </c>
      <c r="L3703" s="14">
        <v>28683.230215470143</v>
      </c>
      <c r="M3703" s="14">
        <v>219506.38093269177</v>
      </c>
      <c r="N3703" s="14">
        <v>2952.3612469310119</v>
      </c>
      <c r="O3703" s="15">
        <v>4.5801834766239224E-2</v>
      </c>
      <c r="P3703" s="14">
        <v>23083.401750340843</v>
      </c>
      <c r="Q3703" s="14">
        <v>528543.79759471584</v>
      </c>
      <c r="R3703" s="14">
        <v>2952.3612469310119</v>
      </c>
      <c r="S3703" s="15">
        <v>0.16364750492669206</v>
      </c>
      <c r="T3703" s="38">
        <v>22494.461985357873</v>
      </c>
      <c r="U3703" s="38">
        <v>161427.44034878616</v>
      </c>
      <c r="V3703" s="38">
        <v>74261.093951168863</v>
      </c>
      <c r="W3703" s="38">
        <v>909477.61887619377</v>
      </c>
      <c r="AA3703" s="13">
        <v>3638</v>
      </c>
      <c r="AB3703" s="39">
        <v>2910964.2016307097</v>
      </c>
    </row>
    <row r="3704" spans="3:28">
      <c r="C3704" s="13">
        <v>3639</v>
      </c>
      <c r="D3704" s="13">
        <v>65</v>
      </c>
      <c r="E3704" s="14">
        <v>235038.05488519242</v>
      </c>
      <c r="F3704" s="14">
        <v>70742.341405225045</v>
      </c>
      <c r="G3704" s="14">
        <v>2551.6097</v>
      </c>
      <c r="H3704" s="14">
        <v>161744.10377996738</v>
      </c>
      <c r="I3704" s="14">
        <v>9704.6462267980423</v>
      </c>
      <c r="J3704" s="14">
        <v>3881.8584907192171</v>
      </c>
      <c r="K3704" s="15">
        <v>-4.0809189704397869E-3</v>
      </c>
      <c r="L3704" s="14">
        <v>-687.87888947986141</v>
      </c>
      <c r="M3704" s="14">
        <v>169812.85133760105</v>
      </c>
      <c r="N3704" s="14">
        <v>2911.3938680394126</v>
      </c>
      <c r="O3704" s="15">
        <v>6.5143142661323664E-3</v>
      </c>
      <c r="P3704" s="14">
        <v>2012.5717657760399</v>
      </c>
      <c r="Q3704" s="14">
        <v>312414.33478679927</v>
      </c>
      <c r="R3704" s="14">
        <v>2911.3938680394126</v>
      </c>
      <c r="S3704" s="15">
        <v>-0.14978446616729518</v>
      </c>
      <c r="T3704" s="38">
        <v>-150459.90165371844</v>
      </c>
      <c r="U3704" s="38">
        <v>855505.17802008986</v>
      </c>
      <c r="V3704" s="38">
        <v>-149135.20877742226</v>
      </c>
      <c r="W3704" s="38">
        <v>1337732.3641444901</v>
      </c>
      <c r="AA3704" s="13">
        <v>3639</v>
      </c>
      <c r="AB3704" s="39">
        <v>2460684.4834107137</v>
      </c>
    </row>
    <row r="3705" spans="3:28">
      <c r="C3705" s="13">
        <v>3640</v>
      </c>
      <c r="D3705" s="13">
        <v>65</v>
      </c>
      <c r="E3705" s="14">
        <v>237160.62923609925</v>
      </c>
      <c r="F3705" s="14">
        <v>71570.145402078706</v>
      </c>
      <c r="G3705" s="14">
        <v>2551.6097</v>
      </c>
      <c r="H3705" s="14">
        <v>163038.87413402056</v>
      </c>
      <c r="I3705" s="14">
        <v>9782.3324480412339</v>
      </c>
      <c r="J3705" s="14">
        <v>3912.9329792164935</v>
      </c>
      <c r="K3705" s="15">
        <v>5.7588025814689491E-2</v>
      </c>
      <c r="L3705" s="14">
        <v>8122.9217804198024</v>
      </c>
      <c r="M3705" s="14">
        <v>151131.65852076162</v>
      </c>
      <c r="N3705" s="14">
        <v>2934.6997344123702</v>
      </c>
      <c r="O3705" s="15">
        <v>-4.8401883429800729E-2</v>
      </c>
      <c r="P3705" s="14">
        <v>-6262.0477780738529</v>
      </c>
      <c r="Q3705" s="14">
        <v>124581.42000727002</v>
      </c>
      <c r="R3705" s="14">
        <v>2934.6997344123702</v>
      </c>
      <c r="S3705" s="15">
        <v>0.59582094587082401</v>
      </c>
      <c r="T3705" s="38">
        <v>342982.05098814151</v>
      </c>
      <c r="U3705" s="38">
        <v>920095.58007258712</v>
      </c>
      <c r="V3705" s="38">
        <v>344842.92499048746</v>
      </c>
      <c r="W3705" s="38">
        <v>1195808.6586006188</v>
      </c>
      <c r="AA3705" s="13">
        <v>3640</v>
      </c>
      <c r="AB3705" s="39">
        <v>2865918.0323640932</v>
      </c>
    </row>
    <row r="3706" spans="3:28">
      <c r="C3706" s="13">
        <v>3641</v>
      </c>
      <c r="D3706" s="13">
        <v>65</v>
      </c>
      <c r="E3706" s="14">
        <v>225728.86022158971</v>
      </c>
      <c r="F3706" s="14">
        <v>67111.755486419992</v>
      </c>
      <c r="G3706" s="14">
        <v>2551.6097</v>
      </c>
      <c r="H3706" s="14">
        <v>156065.49503516973</v>
      </c>
      <c r="I3706" s="14">
        <v>9363.9297021101829</v>
      </c>
      <c r="J3706" s="14">
        <v>3745.5718808440733</v>
      </c>
      <c r="K3706" s="15">
        <v>1.1689098353710962E-2</v>
      </c>
      <c r="L3706" s="14">
        <v>1755.5758807460384</v>
      </c>
      <c r="M3706" s="14">
        <v>153817.52334778762</v>
      </c>
      <c r="N3706" s="14">
        <v>2809.1789106330548</v>
      </c>
      <c r="O3706" s="15">
        <v>4.6003223803715854E-4</v>
      </c>
      <c r="P3706" s="14">
        <v>106.81693903513238</v>
      </c>
      <c r="Q3706" s="14">
        <v>233705.87061471437</v>
      </c>
      <c r="R3706" s="14">
        <v>2809.1789106330548</v>
      </c>
      <c r="S3706" s="15">
        <v>8.687645375450212E-2</v>
      </c>
      <c r="T3706" s="38">
        <v>62424.001985553899</v>
      </c>
      <c r="U3706" s="38">
        <v>782366.23067224794</v>
      </c>
      <c r="V3706" s="38">
        <v>64286.394805335069</v>
      </c>
      <c r="W3706" s="38">
        <v>1169889.62463475</v>
      </c>
      <c r="AA3706" s="13">
        <v>3641</v>
      </c>
      <c r="AB3706" s="39">
        <v>2770247.4014190016</v>
      </c>
    </row>
    <row r="3707" spans="3:28">
      <c r="C3707" s="13">
        <v>3642</v>
      </c>
      <c r="D3707" s="13">
        <v>65</v>
      </c>
      <c r="E3707" s="14">
        <v>243772.4720215741</v>
      </c>
      <c r="F3707" s="14">
        <v>74148.764088413896</v>
      </c>
      <c r="G3707" s="14">
        <v>2551.6097</v>
      </c>
      <c r="H3707" s="14">
        <v>167072.09823316018</v>
      </c>
      <c r="I3707" s="14">
        <v>10024.325893989611</v>
      </c>
      <c r="J3707" s="14">
        <v>4009.7303575958449</v>
      </c>
      <c r="K3707" s="15">
        <v>7.4976802569511822E-3</v>
      </c>
      <c r="L3707" s="14">
        <v>1285.0733196293622</v>
      </c>
      <c r="M3707" s="14">
        <v>174686.06044400591</v>
      </c>
      <c r="N3707" s="14">
        <v>3007.2977681968832</v>
      </c>
      <c r="O3707" s="15">
        <v>3.2224407577497401E-2</v>
      </c>
      <c r="P3707" s="14">
        <v>3342.4875746863213</v>
      </c>
      <c r="Q3707" s="14">
        <v>108571.47467168681</v>
      </c>
      <c r="R3707" s="14">
        <v>3007.2977681968832</v>
      </c>
      <c r="S3707" s="15">
        <v>0.18860530029134556</v>
      </c>
      <c r="T3707" s="38">
        <v>105874.06538470286</v>
      </c>
      <c r="U3707" s="38">
        <v>668730.25961697171</v>
      </c>
      <c r="V3707" s="38">
        <v>110501.62627901854</v>
      </c>
      <c r="W3707" s="38">
        <v>951987.79473266448</v>
      </c>
      <c r="AA3707" s="13">
        <v>3642</v>
      </c>
      <c r="AB3707" s="39">
        <v>2246151.980369098</v>
      </c>
    </row>
    <row r="3708" spans="3:28">
      <c r="C3708" s="13">
        <v>3643</v>
      </c>
      <c r="D3708" s="13">
        <v>65</v>
      </c>
      <c r="E3708" s="14">
        <v>234414.79170388952</v>
      </c>
      <c r="F3708" s="14">
        <v>70499.268764516921</v>
      </c>
      <c r="G3708" s="14">
        <v>2551.6097</v>
      </c>
      <c r="H3708" s="14">
        <v>161363.9132393726</v>
      </c>
      <c r="I3708" s="14">
        <v>9681.8347943623558</v>
      </c>
      <c r="J3708" s="14">
        <v>3872.7339177449426</v>
      </c>
      <c r="K3708" s="15">
        <v>-5.4417964473499336E-4</v>
      </c>
      <c r="L3708" s="14">
        <v>-113.69191782118764</v>
      </c>
      <c r="M3708" s="14">
        <v>210746.1783752375</v>
      </c>
      <c r="N3708" s="14">
        <v>2904.5504383087068</v>
      </c>
      <c r="O3708" s="15">
        <v>-9.2643031523303915E-2</v>
      </c>
      <c r="P3708" s="14">
        <v>-54235.650291241836</v>
      </c>
      <c r="Q3708" s="14">
        <v>532642.74278545612</v>
      </c>
      <c r="R3708" s="14">
        <v>2904.5504383087068</v>
      </c>
      <c r="S3708" s="15">
        <v>0.41611304651190262</v>
      </c>
      <c r="T3708" s="38">
        <v>1389839.4797165601</v>
      </c>
      <c r="U3708" s="38">
        <v>4731344.3953587655</v>
      </c>
      <c r="V3708" s="38">
        <v>1335490.1375074971</v>
      </c>
      <c r="W3708" s="38">
        <v>5474733.3165194588</v>
      </c>
      <c r="AA3708" s="13">
        <v>3643</v>
      </c>
      <c r="AB3708" s="39">
        <v>2840052.9694979689</v>
      </c>
    </row>
    <row r="3709" spans="3:28">
      <c r="C3709" s="13">
        <v>3644</v>
      </c>
      <c r="D3709" s="13">
        <v>65</v>
      </c>
      <c r="E3709" s="14">
        <v>259406.22403387717</v>
      </c>
      <c r="F3709" s="14">
        <v>80245.927373212093</v>
      </c>
      <c r="G3709" s="14">
        <v>2551.6097</v>
      </c>
      <c r="H3709" s="14">
        <v>176608.68696066507</v>
      </c>
      <c r="I3709" s="14">
        <v>10596.521217639904</v>
      </c>
      <c r="J3709" s="14">
        <v>4238.6084870559616</v>
      </c>
      <c r="K3709" s="15">
        <v>7.2803428266116202E-2</v>
      </c>
      <c r="L3709" s="14">
        <v>11165.986115768343</v>
      </c>
      <c r="M3709" s="14">
        <v>166656.99800682146</v>
      </c>
      <c r="N3709" s="14">
        <v>3178.956365291971</v>
      </c>
      <c r="O3709" s="15">
        <v>9.1005437589427363E-2</v>
      </c>
      <c r="P3709" s="14">
        <v>29734.554779683189</v>
      </c>
      <c r="Q3709" s="14">
        <v>358057.85862482589</v>
      </c>
      <c r="R3709" s="14">
        <v>3178.956365291971</v>
      </c>
      <c r="S3709" s="15">
        <v>-0.20975840036713272</v>
      </c>
      <c r="T3709" s="38">
        <v>-94018.84703718884</v>
      </c>
      <c r="U3709" s="38">
        <v>355795.09735339438</v>
      </c>
      <c r="V3709" s="38">
        <v>-53118.30614173731</v>
      </c>
      <c r="W3709" s="38">
        <v>880509.95398504171</v>
      </c>
      <c r="AA3709" s="13">
        <v>3644</v>
      </c>
      <c r="AB3709" s="39">
        <v>2943216.1683888934</v>
      </c>
    </row>
    <row r="3710" spans="3:28">
      <c r="C3710" s="13">
        <v>3645</v>
      </c>
      <c r="D3710" s="13">
        <v>65</v>
      </c>
      <c r="E3710" s="14">
        <v>225460.166373026</v>
      </c>
      <c r="F3710" s="14">
        <v>67006.964885480149</v>
      </c>
      <c r="G3710" s="14">
        <v>2551.6097</v>
      </c>
      <c r="H3710" s="14">
        <v>155901.59178754585</v>
      </c>
      <c r="I3710" s="14">
        <v>9354.0955072527504</v>
      </c>
      <c r="J3710" s="14">
        <v>3741.6382029011002</v>
      </c>
      <c r="K3710" s="15">
        <v>5.5070781958815734E-2</v>
      </c>
      <c r="L3710" s="14">
        <v>5693.8154758003457</v>
      </c>
      <c r="M3710" s="14">
        <v>110955.49399991939</v>
      </c>
      <c r="N3710" s="14">
        <v>2806.2286521758251</v>
      </c>
      <c r="O3710" s="15">
        <v>2.8126458309243881E-2</v>
      </c>
      <c r="P3710" s="14">
        <v>5460.0597207727951</v>
      </c>
      <c r="Q3710" s="14">
        <v>200988.56519069782</v>
      </c>
      <c r="R3710" s="14">
        <v>2806.2286521758251</v>
      </c>
      <c r="S3710" s="15">
        <v>-0.2252958864647493</v>
      </c>
      <c r="T3710" s="38">
        <v>-103968.21022434642</v>
      </c>
      <c r="U3710" s="38">
        <v>358908.9765127959</v>
      </c>
      <c r="V3710" s="38">
        <v>-92814.335027773282</v>
      </c>
      <c r="W3710" s="38">
        <v>670853.03570341307</v>
      </c>
      <c r="AA3710" s="13">
        <v>3645</v>
      </c>
      <c r="AB3710" s="39">
        <v>2768260.1094105407</v>
      </c>
    </row>
    <row r="3711" spans="3:28">
      <c r="C3711" s="13">
        <v>3646</v>
      </c>
      <c r="D3711" s="13">
        <v>65</v>
      </c>
      <c r="E3711" s="14">
        <v>238124.94468635274</v>
      </c>
      <c r="F3711" s="14">
        <v>71946.228427677561</v>
      </c>
      <c r="G3711" s="14">
        <v>2551.6097</v>
      </c>
      <c r="H3711" s="14">
        <v>163627.10655867518</v>
      </c>
      <c r="I3711" s="14">
        <v>9817.6263935205097</v>
      </c>
      <c r="J3711" s="14">
        <v>3927.050557408204</v>
      </c>
      <c r="K3711" s="15">
        <v>3.8440541206644689E-2</v>
      </c>
      <c r="L3711" s="14">
        <v>6056.5364590180516</v>
      </c>
      <c r="M3711" s="14">
        <v>165576.02398237286</v>
      </c>
      <c r="N3711" s="14">
        <v>2945.2879180561526</v>
      </c>
      <c r="O3711" s="15">
        <v>2.501790158852555E-2</v>
      </c>
      <c r="P3711" s="14">
        <v>4711.3732073415658</v>
      </c>
      <c r="Q3711" s="14">
        <v>194504.09631730994</v>
      </c>
      <c r="R3711" s="14">
        <v>2945.2879180561526</v>
      </c>
      <c r="S3711" s="15">
        <v>8.1229439181388835E-2</v>
      </c>
      <c r="T3711" s="38">
        <v>62456.216908905415</v>
      </c>
      <c r="U3711" s="38">
        <v>832815.33279639273</v>
      </c>
      <c r="V3711" s="38">
        <v>73224.126575265036</v>
      </c>
      <c r="W3711" s="38">
        <v>1192895.4530960754</v>
      </c>
      <c r="AA3711" s="13">
        <v>3646</v>
      </c>
      <c r="AB3711" s="39">
        <v>2598463.2372743832</v>
      </c>
    </row>
    <row r="3712" spans="3:28">
      <c r="C3712" s="13">
        <v>3647</v>
      </c>
      <c r="D3712" s="13">
        <v>65</v>
      </c>
      <c r="E3712" s="14">
        <v>231560.09658484437</v>
      </c>
      <c r="F3712" s="14">
        <v>69385.937668089304</v>
      </c>
      <c r="G3712" s="14">
        <v>2551.6097</v>
      </c>
      <c r="H3712" s="14">
        <v>159622.54921675505</v>
      </c>
      <c r="I3712" s="14">
        <v>9577.3529530053038</v>
      </c>
      <c r="J3712" s="14">
        <v>3830.9411812021217</v>
      </c>
      <c r="K3712" s="15">
        <v>4.4359982476869161E-3</v>
      </c>
      <c r="L3712" s="14">
        <v>763.70657883848753</v>
      </c>
      <c r="M3712" s="14">
        <v>174840.3314793428</v>
      </c>
      <c r="N3712" s="14">
        <v>2873.205885901591</v>
      </c>
      <c r="O3712" s="15">
        <v>0.22096334131634032</v>
      </c>
      <c r="P3712" s="14">
        <v>78217.747373481689</v>
      </c>
      <c r="Q3712" s="14">
        <v>433639.52680551307</v>
      </c>
      <c r="R3712" s="14">
        <v>2873.205885901591</v>
      </c>
      <c r="S3712" s="15">
        <v>0.37598388454657838</v>
      </c>
      <c r="T3712" s="38">
        <v>38140.08000256955</v>
      </c>
      <c r="U3712" s="38">
        <v>141017.4137060022</v>
      </c>
      <c r="V3712" s="38">
        <v>117121.53395488973</v>
      </c>
      <c r="W3712" s="38">
        <v>749497.27199085802</v>
      </c>
      <c r="AA3712" s="13">
        <v>3647</v>
      </c>
      <c r="AB3712" s="39">
        <v>2649468.6574723222</v>
      </c>
    </row>
    <row r="3713" spans="3:28">
      <c r="C3713" s="13">
        <v>3648</v>
      </c>
      <c r="D3713" s="13">
        <v>65</v>
      </c>
      <c r="E3713" s="14">
        <v>247201.09051122807</v>
      </c>
      <c r="F3713" s="14">
        <v>75485.925299378956</v>
      </c>
      <c r="G3713" s="14">
        <v>2551.6097</v>
      </c>
      <c r="H3713" s="14">
        <v>169163.55551184912</v>
      </c>
      <c r="I3713" s="14">
        <v>10149.813330710947</v>
      </c>
      <c r="J3713" s="14">
        <v>4059.9253322843792</v>
      </c>
      <c r="K3713" s="15">
        <v>2.4234935604787115E-2</v>
      </c>
      <c r="L3713" s="14">
        <v>4379.2372021287138</v>
      </c>
      <c r="M3713" s="14">
        <v>187108.5536253193</v>
      </c>
      <c r="N3713" s="14">
        <v>3044.9439992132843</v>
      </c>
      <c r="O3713" s="15">
        <v>0.21780522200780578</v>
      </c>
      <c r="P3713" s="14">
        <v>23723.295272280582</v>
      </c>
      <c r="Q3713" s="14">
        <v>134165.5399641617</v>
      </c>
      <c r="R3713" s="14">
        <v>3044.9439992132843</v>
      </c>
      <c r="S3713" s="15">
        <v>-8.5580604592510975E-2</v>
      </c>
      <c r="T3713" s="38">
        <v>-9803.1640490859772</v>
      </c>
      <c r="U3713" s="38">
        <v>106268.20715219606</v>
      </c>
      <c r="V3713" s="38">
        <v>18299.368425323315</v>
      </c>
      <c r="W3713" s="38">
        <v>427542.30074167706</v>
      </c>
      <c r="AA3713" s="13">
        <v>3648</v>
      </c>
      <c r="AB3713" s="39">
        <v>2758080.6094430285</v>
      </c>
    </row>
    <row r="3714" spans="3:28">
      <c r="C3714" s="13">
        <v>3649</v>
      </c>
      <c r="D3714" s="13">
        <v>65</v>
      </c>
      <c r="E3714" s="14">
        <v>234539.39838935944</v>
      </c>
      <c r="F3714" s="14">
        <v>70547.865371850188</v>
      </c>
      <c r="G3714" s="14">
        <v>2551.6097</v>
      </c>
      <c r="H3714" s="14">
        <v>161439.92331750927</v>
      </c>
      <c r="I3714" s="14">
        <v>9686.3953990505561</v>
      </c>
      <c r="J3714" s="14">
        <v>3874.5581596202228</v>
      </c>
      <c r="K3714" s="15">
        <v>3.4301574783946784E-2</v>
      </c>
      <c r="L3714" s="14">
        <v>4679.2836463000167</v>
      </c>
      <c r="M3714" s="14">
        <v>143032.56332588237</v>
      </c>
      <c r="N3714" s="14">
        <v>2905.9186197151666</v>
      </c>
      <c r="O3714" s="15">
        <v>0.23465041318929658</v>
      </c>
      <c r="P3714" s="14">
        <v>48942.589818917135</v>
      </c>
      <c r="Q3714" s="14">
        <v>258972.16808164353</v>
      </c>
      <c r="R3714" s="14">
        <v>2905.9186197151666</v>
      </c>
      <c r="S3714" s="15">
        <v>0.1215859830233533</v>
      </c>
      <c r="T3714" s="38">
        <v>91841.00626711463</v>
      </c>
      <c r="U3714" s="38">
        <v>848652.46976798994</v>
      </c>
      <c r="V3714" s="38">
        <v>145462.87973233178</v>
      </c>
      <c r="W3714" s="38">
        <v>1250657.2011755158</v>
      </c>
      <c r="AA3714" s="13">
        <v>3649</v>
      </c>
      <c r="AB3714" s="39">
        <v>2774042.3907150072</v>
      </c>
    </row>
    <row r="3715" spans="3:28">
      <c r="C3715" s="13">
        <v>3650</v>
      </c>
      <c r="D3715" s="13">
        <v>65</v>
      </c>
      <c r="E3715" s="14">
        <v>226488.19910963601</v>
      </c>
      <c r="F3715" s="14">
        <v>67407.897652758053</v>
      </c>
      <c r="G3715" s="14">
        <v>2551.6097</v>
      </c>
      <c r="H3715" s="14">
        <v>156528.69175687796</v>
      </c>
      <c r="I3715" s="14">
        <v>9391.7215054126773</v>
      </c>
      <c r="J3715" s="14">
        <v>3756.6886021650712</v>
      </c>
      <c r="K3715" s="15">
        <v>6.9621841540016674E-2</v>
      </c>
      <c r="L3715" s="14">
        <v>8647.4772364375185</v>
      </c>
      <c r="M3715" s="14">
        <v>134732.20627480387</v>
      </c>
      <c r="N3715" s="14">
        <v>2817.5164516238033</v>
      </c>
      <c r="O3715" s="15">
        <v>0.20055531518375738</v>
      </c>
      <c r="P3715" s="14">
        <v>18514.655714449269</v>
      </c>
      <c r="Q3715" s="14">
        <v>112240.36748240663</v>
      </c>
      <c r="R3715" s="14">
        <v>2817.5164516238033</v>
      </c>
      <c r="S3715" s="15">
        <v>0.40221762614421636</v>
      </c>
      <c r="T3715" s="38">
        <v>233767.75894421307</v>
      </c>
      <c r="U3715" s="38">
        <v>816373.71925483597</v>
      </c>
      <c r="V3715" s="38">
        <v>260929.89189509986</v>
      </c>
      <c r="W3715" s="38">
        <v>1063346.2930120465</v>
      </c>
      <c r="AA3715" s="13">
        <v>3650</v>
      </c>
      <c r="AB3715" s="39">
        <v>3326759.793914726</v>
      </c>
    </row>
    <row r="3716" spans="3:28">
      <c r="C3716" s="13">
        <v>3651</v>
      </c>
      <c r="D3716" s="13">
        <v>65</v>
      </c>
      <c r="E3716" s="14">
        <v>232036.57161810494</v>
      </c>
      <c r="F3716" s="14">
        <v>69571.762931060919</v>
      </c>
      <c r="G3716" s="14">
        <v>2551.6097</v>
      </c>
      <c r="H3716" s="14">
        <v>159913.19898704402</v>
      </c>
      <c r="I3716" s="14">
        <v>9594.7919392226413</v>
      </c>
      <c r="J3716" s="14">
        <v>3837.9167756890565</v>
      </c>
      <c r="K3716" s="15">
        <v>6.2045006920020074E-2</v>
      </c>
      <c r="L3716" s="14">
        <v>7978.4035626733194</v>
      </c>
      <c r="M3716" s="14">
        <v>138487.94415414278</v>
      </c>
      <c r="N3716" s="14">
        <v>2878.4375817667924</v>
      </c>
      <c r="O3716" s="15">
        <v>0.19425159777777762</v>
      </c>
      <c r="P3716" s="14">
        <v>57163.97249553477</v>
      </c>
      <c r="Q3716" s="14">
        <v>352881.19542891136</v>
      </c>
      <c r="R3716" s="14">
        <v>2878.4375817667924</v>
      </c>
      <c r="S3716" s="15">
        <v>0.27681807977202516</v>
      </c>
      <c r="T3716" s="38">
        <v>232890.47390627171</v>
      </c>
      <c r="U3716" s="38">
        <v>1075642.0596425142</v>
      </c>
      <c r="V3716" s="38">
        <v>298032.8499644798</v>
      </c>
      <c r="W3716" s="38">
        <v>1567011.1992255682</v>
      </c>
      <c r="AA3716" s="13">
        <v>3651</v>
      </c>
      <c r="AB3716" s="39">
        <v>2876548.6852392452</v>
      </c>
    </row>
    <row r="3717" spans="3:28">
      <c r="C3717" s="13">
        <v>3652</v>
      </c>
      <c r="D3717" s="13">
        <v>65</v>
      </c>
      <c r="E3717" s="14">
        <v>213715.77475597773</v>
      </c>
      <c r="F3717" s="14">
        <v>62426.652154831318</v>
      </c>
      <c r="G3717" s="14">
        <v>2551.6097</v>
      </c>
      <c r="H3717" s="14">
        <v>148737.5129011464</v>
      </c>
      <c r="I3717" s="14">
        <v>8924.2507740687834</v>
      </c>
      <c r="J3717" s="14">
        <v>3569.7003096275134</v>
      </c>
      <c r="K3717" s="15">
        <v>-6.3332915792276637E-3</v>
      </c>
      <c r="L3717" s="14">
        <v>-796.69750652330674</v>
      </c>
      <c r="M3717" s="14">
        <v>126783.32512011637</v>
      </c>
      <c r="N3717" s="14">
        <v>2677.2752322206347</v>
      </c>
      <c r="O3717" s="15">
        <v>0.10200674792673839</v>
      </c>
      <c r="P3717" s="14">
        <v>11725.32459657328</v>
      </c>
      <c r="Q3717" s="14">
        <v>128010.52050306699</v>
      </c>
      <c r="R3717" s="14">
        <v>2677.2752322206347</v>
      </c>
      <c r="S3717" s="15">
        <v>0.24720040435459073</v>
      </c>
      <c r="T3717" s="38">
        <v>57879.929673450039</v>
      </c>
      <c r="U3717" s="38">
        <v>293360.29462438117</v>
      </c>
      <c r="V3717" s="38">
        <v>68808.556763500004</v>
      </c>
      <c r="W3717" s="38">
        <v>548154.14024756453</v>
      </c>
      <c r="AA3717" s="13">
        <v>3652</v>
      </c>
      <c r="AB3717" s="39">
        <v>2321374.3303468386</v>
      </c>
    </row>
    <row r="3718" spans="3:28">
      <c r="C3718" s="13">
        <v>3653</v>
      </c>
      <c r="D3718" s="13">
        <v>65</v>
      </c>
      <c r="E3718" s="14">
        <v>233174.32299267905</v>
      </c>
      <c r="F3718" s="14">
        <v>70015.485967144836</v>
      </c>
      <c r="G3718" s="14">
        <v>2551.6097</v>
      </c>
      <c r="H3718" s="14">
        <v>160607.22732553422</v>
      </c>
      <c r="I3718" s="14">
        <v>9636.4336395320533</v>
      </c>
      <c r="J3718" s="14">
        <v>3854.5734558128215</v>
      </c>
      <c r="K3718" s="15">
        <v>4.200323252946838E-2</v>
      </c>
      <c r="L3718" s="14">
        <v>6962.7800260569866</v>
      </c>
      <c r="M3718" s="14">
        <v>174657.78525448786</v>
      </c>
      <c r="N3718" s="14">
        <v>2890.9300918596159</v>
      </c>
      <c r="O3718" s="15">
        <v>9.4022001065943939E-2</v>
      </c>
      <c r="P3718" s="14">
        <v>21093.201572104877</v>
      </c>
      <c r="Q3718" s="14">
        <v>246881.91961166967</v>
      </c>
      <c r="R3718" s="14">
        <v>2890.9300918596159</v>
      </c>
      <c r="S3718" s="15">
        <v>0.45296395338740125</v>
      </c>
      <c r="T3718" s="38">
        <v>187928.08012308556</v>
      </c>
      <c r="U3718" s="38">
        <v>604258.83287834097</v>
      </c>
      <c r="V3718" s="38">
        <v>215984.06172124742</v>
      </c>
      <c r="W3718" s="38">
        <v>1025798.5377444985</v>
      </c>
      <c r="AA3718" s="13">
        <v>3653</v>
      </c>
      <c r="AB3718" s="39">
        <v>2315523.510968464</v>
      </c>
    </row>
    <row r="3719" spans="3:28">
      <c r="C3719" s="13">
        <v>3654</v>
      </c>
      <c r="D3719" s="13">
        <v>65</v>
      </c>
      <c r="E3719" s="14">
        <v>228216.33821091012</v>
      </c>
      <c r="F3719" s="14">
        <v>68081.871902254949</v>
      </c>
      <c r="G3719" s="14">
        <v>2551.6097</v>
      </c>
      <c r="H3719" s="14">
        <v>157582.85660865516</v>
      </c>
      <c r="I3719" s="14">
        <v>9454.9713965193096</v>
      </c>
      <c r="J3719" s="14">
        <v>3781.9885586077239</v>
      </c>
      <c r="K3719" s="15">
        <v>0.10310847466265435</v>
      </c>
      <c r="L3719" s="14">
        <v>13872.694037084959</v>
      </c>
      <c r="M3719" s="14">
        <v>150308.34221096939</v>
      </c>
      <c r="N3719" s="14">
        <v>2836.4914189557926</v>
      </c>
      <c r="O3719" s="15">
        <v>4.1238291686460773E-2</v>
      </c>
      <c r="P3719" s="14">
        <v>7039.9361763808392</v>
      </c>
      <c r="Q3719" s="14">
        <v>179171.75629641485</v>
      </c>
      <c r="R3719" s="14">
        <v>2836.4914189557926</v>
      </c>
      <c r="S3719" s="15">
        <v>0.6692832874671456</v>
      </c>
      <c r="T3719" s="38">
        <v>33017.643642061652</v>
      </c>
      <c r="U3719" s="38">
        <v>83768.726821625707</v>
      </c>
      <c r="V3719" s="38">
        <v>53930.273855527448</v>
      </c>
      <c r="W3719" s="38">
        <v>413248.82532900997</v>
      </c>
      <c r="AA3719" s="13">
        <v>3654</v>
      </c>
      <c r="AB3719" s="39">
        <v>2652730.3074679128</v>
      </c>
    </row>
    <row r="3720" spans="3:28">
      <c r="C3720" s="13">
        <v>3655</v>
      </c>
      <c r="D3720" s="13">
        <v>65</v>
      </c>
      <c r="E3720" s="14">
        <v>234707.27722250458</v>
      </c>
      <c r="F3720" s="14">
        <v>70613.33811677678</v>
      </c>
      <c r="G3720" s="14">
        <v>2551.6097</v>
      </c>
      <c r="H3720" s="14">
        <v>161542.3294057278</v>
      </c>
      <c r="I3720" s="14">
        <v>9692.5397643436681</v>
      </c>
      <c r="J3720" s="14">
        <v>3877.0159057374676</v>
      </c>
      <c r="K3720" s="15">
        <v>0.14664816019054858</v>
      </c>
      <c r="L3720" s="14">
        <v>22648.047775821662</v>
      </c>
      <c r="M3720" s="14">
        <v>179024.55035742439</v>
      </c>
      <c r="N3720" s="14">
        <v>2907.7619293031003</v>
      </c>
      <c r="O3720" s="15">
        <v>-6.9699527940603911E-2</v>
      </c>
      <c r="P3720" s="14">
        <v>-17626.563936367609</v>
      </c>
      <c r="Q3720" s="14">
        <v>236720.90837926843</v>
      </c>
      <c r="R3720" s="14">
        <v>2907.7619293031003</v>
      </c>
      <c r="S3720" s="15">
        <v>4.4049170860759941E-2</v>
      </c>
      <c r="T3720" s="38">
        <v>6380.2503386466524</v>
      </c>
      <c r="U3720" s="38">
        <v>152677.95501146096</v>
      </c>
      <c r="V3720" s="38">
        <v>11401.734178100705</v>
      </c>
      <c r="W3720" s="38">
        <v>568423.41374815372</v>
      </c>
      <c r="AA3720" s="13">
        <v>3655</v>
      </c>
      <c r="AB3720" s="39">
        <v>2786193.5698561035</v>
      </c>
    </row>
    <row r="3721" spans="3:28">
      <c r="C3721" s="13">
        <v>3656</v>
      </c>
      <c r="D3721" s="13">
        <v>65</v>
      </c>
      <c r="E3721" s="14">
        <v>242776.09315544579</v>
      </c>
      <c r="F3721" s="14">
        <v>73760.176330623857</v>
      </c>
      <c r="G3721" s="14">
        <v>2551.6097</v>
      </c>
      <c r="H3721" s="14">
        <v>166464.30712482193</v>
      </c>
      <c r="I3721" s="14">
        <v>9987.8584274893165</v>
      </c>
      <c r="J3721" s="14">
        <v>3995.1433709957269</v>
      </c>
      <c r="K3721" s="15">
        <v>6.9182084885973022E-2</v>
      </c>
      <c r="L3721" s="14">
        <v>10258.08419319426</v>
      </c>
      <c r="M3721" s="14">
        <v>160532.25393296866</v>
      </c>
      <c r="N3721" s="14">
        <v>2996.357528246795</v>
      </c>
      <c r="O3721" s="15">
        <v>9.4002347814535508E-2</v>
      </c>
      <c r="P3721" s="14">
        <v>16213.638722393334</v>
      </c>
      <c r="Q3721" s="14">
        <v>190193.02778971547</v>
      </c>
      <c r="R3721" s="14">
        <v>2996.357528246795</v>
      </c>
      <c r="S3721" s="15">
        <v>-0.11519821342310062</v>
      </c>
      <c r="T3721" s="38">
        <v>-31631.270396071865</v>
      </c>
      <c r="U3721" s="38">
        <v>244448.16667191399</v>
      </c>
      <c r="V3721" s="38">
        <v>-5159.5474804842706</v>
      </c>
      <c r="W3721" s="38">
        <v>595173.44839459821</v>
      </c>
      <c r="AA3721" s="13">
        <v>3656</v>
      </c>
      <c r="AB3721" s="39">
        <v>2535173.9827135294</v>
      </c>
    </row>
    <row r="3722" spans="3:28">
      <c r="C3722" s="13">
        <v>3657</v>
      </c>
      <c r="D3722" s="13">
        <v>65</v>
      </c>
      <c r="E3722" s="14">
        <v>219995.67392646504</v>
      </c>
      <c r="F3722" s="14">
        <v>64875.812831321367</v>
      </c>
      <c r="G3722" s="14">
        <v>2551.6097</v>
      </c>
      <c r="H3722" s="14">
        <v>152568.25139514366</v>
      </c>
      <c r="I3722" s="14">
        <v>9154.0950837086184</v>
      </c>
      <c r="J3722" s="14">
        <v>3661.6380334834475</v>
      </c>
      <c r="K3722" s="15">
        <v>0.12036938284311782</v>
      </c>
      <c r="L3722" s="14">
        <v>16904.90491727769</v>
      </c>
      <c r="M3722" s="14">
        <v>159177.62467310124</v>
      </c>
      <c r="N3722" s="14">
        <v>2746.2285251125854</v>
      </c>
      <c r="O3722" s="15">
        <v>3.1410398767354054E-2</v>
      </c>
      <c r="P3722" s="14">
        <v>6026.776547616425</v>
      </c>
      <c r="Q3722" s="14">
        <v>199271.90721641679</v>
      </c>
      <c r="R3722" s="14">
        <v>2746.2285251125854</v>
      </c>
      <c r="S3722" s="15">
        <v>0.24674218268980341</v>
      </c>
      <c r="T3722" s="38">
        <v>133759.58145058522</v>
      </c>
      <c r="U3722" s="38">
        <v>677235.30659400416</v>
      </c>
      <c r="V3722" s="38">
        <v>156691.26291547934</v>
      </c>
      <c r="W3722" s="38">
        <v>1035684.8384835222</v>
      </c>
      <c r="AA3722" s="13">
        <v>3657</v>
      </c>
      <c r="AB3722" s="39">
        <v>2622733.9277979336</v>
      </c>
    </row>
    <row r="3723" spans="3:28">
      <c r="C3723" s="13">
        <v>3658</v>
      </c>
      <c r="D3723" s="13">
        <v>65</v>
      </c>
      <c r="E3723" s="14">
        <v>233324.60819425623</v>
      </c>
      <c r="F3723" s="14">
        <v>70074.097195759939</v>
      </c>
      <c r="G3723" s="14">
        <v>2551.6097</v>
      </c>
      <c r="H3723" s="14">
        <v>160698.90129849629</v>
      </c>
      <c r="I3723" s="14">
        <v>9641.9340779097765</v>
      </c>
      <c r="J3723" s="14">
        <v>3856.773631163911</v>
      </c>
      <c r="K3723" s="15">
        <v>8.3334369335903852E-2</v>
      </c>
      <c r="L3723" s="14">
        <v>12539.511199826118</v>
      </c>
      <c r="M3723" s="14">
        <v>164940.16173749737</v>
      </c>
      <c r="N3723" s="14">
        <v>2892.5802233729328</v>
      </c>
      <c r="O3723" s="15">
        <v>-1.0772176634527564E-3</v>
      </c>
      <c r="P3723" s="14">
        <v>-337.90464097806057</v>
      </c>
      <c r="Q3723" s="14">
        <v>314791.17442070605</v>
      </c>
      <c r="R3723" s="14">
        <v>2892.5802233729328</v>
      </c>
      <c r="S3723" s="15">
        <v>-8.3030009257911888E-2</v>
      </c>
      <c r="T3723" s="38">
        <v>-20534.677007454346</v>
      </c>
      <c r="U3723" s="38">
        <v>228227.94115218555</v>
      </c>
      <c r="V3723" s="38">
        <v>-8333.0704486062878</v>
      </c>
      <c r="W3723" s="38">
        <v>707959.27731038898</v>
      </c>
      <c r="AA3723" s="13">
        <v>3658</v>
      </c>
      <c r="AB3723" s="39">
        <v>2617352.2930982243</v>
      </c>
    </row>
    <row r="3724" spans="3:28">
      <c r="C3724" s="13">
        <v>3659</v>
      </c>
      <c r="D3724" s="13">
        <v>65</v>
      </c>
      <c r="E3724" s="14">
        <v>241699.34734477836</v>
      </c>
      <c r="F3724" s="14">
        <v>73340.245464463558</v>
      </c>
      <c r="G3724" s="14">
        <v>2551.6097</v>
      </c>
      <c r="H3724" s="14">
        <v>165807.49218031482</v>
      </c>
      <c r="I3724" s="14">
        <v>9948.4495308188889</v>
      </c>
      <c r="J3724" s="14">
        <v>3979.3798123275556</v>
      </c>
      <c r="K3724" s="15">
        <v>1.5765959907144855E-2</v>
      </c>
      <c r="L3724" s="14">
        <v>2605.7375090275004</v>
      </c>
      <c r="M3724" s="14">
        <v>169871.59990162682</v>
      </c>
      <c r="N3724" s="14">
        <v>2984.5348592456667</v>
      </c>
      <c r="O3724" s="15">
        <v>0.15155245610067769</v>
      </c>
      <c r="P3724" s="14">
        <v>32719.439008002737</v>
      </c>
      <c r="Q3724" s="14">
        <v>250106.84829046964</v>
      </c>
      <c r="R3724" s="14">
        <v>2984.5348592456667</v>
      </c>
      <c r="S3724" s="15">
        <v>-3.613422388338379E-2</v>
      </c>
      <c r="T3724" s="38">
        <v>-19833.94719920128</v>
      </c>
      <c r="U3724" s="38">
        <v>530554.76984593028</v>
      </c>
      <c r="V3724" s="38">
        <v>15491.229317828958</v>
      </c>
      <c r="W3724" s="38">
        <v>950533.21803802671</v>
      </c>
      <c r="AA3724" s="13">
        <v>3659</v>
      </c>
      <c r="AB3724" s="39">
        <v>2424627.5676354868</v>
      </c>
    </row>
    <row r="3725" spans="3:28">
      <c r="C3725" s="13">
        <v>3660</v>
      </c>
      <c r="D3725" s="13">
        <v>65</v>
      </c>
      <c r="E3725" s="14">
        <v>246342.18741671575</v>
      </c>
      <c r="F3725" s="14">
        <v>75150.953092519136</v>
      </c>
      <c r="G3725" s="14">
        <v>2551.6097</v>
      </c>
      <c r="H3725" s="14">
        <v>168639.62462419661</v>
      </c>
      <c r="I3725" s="14">
        <v>10118.377477451797</v>
      </c>
      <c r="J3725" s="14">
        <v>4047.350990980719</v>
      </c>
      <c r="K3725" s="15">
        <v>8.9325138121167692E-3</v>
      </c>
      <c r="L3725" s="14">
        <v>1218.4122729693806</v>
      </c>
      <c r="M3725" s="14">
        <v>139644.03447652189</v>
      </c>
      <c r="N3725" s="14">
        <v>3035.513243235539</v>
      </c>
      <c r="O3725" s="15">
        <v>7.0372161679139011E-2</v>
      </c>
      <c r="P3725" s="14">
        <v>15149.679410695497</v>
      </c>
      <c r="Q3725" s="14">
        <v>231946.87394087532</v>
      </c>
      <c r="R3725" s="14">
        <v>3035.513243235539</v>
      </c>
      <c r="S3725" s="15">
        <v>0.1177152537328354</v>
      </c>
      <c r="T3725" s="38">
        <v>13437.900477018798</v>
      </c>
      <c r="U3725" s="38">
        <v>129111.63986971597</v>
      </c>
      <c r="V3725" s="38">
        <v>29805.992160683676</v>
      </c>
      <c r="W3725" s="38">
        <v>500702.54828711314</v>
      </c>
      <c r="AA3725" s="13">
        <v>3660</v>
      </c>
      <c r="AB3725" s="39">
        <v>3374019.2155942046</v>
      </c>
    </row>
    <row r="3726" spans="3:28">
      <c r="C3726" s="13">
        <v>3661</v>
      </c>
      <c r="D3726" s="13">
        <v>65</v>
      </c>
      <c r="E3726" s="14">
        <v>247346.00725947641</v>
      </c>
      <c r="F3726" s="14">
        <v>75542.442831195804</v>
      </c>
      <c r="G3726" s="14">
        <v>2551.6097</v>
      </c>
      <c r="H3726" s="14">
        <v>169251.9547282806</v>
      </c>
      <c r="I3726" s="14">
        <v>10155.117283696836</v>
      </c>
      <c r="J3726" s="14">
        <v>4062.0469134787345</v>
      </c>
      <c r="K3726" s="15">
        <v>2.313304287056149E-2</v>
      </c>
      <c r="L3726" s="14">
        <v>3293.199957369181</v>
      </c>
      <c r="M3726" s="14">
        <v>147683.35773966767</v>
      </c>
      <c r="N3726" s="14">
        <v>3046.5351851090509</v>
      </c>
      <c r="O3726" s="15">
        <v>5.763838268570054E-2</v>
      </c>
      <c r="P3726" s="14">
        <v>14352.055499184511</v>
      </c>
      <c r="Q3726" s="14">
        <v>264877.02699876245</v>
      </c>
      <c r="R3726" s="14">
        <v>3046.5351851090509</v>
      </c>
      <c r="S3726" s="15">
        <v>0.34019558886773615</v>
      </c>
      <c r="T3726" s="38">
        <v>82939.006875033025</v>
      </c>
      <c r="U3726" s="38">
        <v>328260.28240495292</v>
      </c>
      <c r="V3726" s="38">
        <v>100584.26233158671</v>
      </c>
      <c r="W3726" s="38">
        <v>740820.66714338306</v>
      </c>
      <c r="AA3726" s="13">
        <v>3661</v>
      </c>
      <c r="AB3726" s="39">
        <v>2277185.7124022911</v>
      </c>
    </row>
    <row r="3727" spans="3:28">
      <c r="C3727" s="13">
        <v>3662</v>
      </c>
      <c r="D3727" s="13">
        <v>65</v>
      </c>
      <c r="E3727" s="14">
        <v>252518.296592144</v>
      </c>
      <c r="F3727" s="14">
        <v>77559.635670936172</v>
      </c>
      <c r="G3727" s="14">
        <v>2551.6097</v>
      </c>
      <c r="H3727" s="14">
        <v>172407.05122120783</v>
      </c>
      <c r="I3727" s="14">
        <v>10344.42307327247</v>
      </c>
      <c r="J3727" s="14">
        <v>4137.7692293089885</v>
      </c>
      <c r="K3727" s="15">
        <v>6.1709036001422454E-2</v>
      </c>
      <c r="L3727" s="14">
        <v>11282.103024645443</v>
      </c>
      <c r="M3727" s="14">
        <v>196178.3943805976</v>
      </c>
      <c r="N3727" s="14">
        <v>3103.3269219817407</v>
      </c>
      <c r="O3727" s="15">
        <v>7.6779946458339465E-2</v>
      </c>
      <c r="P3727" s="14">
        <v>4654.4914353025988</v>
      </c>
      <c r="Q3727" s="14">
        <v>66827.341156537994</v>
      </c>
      <c r="R3727" s="14">
        <v>3103.3269219817407</v>
      </c>
      <c r="S3727" s="15">
        <v>-0.13077140834067352</v>
      </c>
      <c r="T3727" s="38">
        <v>-79958.195479148999</v>
      </c>
      <c r="U3727" s="38">
        <v>533028.31061081577</v>
      </c>
      <c r="V3727" s="38">
        <v>-64021.601019200956</v>
      </c>
      <c r="W3727" s="38">
        <v>796034.04614795139</v>
      </c>
      <c r="AA3727" s="13">
        <v>3662</v>
      </c>
      <c r="AB3727" s="39">
        <v>2584103.4755278029</v>
      </c>
    </row>
    <row r="3728" spans="3:28">
      <c r="C3728" s="13">
        <v>3663</v>
      </c>
      <c r="D3728" s="13">
        <v>65</v>
      </c>
      <c r="E3728" s="14">
        <v>216656.53064051378</v>
      </c>
      <c r="F3728" s="14">
        <v>63573.546949800373</v>
      </c>
      <c r="G3728" s="14">
        <v>2551.6097</v>
      </c>
      <c r="H3728" s="14">
        <v>150531.37399071341</v>
      </c>
      <c r="I3728" s="14">
        <v>9031.8824394428048</v>
      </c>
      <c r="J3728" s="14">
        <v>3612.7529757771222</v>
      </c>
      <c r="K3728" s="15">
        <v>0.11219664220417636</v>
      </c>
      <c r="L3728" s="14">
        <v>16424.809453078771</v>
      </c>
      <c r="M3728" s="14">
        <v>164624.24308067004</v>
      </c>
      <c r="N3728" s="14">
        <v>2709.5647318328415</v>
      </c>
      <c r="O3728" s="15">
        <v>0.10673128574268846</v>
      </c>
      <c r="P3728" s="14">
        <v>38068.060669836246</v>
      </c>
      <c r="Q3728" s="14">
        <v>396094.83855178219</v>
      </c>
      <c r="R3728" s="14">
        <v>2709.5647318328415</v>
      </c>
      <c r="S3728" s="15">
        <v>9.4077971053296669E-2</v>
      </c>
      <c r="T3728" s="38">
        <v>9523.0993556927151</v>
      </c>
      <c r="U3728" s="38">
        <v>112103.48479395568</v>
      </c>
      <c r="V3728" s="38">
        <v>64015.969478607731</v>
      </c>
      <c r="W3728" s="38">
        <v>672822.5664264079</v>
      </c>
      <c r="AA3728" s="13">
        <v>3663</v>
      </c>
      <c r="AB3728" s="39">
        <v>2377078.0064239446</v>
      </c>
    </row>
    <row r="3729" spans="3:28">
      <c r="C3729" s="13">
        <v>3664</v>
      </c>
      <c r="D3729" s="13">
        <v>65</v>
      </c>
      <c r="E3729" s="14">
        <v>230205.70638864851</v>
      </c>
      <c r="F3729" s="14">
        <v>68857.725491572928</v>
      </c>
      <c r="G3729" s="14">
        <v>2551.6097</v>
      </c>
      <c r="H3729" s="14">
        <v>158796.37119707558</v>
      </c>
      <c r="I3729" s="14">
        <v>9527.7822718245352</v>
      </c>
      <c r="J3729" s="14">
        <v>3811.1129087298141</v>
      </c>
      <c r="K3729" s="15">
        <v>-5.4092775424374732E-2</v>
      </c>
      <c r="L3729" s="14">
        <v>-10443.758464362274</v>
      </c>
      <c r="M3729" s="14">
        <v>184533.02390562123</v>
      </c>
      <c r="N3729" s="14">
        <v>2858.3346815473606</v>
      </c>
      <c r="O3729" s="15">
        <v>0.22483167713123187</v>
      </c>
      <c r="P3729" s="14">
        <v>67620.717683921015</v>
      </c>
      <c r="Q3729" s="14">
        <v>369811.40825280955</v>
      </c>
      <c r="R3729" s="14">
        <v>2858.3346815473606</v>
      </c>
      <c r="S3729" s="15">
        <v>-0.14498329566133089</v>
      </c>
      <c r="T3729" s="38">
        <v>-77821.549015469704</v>
      </c>
      <c r="U3729" s="38">
        <v>460369.79261919274</v>
      </c>
      <c r="V3729" s="38">
        <v>-20644.589795910964</v>
      </c>
      <c r="W3729" s="38">
        <v>1014714.2247776235</v>
      </c>
      <c r="AA3729" s="13">
        <v>3664</v>
      </c>
      <c r="AB3729" s="39">
        <v>2295937.116098207</v>
      </c>
    </row>
    <row r="3730" spans="3:28">
      <c r="C3730" s="13">
        <v>3665</v>
      </c>
      <c r="D3730" s="13">
        <v>65</v>
      </c>
      <c r="E3730" s="14">
        <v>217970.52762902714</v>
      </c>
      <c r="F3730" s="14">
        <v>64086.005775320584</v>
      </c>
      <c r="G3730" s="14">
        <v>2551.6097</v>
      </c>
      <c r="H3730" s="14">
        <v>151332.91215370657</v>
      </c>
      <c r="I3730" s="14">
        <v>9079.9747292223929</v>
      </c>
      <c r="J3730" s="14">
        <v>3631.9898916889574</v>
      </c>
      <c r="K3730" s="15">
        <v>9.8426262404177373E-2</v>
      </c>
      <c r="L3730" s="14">
        <v>22840.007058726642</v>
      </c>
      <c r="M3730" s="14">
        <v>256707.96152058415</v>
      </c>
      <c r="N3730" s="14">
        <v>2723.9924187667179</v>
      </c>
      <c r="O3730" s="15">
        <v>5.2300427690028649E-2</v>
      </c>
      <c r="P3730" s="14">
        <v>6058.8156301116778</v>
      </c>
      <c r="Q3730" s="14">
        <v>123267.19967442326</v>
      </c>
      <c r="R3730" s="14">
        <v>2723.9924187667179</v>
      </c>
      <c r="S3730" s="15">
        <v>0.11102901467649533</v>
      </c>
      <c r="T3730" s="38">
        <v>29112.450434169961</v>
      </c>
      <c r="U3730" s="38">
        <v>292680.23599505535</v>
      </c>
      <c r="V3730" s="38">
        <v>58011.273123008286</v>
      </c>
      <c r="W3730" s="38">
        <v>672655.39719006279</v>
      </c>
      <c r="AA3730" s="13">
        <v>3665</v>
      </c>
      <c r="AB3730" s="39">
        <v>2897832.884531239</v>
      </c>
    </row>
    <row r="3731" spans="3:28">
      <c r="C3731" s="13">
        <v>3666</v>
      </c>
      <c r="D3731" s="13">
        <v>65</v>
      </c>
      <c r="E3731" s="14">
        <v>226660.03803101557</v>
      </c>
      <c r="F3731" s="14">
        <v>67474.914832096081</v>
      </c>
      <c r="G3731" s="14">
        <v>2551.6097</v>
      </c>
      <c r="H3731" s="14">
        <v>156633.51349891949</v>
      </c>
      <c r="I3731" s="14">
        <v>9398.0108099351692</v>
      </c>
      <c r="J3731" s="14">
        <v>3759.2043239740678</v>
      </c>
      <c r="K3731" s="15">
        <v>-2.1375439341258025E-2</v>
      </c>
      <c r="L3731" s="14">
        <v>-3933.3869051331671</v>
      </c>
      <c r="M3731" s="14">
        <v>181960.53385572819</v>
      </c>
      <c r="N3731" s="14">
        <v>2819.4032429805507</v>
      </c>
      <c r="O3731" s="15">
        <v>0.16693350407315311</v>
      </c>
      <c r="P3731" s="14">
        <v>49853.746799305365</v>
      </c>
      <c r="Q3731" s="14">
        <v>349907.7923234948</v>
      </c>
      <c r="R3731" s="14">
        <v>2819.4032429805507</v>
      </c>
      <c r="S3731" s="15">
        <v>0.17954456235891791</v>
      </c>
      <c r="T3731" s="38">
        <v>61159.989633233083</v>
      </c>
      <c r="U3731" s="38">
        <v>403209.300885292</v>
      </c>
      <c r="V3731" s="38">
        <v>107080.34952740528</v>
      </c>
      <c r="W3731" s="38">
        <v>935077.62706451502</v>
      </c>
      <c r="AA3731" s="13">
        <v>3666</v>
      </c>
      <c r="AB3731" s="39">
        <v>3181677.579953454</v>
      </c>
    </row>
    <row r="3732" spans="3:28">
      <c r="C3732" s="13">
        <v>3667</v>
      </c>
      <c r="D3732" s="13">
        <v>65</v>
      </c>
      <c r="E3732" s="14">
        <v>245543.82638230006</v>
      </c>
      <c r="F3732" s="14">
        <v>74839.592289097025</v>
      </c>
      <c r="G3732" s="14">
        <v>2551.6097</v>
      </c>
      <c r="H3732" s="14">
        <v>168152.62439320303</v>
      </c>
      <c r="I3732" s="14">
        <v>10089.157463592182</v>
      </c>
      <c r="J3732" s="14">
        <v>4035.662985436873</v>
      </c>
      <c r="K3732" s="15">
        <v>-7.6141247826177622E-2</v>
      </c>
      <c r="L3732" s="14">
        <v>-13092.474941429704</v>
      </c>
      <c r="M3732" s="14">
        <v>160875.1907767329</v>
      </c>
      <c r="N3732" s="14">
        <v>3026.7472390776547</v>
      </c>
      <c r="O3732" s="15">
        <v>8.134435131201373E-2</v>
      </c>
      <c r="P3732" s="14">
        <v>34959.388616916025</v>
      </c>
      <c r="Q3732" s="14">
        <v>466243.09112901409</v>
      </c>
      <c r="R3732" s="14">
        <v>3026.7472390776547</v>
      </c>
      <c r="S3732" s="15">
        <v>0.17044599286387419</v>
      </c>
      <c r="T3732" s="38">
        <v>17174.641991192486</v>
      </c>
      <c r="U3732" s="38">
        <v>119450.97109369727</v>
      </c>
      <c r="V3732" s="38">
        <v>39041.555666678803</v>
      </c>
      <c r="W3732" s="38">
        <v>746569.25299944426</v>
      </c>
      <c r="AA3732" s="13">
        <v>3667</v>
      </c>
      <c r="AB3732" s="39">
        <v>2830491.9032884832</v>
      </c>
    </row>
    <row r="3733" spans="3:28">
      <c r="C3733" s="13">
        <v>3668</v>
      </c>
      <c r="D3733" s="13">
        <v>65</v>
      </c>
      <c r="E3733" s="14">
        <v>232204.54172090782</v>
      </c>
      <c r="F3733" s="14">
        <v>69637.271271154052</v>
      </c>
      <c r="G3733" s="14">
        <v>2551.6097</v>
      </c>
      <c r="H3733" s="14">
        <v>160015.66074975376</v>
      </c>
      <c r="I3733" s="14">
        <v>9600.9396449852247</v>
      </c>
      <c r="J3733" s="14">
        <v>3840.37585799409</v>
      </c>
      <c r="K3733" s="15">
        <v>7.0862793787939221E-2</v>
      </c>
      <c r="L3733" s="14">
        <v>13181.883118093601</v>
      </c>
      <c r="M3733" s="14">
        <v>201121.87655378724</v>
      </c>
      <c r="N3733" s="14">
        <v>2880.2818934955671</v>
      </c>
      <c r="O3733" s="15">
        <v>4.9958559019507479E-2</v>
      </c>
      <c r="P3733" s="14">
        <v>10401.668259451537</v>
      </c>
      <c r="Q3733" s="14">
        <v>220047.73955318882</v>
      </c>
      <c r="R3733" s="14">
        <v>2880.2818934955671</v>
      </c>
      <c r="S3733" s="15">
        <v>0.3197950113520876</v>
      </c>
      <c r="T3733" s="38">
        <v>160010.18828465216</v>
      </c>
      <c r="U3733" s="38">
        <v>661802.68810070166</v>
      </c>
      <c r="V3733" s="38">
        <v>183593.7396621973</v>
      </c>
      <c r="W3733" s="38">
        <v>1082972.3042076777</v>
      </c>
      <c r="AA3733" s="13">
        <v>3668</v>
      </c>
      <c r="AB3733" s="39">
        <v>2598954.6706404057</v>
      </c>
    </row>
    <row r="3734" spans="3:28">
      <c r="C3734" s="13">
        <v>3669</v>
      </c>
      <c r="D3734" s="13">
        <v>65</v>
      </c>
      <c r="E3734" s="14">
        <v>231339.38273221179</v>
      </c>
      <c r="F3734" s="14">
        <v>69299.859265562598</v>
      </c>
      <c r="G3734" s="14">
        <v>2551.6097</v>
      </c>
      <c r="H3734" s="14">
        <v>159487.91376664917</v>
      </c>
      <c r="I3734" s="14">
        <v>9569.2748259989494</v>
      </c>
      <c r="J3734" s="14">
        <v>3827.7099303995801</v>
      </c>
      <c r="K3734" s="15">
        <v>6.1042316230352396E-2</v>
      </c>
      <c r="L3734" s="14">
        <v>9786.2726511262044</v>
      </c>
      <c r="M3734" s="14">
        <v>172019.61179507547</v>
      </c>
      <c r="N3734" s="14">
        <v>2870.7824477996846</v>
      </c>
      <c r="O3734" s="15">
        <v>0.20108971541246984</v>
      </c>
      <c r="P3734" s="14">
        <v>41631.563097626517</v>
      </c>
      <c r="Q3734" s="14">
        <v>250096.75200278999</v>
      </c>
      <c r="R3734" s="14">
        <v>2870.7824477996846</v>
      </c>
      <c r="S3734" s="15">
        <v>0.21723270481479851</v>
      </c>
      <c r="T3734" s="38">
        <v>61185.822281402929</v>
      </c>
      <c r="U3734" s="38">
        <v>344281.48346127849</v>
      </c>
      <c r="V3734" s="38">
        <v>112603.65803015565</v>
      </c>
      <c r="W3734" s="38">
        <v>766397.84725914395</v>
      </c>
      <c r="AA3734" s="13">
        <v>3669</v>
      </c>
      <c r="AB3734" s="39">
        <v>2814805.0299316123</v>
      </c>
    </row>
    <row r="3735" spans="3:28">
      <c r="C3735" s="13">
        <v>3670</v>
      </c>
      <c r="D3735" s="13">
        <v>65</v>
      </c>
      <c r="E3735" s="14">
        <v>234466.30938710566</v>
      </c>
      <c r="F3735" s="14">
        <v>70519.360660971201</v>
      </c>
      <c r="G3735" s="14">
        <v>2551.6097</v>
      </c>
      <c r="H3735" s="14">
        <v>161395.33902613446</v>
      </c>
      <c r="I3735" s="14">
        <v>9683.7203415680669</v>
      </c>
      <c r="J3735" s="14">
        <v>3873.488136627227</v>
      </c>
      <c r="K3735" s="15">
        <v>1.7358134040161174E-2</v>
      </c>
      <c r="L3735" s="14">
        <v>2378.5948170313709</v>
      </c>
      <c r="M3735" s="14">
        <v>141345.89824892997</v>
      </c>
      <c r="N3735" s="14">
        <v>2905.1161024704202</v>
      </c>
      <c r="O3735" s="15">
        <v>0.1595992342301652</v>
      </c>
      <c r="P3735" s="14">
        <v>24009.884776456671</v>
      </c>
      <c r="Q3735" s="14">
        <v>175901.03917979557</v>
      </c>
      <c r="R3735" s="14">
        <v>2905.1161024704202</v>
      </c>
      <c r="S3735" s="15">
        <v>0.3198981211387405</v>
      </c>
      <c r="T3735" s="38">
        <v>47328.40364927223</v>
      </c>
      <c r="U3735" s="38">
        <v>196729.32563836814</v>
      </c>
      <c r="V3735" s="38">
        <v>73716.883242760276</v>
      </c>
      <c r="W3735" s="38">
        <v>513976.26306709368</v>
      </c>
      <c r="AA3735" s="13">
        <v>3670</v>
      </c>
      <c r="AB3735" s="39">
        <v>2706051.7084959289</v>
      </c>
    </row>
    <row r="3736" spans="3:28">
      <c r="C3736" s="13">
        <v>3671</v>
      </c>
      <c r="D3736" s="13">
        <v>65</v>
      </c>
      <c r="E3736" s="14">
        <v>239916.91468188917</v>
      </c>
      <c r="F3736" s="14">
        <v>72645.096725936775</v>
      </c>
      <c r="G3736" s="14">
        <v>2551.6097</v>
      </c>
      <c r="H3736" s="14">
        <v>164720.2082559524</v>
      </c>
      <c r="I3736" s="14">
        <v>9883.2124953571438</v>
      </c>
      <c r="J3736" s="14">
        <v>3953.2849981428576</v>
      </c>
      <c r="K3736" s="15">
        <v>2.9502558418038033E-2</v>
      </c>
      <c r="L3736" s="14">
        <v>4191.4911624234637</v>
      </c>
      <c r="M3736" s="14">
        <v>148240.25849324377</v>
      </c>
      <c r="N3736" s="14">
        <v>2964.9637486071429</v>
      </c>
      <c r="O3736" s="15">
        <v>0.29497617879482474</v>
      </c>
      <c r="P3736" s="14">
        <v>32580.652556689198</v>
      </c>
      <c r="Q3736" s="14">
        <v>144514.94342046094</v>
      </c>
      <c r="R3736" s="14">
        <v>2964.9637486071429</v>
      </c>
      <c r="S3736" s="15">
        <v>-0.14046594857958916</v>
      </c>
      <c r="T3736" s="38">
        <v>-39824.253738706793</v>
      </c>
      <c r="U3736" s="38">
        <v>245173.58642289051</v>
      </c>
      <c r="V3736" s="38">
        <v>-3052.1100195941326</v>
      </c>
      <c r="W3736" s="38">
        <v>537928.78833659529</v>
      </c>
      <c r="AA3736" s="13">
        <v>3671</v>
      </c>
      <c r="AB3736" s="39">
        <v>2525371.9182823296</v>
      </c>
    </row>
    <row r="3737" spans="3:28">
      <c r="C3737" s="13">
        <v>3672</v>
      </c>
      <c r="D3737" s="13">
        <v>65</v>
      </c>
      <c r="E3737" s="14">
        <v>242897.09224701175</v>
      </c>
      <c r="F3737" s="14">
        <v>73807.365976334579</v>
      </c>
      <c r="G3737" s="14">
        <v>2551.6097</v>
      </c>
      <c r="H3737" s="14">
        <v>166538.11657067717</v>
      </c>
      <c r="I3737" s="14">
        <v>9992.2869942406305</v>
      </c>
      <c r="J3737" s="14">
        <v>3996.9147976962522</v>
      </c>
      <c r="K3737" s="15">
        <v>7.3966977355194544E-2</v>
      </c>
      <c r="L3737" s="14">
        <v>11965.325406018648</v>
      </c>
      <c r="M3737" s="14">
        <v>175729.55766626645</v>
      </c>
      <c r="N3737" s="14">
        <v>2997.6860982721892</v>
      </c>
      <c r="O3737" s="15">
        <v>1.1163189929341358E-2</v>
      </c>
      <c r="P3737" s="14">
        <v>3661.9715708824606</v>
      </c>
      <c r="Q3737" s="14">
        <v>333200.70232786133</v>
      </c>
      <c r="R3737" s="14">
        <v>2997.6860982721892</v>
      </c>
      <c r="S3737" s="15">
        <v>0.33114213034666812</v>
      </c>
      <c r="T3737" s="38">
        <v>123379.91099163647</v>
      </c>
      <c r="U3737" s="38">
        <v>497467.74132086209</v>
      </c>
      <c r="V3737" s="38">
        <v>139007.20796853758</v>
      </c>
      <c r="W3737" s="38">
        <v>1006398.0013149899</v>
      </c>
      <c r="AA3737" s="13">
        <v>3672</v>
      </c>
      <c r="AB3737" s="39">
        <v>2319790.215415047</v>
      </c>
    </row>
    <row r="3738" spans="3:28">
      <c r="C3738" s="13">
        <v>3673</v>
      </c>
      <c r="D3738" s="13">
        <v>65</v>
      </c>
      <c r="E3738" s="14">
        <v>241760.70186905301</v>
      </c>
      <c r="F3738" s="14">
        <v>73364.173728930677</v>
      </c>
      <c r="G3738" s="14">
        <v>2551.6097</v>
      </c>
      <c r="H3738" s="14">
        <v>165844.91844012233</v>
      </c>
      <c r="I3738" s="14">
        <v>9950.6951064073401</v>
      </c>
      <c r="J3738" s="14">
        <v>3980.2780425629362</v>
      </c>
      <c r="K3738" s="15">
        <v>-9.1315755818335981E-3</v>
      </c>
      <c r="L3738" s="14">
        <v>-1293.4416110199093</v>
      </c>
      <c r="M3738" s="14">
        <v>142341.65226264086</v>
      </c>
      <c r="N3738" s="14">
        <v>2985.2085319222019</v>
      </c>
      <c r="O3738" s="15">
        <v>-9.6755486932495471E-2</v>
      </c>
      <c r="P3738" s="14">
        <v>-14366.504022482726</v>
      </c>
      <c r="Q3738" s="14">
        <v>135608.6770766245</v>
      </c>
      <c r="R3738" s="14">
        <v>2985.2085319222019</v>
      </c>
      <c r="S3738" s="15">
        <v>0.18931364957121216</v>
      </c>
      <c r="T3738" s="38">
        <v>62713.007818196216</v>
      </c>
      <c r="U3738" s="38">
        <v>395470.72667171434</v>
      </c>
      <c r="V3738" s="38">
        <v>47053.062184693583</v>
      </c>
      <c r="W3738" s="38">
        <v>673421.05601097969</v>
      </c>
      <c r="AA3738" s="13">
        <v>3673</v>
      </c>
      <c r="AB3738" s="39">
        <v>2505179.5078856722</v>
      </c>
    </row>
    <row r="3739" spans="3:28">
      <c r="C3739" s="13">
        <v>3674</v>
      </c>
      <c r="D3739" s="13">
        <v>65</v>
      </c>
      <c r="E3739" s="14">
        <v>234684.02390963733</v>
      </c>
      <c r="F3739" s="14">
        <v>70604.269324758556</v>
      </c>
      <c r="G3739" s="14">
        <v>2551.6097</v>
      </c>
      <c r="H3739" s="14">
        <v>161528.14488487877</v>
      </c>
      <c r="I3739" s="14">
        <v>9691.6886930927267</v>
      </c>
      <c r="J3739" s="14">
        <v>3876.6754772370909</v>
      </c>
      <c r="K3739" s="15">
        <v>6.981758638889457E-2</v>
      </c>
      <c r="L3739" s="14">
        <v>10736.575246779854</v>
      </c>
      <c r="M3739" s="14">
        <v>166455.29701322055</v>
      </c>
      <c r="N3739" s="14">
        <v>2907.5066079278181</v>
      </c>
      <c r="O3739" s="15">
        <v>0.17260400396485848</v>
      </c>
      <c r="P3739" s="14">
        <v>44787.223604576895</v>
      </c>
      <c r="Q3739" s="14">
        <v>305720.60991691181</v>
      </c>
      <c r="R3739" s="14">
        <v>2907.5066079278181</v>
      </c>
      <c r="S3739" s="15">
        <v>-6.9637442539813729E-2</v>
      </c>
      <c r="T3739" s="38">
        <v>-13147.756257965329</v>
      </c>
      <c r="U3739" s="38">
        <v>177108.97111341037</v>
      </c>
      <c r="V3739" s="38">
        <v>42376.042593391416</v>
      </c>
      <c r="W3739" s="38">
        <v>649284.87804354273</v>
      </c>
      <c r="AA3739" s="13">
        <v>3674</v>
      </c>
      <c r="AB3739" s="39">
        <v>2407076.4765139762</v>
      </c>
    </row>
    <row r="3740" spans="3:28">
      <c r="C3740" s="13">
        <v>3675</v>
      </c>
      <c r="D3740" s="13">
        <v>65</v>
      </c>
      <c r="E3740" s="14">
        <v>225127.9510448254</v>
      </c>
      <c r="F3740" s="14">
        <v>66877.400907481904</v>
      </c>
      <c r="G3740" s="14">
        <v>2551.6097</v>
      </c>
      <c r="H3740" s="14">
        <v>155698.9404373435</v>
      </c>
      <c r="I3740" s="14">
        <v>9341.9364262406089</v>
      </c>
      <c r="J3740" s="14">
        <v>3736.7745704962435</v>
      </c>
      <c r="K3740" s="15">
        <v>5.5197465159801631E-2</v>
      </c>
      <c r="L3740" s="14">
        <v>8178.1831999788847</v>
      </c>
      <c r="M3740" s="14">
        <v>158208.86700196576</v>
      </c>
      <c r="N3740" s="14">
        <v>2802.5809278721827</v>
      </c>
      <c r="O3740" s="15">
        <v>-0.12550678598609058</v>
      </c>
      <c r="P3740" s="14">
        <v>-21493.792591053581</v>
      </c>
      <c r="Q3740" s="14">
        <v>151163.51739548944</v>
      </c>
      <c r="R3740" s="14">
        <v>2802.5809278721827</v>
      </c>
      <c r="S3740" s="15">
        <v>0.28362293079730566</v>
      </c>
      <c r="T3740" s="38">
        <v>39222.444068454344</v>
      </c>
      <c r="U3740" s="38">
        <v>178914.54183134297</v>
      </c>
      <c r="V3740" s="38">
        <v>25906.834677379647</v>
      </c>
      <c r="W3740" s="38">
        <v>488286.92622879817</v>
      </c>
      <c r="AA3740" s="13">
        <v>3675</v>
      </c>
      <c r="AB3740" s="39">
        <v>2445365.7422158173</v>
      </c>
    </row>
    <row r="3741" spans="3:28">
      <c r="C3741" s="13">
        <v>3676</v>
      </c>
      <c r="D3741" s="13">
        <v>65</v>
      </c>
      <c r="E3741" s="14">
        <v>233148.95310337874</v>
      </c>
      <c r="F3741" s="14">
        <v>70005.591710317705</v>
      </c>
      <c r="G3741" s="14">
        <v>2551.6097</v>
      </c>
      <c r="H3741" s="14">
        <v>160591.75169306103</v>
      </c>
      <c r="I3741" s="14">
        <v>9635.5051015836616</v>
      </c>
      <c r="J3741" s="14">
        <v>3854.202040633465</v>
      </c>
      <c r="K3741" s="15">
        <v>-8.8208108132686869E-4</v>
      </c>
      <c r="L3741" s="14">
        <v>-151.24806210903796</v>
      </c>
      <c r="M3741" s="14">
        <v>173243.1537663413</v>
      </c>
      <c r="N3741" s="14">
        <v>2890.6515304750983</v>
      </c>
      <c r="O3741" s="15">
        <v>9.1036554099957839E-2</v>
      </c>
      <c r="P3741" s="14">
        <v>13827.552406880683</v>
      </c>
      <c r="Q3741" s="14">
        <v>167162.99026597093</v>
      </c>
      <c r="R3741" s="14">
        <v>2890.6515304750983</v>
      </c>
      <c r="S3741" s="15">
        <v>-8.4807724318158847E-2</v>
      </c>
      <c r="T3741" s="38">
        <v>-16120.148751887446</v>
      </c>
      <c r="U3741" s="38">
        <v>175403.95676473455</v>
      </c>
      <c r="V3741" s="38">
        <v>-2443.844407115801</v>
      </c>
      <c r="W3741" s="38">
        <v>515810.10079704679</v>
      </c>
      <c r="AA3741" s="13">
        <v>3676</v>
      </c>
      <c r="AB3741" s="39">
        <v>2661599.2211935418</v>
      </c>
    </row>
    <row r="3742" spans="3:28">
      <c r="C3742" s="13">
        <v>3677</v>
      </c>
      <c r="D3742" s="13">
        <v>65</v>
      </c>
      <c r="E3742" s="14">
        <v>220437.77238895843</v>
      </c>
      <c r="F3742" s="14">
        <v>65048.23123169379</v>
      </c>
      <c r="G3742" s="14">
        <v>2551.6097</v>
      </c>
      <c r="H3742" s="14">
        <v>152837.93145726464</v>
      </c>
      <c r="I3742" s="14">
        <v>9170.2758874358788</v>
      </c>
      <c r="J3742" s="14">
        <v>3668.1103549743516</v>
      </c>
      <c r="K3742" s="15">
        <v>5.6999997531680141E-2</v>
      </c>
      <c r="L3742" s="14">
        <v>7742.8232548035585</v>
      </c>
      <c r="M3742" s="14">
        <v>145415.88878488168</v>
      </c>
      <c r="N3742" s="14">
        <v>2751.0827662307634</v>
      </c>
      <c r="O3742" s="15">
        <v>0.17287834263700658</v>
      </c>
      <c r="P3742" s="14">
        <v>50930.630640198506</v>
      </c>
      <c r="Q3742" s="14">
        <v>346910.0527831947</v>
      </c>
      <c r="R3742" s="14">
        <v>2751.0827662307634</v>
      </c>
      <c r="S3742" s="15">
        <v>0.31497911186395067</v>
      </c>
      <c r="T3742" s="38">
        <v>148266.37027257547</v>
      </c>
      <c r="U3742" s="38">
        <v>620360.01545368601</v>
      </c>
      <c r="V3742" s="38">
        <v>206939.82416757755</v>
      </c>
      <c r="W3742" s="38">
        <v>1112685.9570217624</v>
      </c>
      <c r="AA3742" s="13">
        <v>3677</v>
      </c>
      <c r="AB3742" s="39">
        <v>2528198.8729696656</v>
      </c>
    </row>
    <row r="3743" spans="3:28">
      <c r="C3743" s="13">
        <v>3678</v>
      </c>
      <c r="D3743" s="13">
        <v>65</v>
      </c>
      <c r="E3743" s="14">
        <v>232218.13163387071</v>
      </c>
      <c r="F3743" s="14">
        <v>69642.571337209578</v>
      </c>
      <c r="G3743" s="14">
        <v>2551.6097</v>
      </c>
      <c r="H3743" s="14">
        <v>160023.95059666113</v>
      </c>
      <c r="I3743" s="14">
        <v>9601.4370357996668</v>
      </c>
      <c r="J3743" s="14">
        <v>3840.5748143198671</v>
      </c>
      <c r="K3743" s="15">
        <v>9.9694961828182244E-2</v>
      </c>
      <c r="L3743" s="14">
        <v>17392.690098884828</v>
      </c>
      <c r="M3743" s="14">
        <v>193772.04524569638</v>
      </c>
      <c r="N3743" s="14">
        <v>2880.4311107398999</v>
      </c>
      <c r="O3743" s="15">
        <v>6.6280580164712499E-2</v>
      </c>
      <c r="P3743" s="14">
        <v>14804.847610416988</v>
      </c>
      <c r="Q3743" s="14">
        <v>239611.35799340866</v>
      </c>
      <c r="R3743" s="14">
        <v>2880.4311107398999</v>
      </c>
      <c r="S3743" s="15">
        <v>-0.19065988750826385</v>
      </c>
      <c r="T3743" s="38">
        <v>-40759.236163143003</v>
      </c>
      <c r="U3743" s="38">
        <v>174460.79797822272</v>
      </c>
      <c r="V3743" s="38">
        <v>-8561.6984538411853</v>
      </c>
      <c r="W3743" s="38">
        <v>607844.20121732773</v>
      </c>
      <c r="AA3743" s="13">
        <v>3678</v>
      </c>
      <c r="AB3743" s="39">
        <v>2576418.2249919628</v>
      </c>
    </row>
    <row r="3744" spans="3:28">
      <c r="C3744" s="13">
        <v>3679</v>
      </c>
      <c r="D3744" s="13">
        <v>65</v>
      </c>
      <c r="E3744" s="14">
        <v>224189.69390215</v>
      </c>
      <c r="F3744" s="14">
        <v>66511.480621838506</v>
      </c>
      <c r="G3744" s="14">
        <v>2551.6097</v>
      </c>
      <c r="H3744" s="14">
        <v>155126.60358031149</v>
      </c>
      <c r="I3744" s="14">
        <v>9307.59621481869</v>
      </c>
      <c r="J3744" s="14">
        <v>3723.0384859274764</v>
      </c>
      <c r="K3744" s="15">
        <v>0.11486306496201712</v>
      </c>
      <c r="L3744" s="14">
        <v>16954.13290936617</v>
      </c>
      <c r="M3744" s="14">
        <v>166418.65155838401</v>
      </c>
      <c r="N3744" s="14">
        <v>2792.2788644456068</v>
      </c>
      <c r="O3744" s="15">
        <v>-4.0386174709240094E-2</v>
      </c>
      <c r="P3744" s="14">
        <v>-10889.487874353666</v>
      </c>
      <c r="Q3744" s="14">
        <v>260140.70213959515</v>
      </c>
      <c r="R3744" s="14">
        <v>2792.2788644456068</v>
      </c>
      <c r="S3744" s="15">
        <v>0.10516245779136155</v>
      </c>
      <c r="T3744" s="38">
        <v>11172.540515707584</v>
      </c>
      <c r="U3744" s="38">
        <v>118809.45018433446</v>
      </c>
      <c r="V3744" s="38">
        <v>17237.185550720089</v>
      </c>
      <c r="W3744" s="38">
        <v>545368.80388231354</v>
      </c>
      <c r="AA3744" s="13">
        <v>3679</v>
      </c>
      <c r="AB3744" s="39">
        <v>2453000.60447308</v>
      </c>
    </row>
    <row r="3745" spans="3:28">
      <c r="C3745" s="13">
        <v>3680</v>
      </c>
      <c r="D3745" s="13">
        <v>65</v>
      </c>
      <c r="E3745" s="14">
        <v>229926.84289539026</v>
      </c>
      <c r="F3745" s="14">
        <v>68748.968729202199</v>
      </c>
      <c r="G3745" s="14">
        <v>2551.6097</v>
      </c>
      <c r="H3745" s="14">
        <v>158626.26446618806</v>
      </c>
      <c r="I3745" s="14">
        <v>9517.5758679712835</v>
      </c>
      <c r="J3745" s="14">
        <v>3807.0303471885136</v>
      </c>
      <c r="K3745" s="15">
        <v>-2.5117473811760375E-2</v>
      </c>
      <c r="L3745" s="14">
        <v>-3761.8453018382561</v>
      </c>
      <c r="M3745" s="14">
        <v>147911.719600121</v>
      </c>
      <c r="N3745" s="14">
        <v>2855.272760391385</v>
      </c>
      <c r="O3745" s="15">
        <v>-5.899120559486061E-2</v>
      </c>
      <c r="P3745" s="14">
        <v>-14389.276995864187</v>
      </c>
      <c r="Q3745" s="14">
        <v>230960.76867846874</v>
      </c>
      <c r="R3745" s="14">
        <v>2855.272760391385</v>
      </c>
      <c r="S3745" s="15">
        <v>0.11304606788468426</v>
      </c>
      <c r="T3745" s="38">
        <v>47080.573909209037</v>
      </c>
      <c r="U3745" s="38">
        <v>464980.66961664881</v>
      </c>
      <c r="V3745" s="38">
        <v>28929.451611506593</v>
      </c>
      <c r="W3745" s="38">
        <v>843853.1578952386</v>
      </c>
      <c r="AA3745" s="13">
        <v>3680</v>
      </c>
      <c r="AB3745" s="39">
        <v>2699221.589325116</v>
      </c>
    </row>
    <row r="3746" spans="3:28">
      <c r="C3746" s="13">
        <v>3681</v>
      </c>
      <c r="D3746" s="13">
        <v>65</v>
      </c>
      <c r="E3746" s="14">
        <v>226380.9464843559</v>
      </c>
      <c r="F3746" s="14">
        <v>67366.069128898802</v>
      </c>
      <c r="G3746" s="14">
        <v>2551.6097</v>
      </c>
      <c r="H3746" s="14">
        <v>156463.26765545711</v>
      </c>
      <c r="I3746" s="14">
        <v>9387.7960593274256</v>
      </c>
      <c r="J3746" s="14">
        <v>3755.1184237309703</v>
      </c>
      <c r="K3746" s="15">
        <v>2.2358238587896345E-2</v>
      </c>
      <c r="L3746" s="14">
        <v>3507.8212005495648</v>
      </c>
      <c r="M3746" s="14">
        <v>162277.04192498731</v>
      </c>
      <c r="N3746" s="14">
        <v>2816.3388177982274</v>
      </c>
      <c r="O3746" s="15">
        <v>0.22626942162580135</v>
      </c>
      <c r="P3746" s="14">
        <v>54680.586952747894</v>
      </c>
      <c r="Q3746" s="14">
        <v>297750.16407575371</v>
      </c>
      <c r="R3746" s="14">
        <v>2816.3388177982274</v>
      </c>
      <c r="S3746" s="15">
        <v>0.30635561254764376</v>
      </c>
      <c r="T3746" s="38">
        <v>106455.06949697035</v>
      </c>
      <c r="U3746" s="38">
        <v>455351.7951353222</v>
      </c>
      <c r="V3746" s="38">
        <v>164643.4776502678</v>
      </c>
      <c r="W3746" s="38">
        <v>915379.00113606313</v>
      </c>
      <c r="AA3746" s="13">
        <v>3681</v>
      </c>
      <c r="AB3746" s="39">
        <v>2707519.4389865273</v>
      </c>
    </row>
    <row r="3747" spans="3:28">
      <c r="C3747" s="13">
        <v>3682</v>
      </c>
      <c r="D3747" s="13">
        <v>65</v>
      </c>
      <c r="E3747" s="14">
        <v>230747.83518507215</v>
      </c>
      <c r="F3747" s="14">
        <v>69069.15572217814</v>
      </c>
      <c r="G3747" s="14">
        <v>2551.6097</v>
      </c>
      <c r="H3747" s="14">
        <v>159127.06976289401</v>
      </c>
      <c r="I3747" s="14">
        <v>9547.6241857736404</v>
      </c>
      <c r="J3747" s="14">
        <v>3819.0496743094563</v>
      </c>
      <c r="K3747" s="15">
        <v>-3.5498153790459834E-2</v>
      </c>
      <c r="L3747" s="14">
        <v>-5455.0682770515941</v>
      </c>
      <c r="M3747" s="14">
        <v>150126.34353349413</v>
      </c>
      <c r="N3747" s="14">
        <v>2864.287255732092</v>
      </c>
      <c r="O3747" s="15">
        <v>2.645855165604577E-2</v>
      </c>
      <c r="P3747" s="14">
        <v>4160.3156155466904</v>
      </c>
      <c r="Q3747" s="14">
        <v>162831.43700870022</v>
      </c>
      <c r="R3747" s="14">
        <v>2864.287255732092</v>
      </c>
      <c r="S3747" s="15">
        <v>0.2509195132616624</v>
      </c>
      <c r="T3747" s="38">
        <v>12875.696888464227</v>
      </c>
      <c r="U3747" s="38">
        <v>65621.892265814051</v>
      </c>
      <c r="V3747" s="38">
        <v>11580.944226959324</v>
      </c>
      <c r="W3747" s="38">
        <v>378579.67280800844</v>
      </c>
      <c r="AA3747" s="13">
        <v>3682</v>
      </c>
      <c r="AB3747" s="39">
        <v>2672396.7156198109</v>
      </c>
    </row>
    <row r="3748" spans="3:28">
      <c r="C3748" s="13">
        <v>3683</v>
      </c>
      <c r="D3748" s="13">
        <v>65</v>
      </c>
      <c r="E3748" s="14">
        <v>237830.26994957452</v>
      </c>
      <c r="F3748" s="14">
        <v>71831.305280334054</v>
      </c>
      <c r="G3748" s="14">
        <v>2551.6097</v>
      </c>
      <c r="H3748" s="14">
        <v>163447.35496924046</v>
      </c>
      <c r="I3748" s="14">
        <v>9806.8412981544279</v>
      </c>
      <c r="J3748" s="14">
        <v>3922.7365192617713</v>
      </c>
      <c r="K3748" s="15">
        <v>8.9840822557446992E-2</v>
      </c>
      <c r="L3748" s="14">
        <v>18937.515499615965</v>
      </c>
      <c r="M3748" s="14">
        <v>231688.53328084081</v>
      </c>
      <c r="N3748" s="14">
        <v>2942.0523894463281</v>
      </c>
      <c r="O3748" s="15">
        <v>8.5384189985324599E-2</v>
      </c>
      <c r="P3748" s="14">
        <v>9068.7714139981053</v>
      </c>
      <c r="Q3748" s="14">
        <v>116751.16315024365</v>
      </c>
      <c r="R3748" s="14">
        <v>2942.0523894463281</v>
      </c>
      <c r="S3748" s="15">
        <v>0.48375899151657392</v>
      </c>
      <c r="T3748" s="38">
        <v>265122.36198774184</v>
      </c>
      <c r="U3748" s="38">
        <v>814639.76383036573</v>
      </c>
      <c r="V3748" s="38">
        <v>293128.64890135592</v>
      </c>
      <c r="W3748" s="38">
        <v>1163079.4602614501</v>
      </c>
      <c r="AA3748" s="13">
        <v>3683</v>
      </c>
      <c r="AB3748" s="39">
        <v>2456482.6546912314</v>
      </c>
    </row>
    <row r="3749" spans="3:28">
      <c r="C3749" s="13">
        <v>3684</v>
      </c>
      <c r="D3749" s="13">
        <v>65</v>
      </c>
      <c r="E3749" s="14">
        <v>214369.30823521895</v>
      </c>
      <c r="F3749" s="14">
        <v>62681.530211735393</v>
      </c>
      <c r="G3749" s="14">
        <v>2551.6097</v>
      </c>
      <c r="H3749" s="14">
        <v>149136.16832348355</v>
      </c>
      <c r="I3749" s="14">
        <v>8948.1700994090133</v>
      </c>
      <c r="J3749" s="14">
        <v>3579.2680397636054</v>
      </c>
      <c r="K3749" s="15">
        <v>3.3504710564686034E-2</v>
      </c>
      <c r="L3749" s="14">
        <v>3966.4971078402364</v>
      </c>
      <c r="M3749" s="14">
        <v>124142.38312002918</v>
      </c>
      <c r="N3749" s="14">
        <v>2684.4510298227037</v>
      </c>
      <c r="O3749" s="15">
        <v>-0.13768499637322734</v>
      </c>
      <c r="P3749" s="14">
        <v>-25481.374909151578</v>
      </c>
      <c r="Q3749" s="14">
        <v>160930.94233949058</v>
      </c>
      <c r="R3749" s="14">
        <v>2684.4510298227037</v>
      </c>
      <c r="S3749" s="15">
        <v>-0.13265101619743153</v>
      </c>
      <c r="T3749" s="38">
        <v>-28287.127996495779</v>
      </c>
      <c r="U3749" s="38">
        <v>186299.81141035099</v>
      </c>
      <c r="V3749" s="38">
        <v>-49802.00579780712</v>
      </c>
      <c r="W3749" s="38">
        <v>471373.13686987071</v>
      </c>
      <c r="AA3749" s="13">
        <v>3684</v>
      </c>
      <c r="AB3749" s="39">
        <v>2253163.8220421295</v>
      </c>
    </row>
    <row r="3750" spans="3:28">
      <c r="C3750" s="13">
        <v>3685</v>
      </c>
      <c r="D3750" s="13">
        <v>65</v>
      </c>
      <c r="E3750" s="14">
        <v>227944.74715120837</v>
      </c>
      <c r="F3750" s="14">
        <v>67975.951388971269</v>
      </c>
      <c r="G3750" s="14">
        <v>2551.6097</v>
      </c>
      <c r="H3750" s="14">
        <v>157417.1860622371</v>
      </c>
      <c r="I3750" s="14">
        <v>9445.0311637342256</v>
      </c>
      <c r="J3750" s="14">
        <v>3778.0124654936903</v>
      </c>
      <c r="K3750" s="15">
        <v>8.5996208712554062E-2</v>
      </c>
      <c r="L3750" s="14">
        <v>11134.798370399923</v>
      </c>
      <c r="M3750" s="14">
        <v>142503.9123555531</v>
      </c>
      <c r="N3750" s="14">
        <v>2833.5093491202674</v>
      </c>
      <c r="O3750" s="15">
        <v>9.9101518333308158E-2</v>
      </c>
      <c r="P3750" s="14">
        <v>20874.06763577208</v>
      </c>
      <c r="Q3750" s="14">
        <v>232923.99914589114</v>
      </c>
      <c r="R3750" s="14">
        <v>2833.5093491202674</v>
      </c>
      <c r="S3750" s="15">
        <v>-0.11527427834369196</v>
      </c>
      <c r="T3750" s="38">
        <v>-59755.267724905723</v>
      </c>
      <c r="U3750" s="38">
        <v>460036.17194871826</v>
      </c>
      <c r="V3750" s="38">
        <v>-27746.401718733719</v>
      </c>
      <c r="W3750" s="38">
        <v>835464.08345016255</v>
      </c>
      <c r="AA3750" s="13">
        <v>3685</v>
      </c>
      <c r="AB3750" s="39">
        <v>2372742.319567984</v>
      </c>
    </row>
    <row r="3751" spans="3:28">
      <c r="C3751" s="13">
        <v>3686</v>
      </c>
      <c r="D3751" s="13">
        <v>65</v>
      </c>
      <c r="E3751" s="14">
        <v>226474.56866106697</v>
      </c>
      <c r="F3751" s="14">
        <v>67402.581777816114</v>
      </c>
      <c r="G3751" s="14">
        <v>2551.6097</v>
      </c>
      <c r="H3751" s="14">
        <v>156520.37718325085</v>
      </c>
      <c r="I3751" s="14">
        <v>9391.2226309950511</v>
      </c>
      <c r="J3751" s="14">
        <v>3756.4890523980207</v>
      </c>
      <c r="K3751" s="15">
        <v>-9.8375643996786194E-2</v>
      </c>
      <c r="L3751" s="14">
        <v>-13539.212541318022</v>
      </c>
      <c r="M3751" s="14">
        <v>125966.72102710298</v>
      </c>
      <c r="N3751" s="14">
        <v>2817.3667892985154</v>
      </c>
      <c r="O3751" s="15">
        <v>0.18007213394412586</v>
      </c>
      <c r="P3751" s="14">
        <v>38505.006756806433</v>
      </c>
      <c r="Q3751" s="14">
        <v>253744.70283192996</v>
      </c>
      <c r="R3751" s="14">
        <v>2817.3667892985154</v>
      </c>
      <c r="S3751" s="15">
        <v>0.21445972370676422</v>
      </c>
      <c r="T3751" s="38">
        <v>52266.375715478411</v>
      </c>
      <c r="U3751" s="38">
        <v>297386.90771319426</v>
      </c>
      <c r="V3751" s="38">
        <v>77232.169930966818</v>
      </c>
      <c r="W3751" s="38">
        <v>677098.33157222718</v>
      </c>
      <c r="AA3751" s="13">
        <v>3686</v>
      </c>
      <c r="AB3751" s="39">
        <v>2597097.6359345275</v>
      </c>
    </row>
    <row r="3752" spans="3:28">
      <c r="C3752" s="13">
        <v>3687</v>
      </c>
      <c r="D3752" s="13">
        <v>65</v>
      </c>
      <c r="E3752" s="14">
        <v>224045.19822845657</v>
      </c>
      <c r="F3752" s="14">
        <v>66455.127309098069</v>
      </c>
      <c r="G3752" s="14">
        <v>2551.6097</v>
      </c>
      <c r="H3752" s="14">
        <v>155038.46121935852</v>
      </c>
      <c r="I3752" s="14">
        <v>9302.307673161511</v>
      </c>
      <c r="J3752" s="14">
        <v>3720.9230692646047</v>
      </c>
      <c r="K3752" s="15">
        <v>-1.2494801869537692E-3</v>
      </c>
      <c r="L3752" s="14">
        <v>-234.22999059380288</v>
      </c>
      <c r="M3752" s="14">
        <v>189088.18015232755</v>
      </c>
      <c r="N3752" s="14">
        <v>2790.6923019484534</v>
      </c>
      <c r="O3752" s="15">
        <v>0.10841455105698954</v>
      </c>
      <c r="P3752" s="14">
        <v>12457.178723555817</v>
      </c>
      <c r="Q3752" s="14">
        <v>128755.72377268843</v>
      </c>
      <c r="R3752" s="14">
        <v>2790.6923019484534</v>
      </c>
      <c r="S3752" s="15">
        <v>2.2409635118959992E-2</v>
      </c>
      <c r="T3752" s="38">
        <v>12588.702146281341</v>
      </c>
      <c r="U3752" s="38">
        <v>575738.04738983745</v>
      </c>
      <c r="V3752" s="38">
        <v>24811.650879243352</v>
      </c>
      <c r="W3752" s="38">
        <v>893581.9513148535</v>
      </c>
      <c r="AA3752" s="13">
        <v>3687</v>
      </c>
      <c r="AB3752" s="39">
        <v>2746439.0992867998</v>
      </c>
    </row>
    <row r="3753" spans="3:28">
      <c r="C3753" s="13">
        <v>3688</v>
      </c>
      <c r="D3753" s="13">
        <v>65</v>
      </c>
      <c r="E3753" s="14">
        <v>230231.52612417625</v>
      </c>
      <c r="F3753" s="14">
        <v>68867.795188428747</v>
      </c>
      <c r="G3753" s="14">
        <v>2551.6097</v>
      </c>
      <c r="H3753" s="14">
        <v>158812.1212357475</v>
      </c>
      <c r="I3753" s="14">
        <v>9528.7272741448505</v>
      </c>
      <c r="J3753" s="14">
        <v>3811.4909096579404</v>
      </c>
      <c r="K3753" s="15">
        <v>7.1590542136744165E-3</v>
      </c>
      <c r="L3753" s="14">
        <v>1046.425811142072</v>
      </c>
      <c r="M3753" s="14">
        <v>149120.33537112724</v>
      </c>
      <c r="N3753" s="14">
        <v>2858.6181822434551</v>
      </c>
      <c r="O3753" s="15">
        <v>1.412213403538707E-2</v>
      </c>
      <c r="P3753" s="14">
        <v>1392.4793551262335</v>
      </c>
      <c r="Q3753" s="14">
        <v>101424.40414419955</v>
      </c>
      <c r="R3753" s="14">
        <v>2858.6181822434551</v>
      </c>
      <c r="S3753" s="15">
        <v>0.26310815857776543</v>
      </c>
      <c r="T3753" s="38">
        <v>52522.573199160455</v>
      </c>
      <c r="U3753" s="38">
        <v>253575.38877169238</v>
      </c>
      <c r="V3753" s="38">
        <v>54961.47836542876</v>
      </c>
      <c r="W3753" s="38">
        <v>504120.12828701921</v>
      </c>
      <c r="AA3753" s="13">
        <v>3688</v>
      </c>
      <c r="AB3753" s="39">
        <v>3338059.9228840168</v>
      </c>
    </row>
    <row r="3754" spans="3:28">
      <c r="C3754" s="13">
        <v>3689</v>
      </c>
      <c r="D3754" s="13">
        <v>65</v>
      </c>
      <c r="E3754" s="14">
        <v>241023.60783861351</v>
      </c>
      <c r="F3754" s="14">
        <v>73076.707057059277</v>
      </c>
      <c r="G3754" s="14">
        <v>2551.6097</v>
      </c>
      <c r="H3754" s="14">
        <v>165395.29108155423</v>
      </c>
      <c r="I3754" s="14">
        <v>9923.7174648932541</v>
      </c>
      <c r="J3754" s="14">
        <v>3969.4869859573018</v>
      </c>
      <c r="K3754" s="15">
        <v>6.3156112175478785E-2</v>
      </c>
      <c r="L3754" s="14">
        <v>9844.6653784671344</v>
      </c>
      <c r="M3754" s="14">
        <v>167707.67685465864</v>
      </c>
      <c r="N3754" s="14">
        <v>2977.1152394679762</v>
      </c>
      <c r="O3754" s="15">
        <v>9.683652077385263E-2</v>
      </c>
      <c r="P3754" s="14">
        <v>29752.261929910008</v>
      </c>
      <c r="Q3754" s="14">
        <v>338482.98079366487</v>
      </c>
      <c r="R3754" s="14">
        <v>2977.1152394679762</v>
      </c>
      <c r="S3754" s="15">
        <v>-0.20603548925558307</v>
      </c>
      <c r="T3754" s="38">
        <v>-71124.643948889352</v>
      </c>
      <c r="U3754" s="38">
        <v>275569.70421628118</v>
      </c>
      <c r="V3754" s="38">
        <v>-31527.716640512212</v>
      </c>
      <c r="W3754" s="38">
        <v>781760.36186460475</v>
      </c>
      <c r="AA3754" s="13">
        <v>3689</v>
      </c>
      <c r="AB3754" s="39">
        <v>2548366.5860345834</v>
      </c>
    </row>
    <row r="3755" spans="3:28">
      <c r="C3755" s="13">
        <v>3690</v>
      </c>
      <c r="D3755" s="13">
        <v>65</v>
      </c>
      <c r="E3755" s="14">
        <v>222362.19460409656</v>
      </c>
      <c r="F3755" s="14">
        <v>65798.755895597656</v>
      </c>
      <c r="G3755" s="14">
        <v>2551.6097</v>
      </c>
      <c r="H3755" s="14">
        <v>154011.8290084989</v>
      </c>
      <c r="I3755" s="14">
        <v>9240.7097405099339</v>
      </c>
      <c r="J3755" s="14">
        <v>3696.2838962039737</v>
      </c>
      <c r="K3755" s="15">
        <v>5.4262209682428772E-2</v>
      </c>
      <c r="L3755" s="14">
        <v>7155.5507426771128</v>
      </c>
      <c r="M3755" s="14">
        <v>140873.56648609982</v>
      </c>
      <c r="N3755" s="14">
        <v>2772.2129221529799</v>
      </c>
      <c r="O3755" s="15">
        <v>7.2859088595862487E-2</v>
      </c>
      <c r="P3755" s="14">
        <v>7478.7831488287247</v>
      </c>
      <c r="Q3755" s="14">
        <v>111512.11307865211</v>
      </c>
      <c r="R3755" s="14">
        <v>2772.2129221529799</v>
      </c>
      <c r="S3755" s="15">
        <v>0.34914291897156352</v>
      </c>
      <c r="T3755" s="38">
        <v>252841.39233975409</v>
      </c>
      <c r="U3755" s="38">
        <v>978404.84452654223</v>
      </c>
      <c r="V3755" s="38">
        <v>267475.72623125993</v>
      </c>
      <c r="W3755" s="38">
        <v>1230790.524091294</v>
      </c>
      <c r="AA3755" s="13">
        <v>3690</v>
      </c>
      <c r="AB3755" s="39">
        <v>3103960.5402468117</v>
      </c>
    </row>
    <row r="3756" spans="3:28">
      <c r="C3756" s="13">
        <v>3691</v>
      </c>
      <c r="D3756" s="13">
        <v>65</v>
      </c>
      <c r="E3756" s="14">
        <v>225458.9886065282</v>
      </c>
      <c r="F3756" s="14">
        <v>67006.505556546006</v>
      </c>
      <c r="G3756" s="14">
        <v>2551.6097</v>
      </c>
      <c r="H3756" s="14">
        <v>155900.8733499822</v>
      </c>
      <c r="I3756" s="14">
        <v>9354.0524009989313</v>
      </c>
      <c r="J3756" s="14">
        <v>3741.6209603995726</v>
      </c>
      <c r="K3756" s="15">
        <v>5.8708693148780078E-2</v>
      </c>
      <c r="L3756" s="14">
        <v>8470.4521807821347</v>
      </c>
      <c r="M3756" s="14">
        <v>154620.61426085897</v>
      </c>
      <c r="N3756" s="14">
        <v>2806.2157202996791</v>
      </c>
      <c r="O3756" s="15">
        <v>-1.820701633620786E-2</v>
      </c>
      <c r="P3756" s="14">
        <v>-3715.5678499596206</v>
      </c>
      <c r="Q3756" s="14">
        <v>201760.94673145292</v>
      </c>
      <c r="R3756" s="14">
        <v>2806.2157202996791</v>
      </c>
      <c r="S3756" s="15">
        <v>0.2516146709866432</v>
      </c>
      <c r="T3756" s="38">
        <v>107238.30438925484</v>
      </c>
      <c r="U3756" s="38">
        <v>534841.93532998255</v>
      </c>
      <c r="V3756" s="38">
        <v>111993.18872007736</v>
      </c>
      <c r="W3756" s="38">
        <v>891223.49632229446</v>
      </c>
      <c r="AA3756" s="13">
        <v>3691</v>
      </c>
      <c r="AB3756" s="39">
        <v>2665124.2188093876</v>
      </c>
    </row>
    <row r="3757" spans="3:28">
      <c r="C3757" s="13">
        <v>3692</v>
      </c>
      <c r="D3757" s="13">
        <v>65</v>
      </c>
      <c r="E3757" s="14">
        <v>224525.6358386013</v>
      </c>
      <c r="F3757" s="14">
        <v>66642.497977054503</v>
      </c>
      <c r="G3757" s="14">
        <v>2551.6097</v>
      </c>
      <c r="H3757" s="14">
        <v>155331.5281615468</v>
      </c>
      <c r="I3757" s="14">
        <v>9319.8916896928076</v>
      </c>
      <c r="J3757" s="14">
        <v>3727.9566758771234</v>
      </c>
      <c r="K3757" s="15">
        <v>0.12078462726375142</v>
      </c>
      <c r="L3757" s="14">
        <v>16458.518801557861</v>
      </c>
      <c r="M3757" s="14">
        <v>154585.85427697556</v>
      </c>
      <c r="N3757" s="14">
        <v>2795.9675069078421</v>
      </c>
      <c r="O3757" s="15">
        <v>7.0661330092104527E-2</v>
      </c>
      <c r="P3757" s="14">
        <v>7351.6306634410239</v>
      </c>
      <c r="Q3757" s="14">
        <v>112789.98068028731</v>
      </c>
      <c r="R3757" s="14">
        <v>2795.9675069078421</v>
      </c>
      <c r="S3757" s="15">
        <v>0.34550452325998432</v>
      </c>
      <c r="T3757" s="38">
        <v>98057.51264563571</v>
      </c>
      <c r="U3757" s="38">
        <v>383265.13142331666</v>
      </c>
      <c r="V3757" s="38">
        <v>121867.6621106346</v>
      </c>
      <c r="W3757" s="38">
        <v>650640.96638057951</v>
      </c>
      <c r="AA3757" s="13">
        <v>3692</v>
      </c>
      <c r="AB3757" s="39">
        <v>2845699.8034162819</v>
      </c>
    </row>
    <row r="3758" spans="3:28">
      <c r="C3758" s="13">
        <v>3693</v>
      </c>
      <c r="D3758" s="13">
        <v>65</v>
      </c>
      <c r="E3758" s="14">
        <v>228014.32047342559</v>
      </c>
      <c r="F3758" s="14">
        <v>68003.084984635978</v>
      </c>
      <c r="G3758" s="14">
        <v>2551.6097</v>
      </c>
      <c r="H3758" s="14">
        <v>157459.62578878962</v>
      </c>
      <c r="I3758" s="14">
        <v>9447.577547327377</v>
      </c>
      <c r="J3758" s="14">
        <v>3779.0310189309512</v>
      </c>
      <c r="K3758" s="15">
        <v>8.8781026626595538E-2</v>
      </c>
      <c r="L3758" s="14">
        <v>15023.884523443539</v>
      </c>
      <c r="M3758" s="14">
        <v>186137.4459164124</v>
      </c>
      <c r="N3758" s="14">
        <v>2834.2732641982129</v>
      </c>
      <c r="O3758" s="15">
        <v>-5.2336049109610358E-2</v>
      </c>
      <c r="P3758" s="14">
        <v>-5371.6458033118306</v>
      </c>
      <c r="Q3758" s="14">
        <v>98683.078011986538</v>
      </c>
      <c r="R3758" s="14">
        <v>2834.2732641982129</v>
      </c>
      <c r="S3758" s="15">
        <v>-9.762071349099409E-2</v>
      </c>
      <c r="T3758" s="38">
        <v>-27535.336646557884</v>
      </c>
      <c r="U3758" s="38">
        <v>255946.28877969587</v>
      </c>
      <c r="V3758" s="38">
        <v>-17883.097926426177</v>
      </c>
      <c r="W3758" s="38">
        <v>540766.81270809483</v>
      </c>
      <c r="AA3758" s="13">
        <v>3693</v>
      </c>
      <c r="AB3758" s="39">
        <v>2596061.1737588677</v>
      </c>
    </row>
    <row r="3759" spans="3:28">
      <c r="C3759" s="13">
        <v>3694</v>
      </c>
      <c r="D3759" s="13">
        <v>65</v>
      </c>
      <c r="E3759" s="14">
        <v>228816.43938169125</v>
      </c>
      <c r="F3759" s="14">
        <v>68315.911358859594</v>
      </c>
      <c r="G3759" s="14">
        <v>2551.6097</v>
      </c>
      <c r="H3759" s="14">
        <v>157948.91832283165</v>
      </c>
      <c r="I3759" s="14">
        <v>9476.935099369899</v>
      </c>
      <c r="J3759" s="14">
        <v>3790.7740397479597</v>
      </c>
      <c r="K3759" s="15">
        <v>6.8963649199217186E-2</v>
      </c>
      <c r="L3759" s="14">
        <v>7704.5206717256469</v>
      </c>
      <c r="M3759" s="14">
        <v>121318.48350926535</v>
      </c>
      <c r="N3759" s="14">
        <v>2843.0805298109694</v>
      </c>
      <c r="O3759" s="15">
        <v>0.20502996658299927</v>
      </c>
      <c r="P3759" s="14">
        <v>23875.842237451972</v>
      </c>
      <c r="Q3759" s="14">
        <v>141747.88305778074</v>
      </c>
      <c r="R3759" s="14">
        <v>2843.0805298109694</v>
      </c>
      <c r="S3759" s="15">
        <v>0.3049185926049654</v>
      </c>
      <c r="T3759" s="38">
        <v>359196.27132048667</v>
      </c>
      <c r="U3759" s="38">
        <v>1538624.9257197548</v>
      </c>
      <c r="V3759" s="38">
        <v>390776.63422966428</v>
      </c>
      <c r="W3759" s="38">
        <v>1801691.2922868009</v>
      </c>
      <c r="AA3759" s="13">
        <v>3694</v>
      </c>
      <c r="AB3759" s="39">
        <v>2383192.1709397417</v>
      </c>
    </row>
    <row r="3760" spans="3:28">
      <c r="C3760" s="13">
        <v>3695</v>
      </c>
      <c r="D3760" s="13">
        <v>65</v>
      </c>
      <c r="E3760" s="14">
        <v>227599.63583448419</v>
      </c>
      <c r="F3760" s="14">
        <v>67841.357975448831</v>
      </c>
      <c r="G3760" s="14">
        <v>2551.6097</v>
      </c>
      <c r="H3760" s="14">
        <v>157206.66815903535</v>
      </c>
      <c r="I3760" s="14">
        <v>9432.4000895421213</v>
      </c>
      <c r="J3760" s="14">
        <v>3772.9600358168486</v>
      </c>
      <c r="K3760" s="15">
        <v>5.4066050887163888E-2</v>
      </c>
      <c r="L3760" s="14">
        <v>10251.06157977458</v>
      </c>
      <c r="M3760" s="14">
        <v>201740.10016384485</v>
      </c>
      <c r="N3760" s="14">
        <v>2829.7200268626361</v>
      </c>
      <c r="O3760" s="15">
        <v>-7.2781436366476715E-2</v>
      </c>
      <c r="P3760" s="14">
        <v>-9904.7274326633196</v>
      </c>
      <c r="Q3760" s="14">
        <v>127598.78275235844</v>
      </c>
      <c r="R3760" s="14">
        <v>2829.7200268626361</v>
      </c>
      <c r="S3760" s="15">
        <v>0.45020376329724421</v>
      </c>
      <c r="T3760" s="38">
        <v>462925.17923297291</v>
      </c>
      <c r="U3760" s="38">
        <v>1492597.0574520237</v>
      </c>
      <c r="V3760" s="38">
        <v>463271.51338008419</v>
      </c>
      <c r="W3760" s="38">
        <v>1821935.940368227</v>
      </c>
      <c r="AA3760" s="13">
        <v>3695</v>
      </c>
      <c r="AB3760" s="39">
        <v>2531404.4449752308</v>
      </c>
    </row>
    <row r="3761" spans="3:28">
      <c r="C3761" s="13">
        <v>3696</v>
      </c>
      <c r="D3761" s="13">
        <v>65</v>
      </c>
      <c r="E3761" s="14">
        <v>234881.28726556912</v>
      </c>
      <c r="F3761" s="14">
        <v>70681.202033571957</v>
      </c>
      <c r="G3761" s="14">
        <v>2551.6097</v>
      </c>
      <c r="H3761" s="14">
        <v>161648.47553199716</v>
      </c>
      <c r="I3761" s="14">
        <v>9698.9085319198293</v>
      </c>
      <c r="J3761" s="14">
        <v>3879.5634127679318</v>
      </c>
      <c r="K3761" s="15">
        <v>4.5778772988866831E-2</v>
      </c>
      <c r="L3761" s="14">
        <v>6800.4558893617041</v>
      </c>
      <c r="M3761" s="14">
        <v>157290.65617108715</v>
      </c>
      <c r="N3761" s="14">
        <v>2909.6725595759485</v>
      </c>
      <c r="O3761" s="15">
        <v>9.1072489954766092E-2</v>
      </c>
      <c r="P3761" s="14">
        <v>17621.244522490979</v>
      </c>
      <c r="Q3761" s="14">
        <v>212562.00098787074</v>
      </c>
      <c r="R3761" s="14">
        <v>2909.6725595759485</v>
      </c>
      <c r="S3761" s="15">
        <v>0.31718322402303445</v>
      </c>
      <c r="T3761" s="38">
        <v>100562.07100712175</v>
      </c>
      <c r="U3761" s="38">
        <v>419064.16385877284</v>
      </c>
      <c r="V3761" s="38">
        <v>124983.77141897443</v>
      </c>
      <c r="W3761" s="38">
        <v>788916.82101773075</v>
      </c>
      <c r="AA3761" s="13">
        <v>3696</v>
      </c>
      <c r="AB3761" s="39">
        <v>2600216.7431505895</v>
      </c>
    </row>
    <row r="3762" spans="3:28">
      <c r="C3762" s="13">
        <v>3697</v>
      </c>
      <c r="D3762" s="13">
        <v>65</v>
      </c>
      <c r="E3762" s="14">
        <v>213284.42183320291</v>
      </c>
      <c r="F3762" s="14">
        <v>62258.424514949133</v>
      </c>
      <c r="G3762" s="14">
        <v>2551.6097</v>
      </c>
      <c r="H3762" s="14">
        <v>148474.38761825379</v>
      </c>
      <c r="I3762" s="14">
        <v>8908.4632570952272</v>
      </c>
      <c r="J3762" s="14">
        <v>3563.3853028380909</v>
      </c>
      <c r="K3762" s="15">
        <v>8.7223228888339374E-2</v>
      </c>
      <c r="L3762" s="14">
        <v>9901.5070423117577</v>
      </c>
      <c r="M3762" s="14">
        <v>125202.35242983709</v>
      </c>
      <c r="N3762" s="14">
        <v>2672.5389771285681</v>
      </c>
      <c r="O3762" s="15">
        <v>3.166930242390207E-2</v>
      </c>
      <c r="P3762" s="14">
        <v>8443.4199497723148</v>
      </c>
      <c r="Q3762" s="14">
        <v>276391.81233118987</v>
      </c>
      <c r="R3762" s="14">
        <v>2672.5389771285681</v>
      </c>
      <c r="S3762" s="15">
        <v>0.11115149688189896</v>
      </c>
      <c r="T3762" s="38">
        <v>96808.849234514477</v>
      </c>
      <c r="U3762" s="38">
        <v>969108.19119862211</v>
      </c>
      <c r="V3762" s="38">
        <v>115153.77622659855</v>
      </c>
      <c r="W3762" s="38">
        <v>1370702.3559596492</v>
      </c>
      <c r="AA3762" s="13">
        <v>3697</v>
      </c>
      <c r="AB3762" s="39">
        <v>2882039.4351663142</v>
      </c>
    </row>
    <row r="3763" spans="3:28">
      <c r="C3763" s="13">
        <v>3698</v>
      </c>
      <c r="D3763" s="13">
        <v>65</v>
      </c>
      <c r="E3763" s="14">
        <v>227208.56542174393</v>
      </c>
      <c r="F3763" s="14">
        <v>67688.840514480136</v>
      </c>
      <c r="G3763" s="14">
        <v>2551.6097</v>
      </c>
      <c r="H3763" s="14">
        <v>156968.11520726379</v>
      </c>
      <c r="I3763" s="14">
        <v>9418.0869124358269</v>
      </c>
      <c r="J3763" s="14">
        <v>3767.234764974331</v>
      </c>
      <c r="K3763" s="15">
        <v>-2.6619721079078597E-2</v>
      </c>
      <c r="L3763" s="14">
        <v>-3980.5755855919138</v>
      </c>
      <c r="M3763" s="14">
        <v>147437.87628170854</v>
      </c>
      <c r="N3763" s="14">
        <v>2825.4260737307482</v>
      </c>
      <c r="O3763" s="15">
        <v>-5.4404849954328927E-2</v>
      </c>
      <c r="P3763" s="14">
        <v>-8023.3258820980263</v>
      </c>
      <c r="Q3763" s="14">
        <v>140863.84740662621</v>
      </c>
      <c r="R3763" s="14">
        <v>2825.4260737307482</v>
      </c>
      <c r="S3763" s="15">
        <v>0.49513115913087929</v>
      </c>
      <c r="T3763" s="38">
        <v>123360.31128952473</v>
      </c>
      <c r="U3763" s="38">
        <v>373919.75850903237</v>
      </c>
      <c r="V3763" s="38">
        <v>111356.40982183479</v>
      </c>
      <c r="W3763" s="38">
        <v>662221.48219736712</v>
      </c>
      <c r="AA3763" s="13">
        <v>3698</v>
      </c>
      <c r="AB3763" s="39">
        <v>2661926.8150180797</v>
      </c>
    </row>
    <row r="3764" spans="3:28">
      <c r="C3764" s="13">
        <v>3699</v>
      </c>
      <c r="D3764" s="13">
        <v>65</v>
      </c>
      <c r="E3764" s="14">
        <v>233643.00518310539</v>
      </c>
      <c r="F3764" s="14">
        <v>70198.272021411103</v>
      </c>
      <c r="G3764" s="14">
        <v>2551.6097</v>
      </c>
      <c r="H3764" s="14">
        <v>160893.12346169428</v>
      </c>
      <c r="I3764" s="14">
        <v>9653.587407701656</v>
      </c>
      <c r="J3764" s="14">
        <v>3861.4349630806628</v>
      </c>
      <c r="K3764" s="15">
        <v>4.030906261291186E-2</v>
      </c>
      <c r="L3764" s="14">
        <v>5254.850628782794</v>
      </c>
      <c r="M3764" s="14">
        <v>137549.56787000873</v>
      </c>
      <c r="N3764" s="14">
        <v>2896.0762223104966</v>
      </c>
      <c r="O3764" s="15">
        <v>-6.1926499149090625E-2</v>
      </c>
      <c r="P3764" s="14">
        <v>-18603.131938986986</v>
      </c>
      <c r="Q3764" s="14">
        <v>283251.55267416371</v>
      </c>
      <c r="R3764" s="14">
        <v>2896.0762223104966</v>
      </c>
      <c r="S3764" s="15">
        <v>-9.9339668712221538E-2</v>
      </c>
      <c r="T3764" s="38">
        <v>-37482.346708443009</v>
      </c>
      <c r="U3764" s="38">
        <v>341280.68745958596</v>
      </c>
      <c r="V3764" s="38">
        <v>-50830.628018647199</v>
      </c>
      <c r="W3764" s="38">
        <v>762081.80800375843</v>
      </c>
      <c r="AA3764" s="13">
        <v>3699</v>
      </c>
      <c r="AB3764" s="39">
        <v>3078693.8947921875</v>
      </c>
    </row>
    <row r="3765" spans="3:28">
      <c r="C3765" s="13">
        <v>3700</v>
      </c>
      <c r="D3765" s="13">
        <v>65</v>
      </c>
      <c r="E3765" s="14">
        <v>234104.91403960338</v>
      </c>
      <c r="F3765" s="14">
        <v>70378.416475445323</v>
      </c>
      <c r="G3765" s="14">
        <v>2551.6097</v>
      </c>
      <c r="H3765" s="14">
        <v>161174.88786415805</v>
      </c>
      <c r="I3765" s="14">
        <v>9670.493271849482</v>
      </c>
      <c r="J3765" s="14">
        <v>3868.1973087397928</v>
      </c>
      <c r="K3765" s="15">
        <v>9.0590345866581906E-2</v>
      </c>
      <c r="L3765" s="14">
        <v>14706.231676063418</v>
      </c>
      <c r="M3765" s="14">
        <v>178978.0666022675</v>
      </c>
      <c r="N3765" s="14">
        <v>2901.1479815548446</v>
      </c>
      <c r="O3765" s="15">
        <v>-7.4809567276176991E-3</v>
      </c>
      <c r="P3765" s="14">
        <v>-1396.2233648101385</v>
      </c>
      <c r="Q3765" s="14">
        <v>186691.35651261461</v>
      </c>
      <c r="R3765" s="14">
        <v>2901.1479815548446</v>
      </c>
      <c r="S3765" s="15">
        <v>0.15137003882418695</v>
      </c>
      <c r="T3765" s="38">
        <v>54350.044832715357</v>
      </c>
      <c r="U3765" s="38">
        <v>414854.79661783006</v>
      </c>
      <c r="V3765" s="38">
        <v>67660.053143968631</v>
      </c>
      <c r="W3765" s="38">
        <v>780524.21973271214</v>
      </c>
      <c r="AA3765" s="13">
        <v>3700</v>
      </c>
      <c r="AB3765" s="39">
        <v>2745639.8329046438</v>
      </c>
    </row>
    <row r="3766" spans="3:28">
      <c r="C3766" s="13">
        <v>3701</v>
      </c>
      <c r="D3766" s="13">
        <v>65</v>
      </c>
      <c r="E3766" s="14">
        <v>230670.79623476774</v>
      </c>
      <c r="F3766" s="14">
        <v>69039.110531559418</v>
      </c>
      <c r="G3766" s="14">
        <v>2551.6097</v>
      </c>
      <c r="H3766" s="14">
        <v>159080.07600320832</v>
      </c>
      <c r="I3766" s="14">
        <v>9544.8045601924987</v>
      </c>
      <c r="J3766" s="14">
        <v>3817.9218240769997</v>
      </c>
      <c r="K3766" s="15">
        <v>1.1417097042841582E-2</v>
      </c>
      <c r="L3766" s="14">
        <v>1460.6136536371466</v>
      </c>
      <c r="M3766" s="14">
        <v>131301.71424674618</v>
      </c>
      <c r="N3766" s="14">
        <v>2863.4413680577495</v>
      </c>
      <c r="O3766" s="15">
        <v>-7.3278241564035618E-2</v>
      </c>
      <c r="P3766" s="14">
        <v>-8942.1552087590135</v>
      </c>
      <c r="Q3766" s="14">
        <v>114519.72091977159</v>
      </c>
      <c r="R3766" s="14">
        <v>2863.4413680577495</v>
      </c>
      <c r="S3766" s="15">
        <v>0.1722999800843919</v>
      </c>
      <c r="T3766" s="38">
        <v>61107.926300227038</v>
      </c>
      <c r="U3766" s="38">
        <v>417199.73615139688</v>
      </c>
      <c r="V3766" s="38">
        <v>53626.38474510517</v>
      </c>
      <c r="W3766" s="38">
        <v>663021.17131791462</v>
      </c>
      <c r="AA3766" s="13">
        <v>3701</v>
      </c>
      <c r="AB3766" s="39">
        <v>2515625.2715353719</v>
      </c>
    </row>
    <row r="3767" spans="3:28">
      <c r="C3767" s="13">
        <v>3702</v>
      </c>
      <c r="D3767" s="13">
        <v>65</v>
      </c>
      <c r="E3767" s="14">
        <v>222120.06377883328</v>
      </c>
      <c r="F3767" s="14">
        <v>65704.324873744976</v>
      </c>
      <c r="G3767" s="14">
        <v>2551.6097</v>
      </c>
      <c r="H3767" s="14">
        <v>153864.12920508831</v>
      </c>
      <c r="I3767" s="14">
        <v>9231.8477523052989</v>
      </c>
      <c r="J3767" s="14">
        <v>3692.7391009221196</v>
      </c>
      <c r="K3767" s="15">
        <v>-5.1009793435440355E-2</v>
      </c>
      <c r="L3767" s="14">
        <v>-6188.8163571351351</v>
      </c>
      <c r="M3767" s="14">
        <v>116983.59551435396</v>
      </c>
      <c r="N3767" s="14">
        <v>2769.5543256915894</v>
      </c>
      <c r="O3767" s="15">
        <v>0.2256350782597632</v>
      </c>
      <c r="P3767" s="14">
        <v>59122.69665929547</v>
      </c>
      <c r="Q3767" s="14">
        <v>322535.42229223798</v>
      </c>
      <c r="R3767" s="14">
        <v>2769.5543256915894</v>
      </c>
      <c r="S3767" s="15">
        <v>-0.29730646392740445</v>
      </c>
      <c r="T3767" s="38">
        <v>-41483.79913947959</v>
      </c>
      <c r="U3767" s="38">
        <v>99433.091087712513</v>
      </c>
      <c r="V3767" s="38">
        <v>11450.081162680748</v>
      </c>
      <c r="W3767" s="38">
        <v>538952.10889430449</v>
      </c>
      <c r="AA3767" s="13">
        <v>3702</v>
      </c>
      <c r="AB3767" s="39">
        <v>3101823.5279789371</v>
      </c>
    </row>
    <row r="3768" spans="3:28">
      <c r="C3768" s="13">
        <v>3703</v>
      </c>
      <c r="D3768" s="13">
        <v>65</v>
      </c>
      <c r="E3768" s="14">
        <v>223158.51100604393</v>
      </c>
      <c r="F3768" s="14">
        <v>66109.319292357133</v>
      </c>
      <c r="G3768" s="14">
        <v>2551.6097</v>
      </c>
      <c r="H3768" s="14">
        <v>154497.5820136868</v>
      </c>
      <c r="I3768" s="14">
        <v>9269.854920821208</v>
      </c>
      <c r="J3768" s="14">
        <v>3707.9419683284832</v>
      </c>
      <c r="K3768" s="15">
        <v>1.470373764504717E-2</v>
      </c>
      <c r="L3768" s="14">
        <v>1773.8391849938309</v>
      </c>
      <c r="M3768" s="14">
        <v>124266.46870720222</v>
      </c>
      <c r="N3768" s="14">
        <v>2780.9564762463624</v>
      </c>
      <c r="O3768" s="15">
        <v>-2.5635626486823868E-2</v>
      </c>
      <c r="P3768" s="14">
        <v>-3377.2158651012296</v>
      </c>
      <c r="Q3768" s="14">
        <v>129752.42103321862</v>
      </c>
      <c r="R3768" s="14">
        <v>2780.9564762463624</v>
      </c>
      <c r="S3768" s="15">
        <v>-9.9554303362846083E-2</v>
      </c>
      <c r="T3768" s="38">
        <v>-32865.343743113532</v>
      </c>
      <c r="U3768" s="38">
        <v>298649.92702486191</v>
      </c>
      <c r="V3768" s="38">
        <v>-34468.720423220933</v>
      </c>
      <c r="W3768" s="38">
        <v>552668.81676528277</v>
      </c>
      <c r="AA3768" s="13">
        <v>3703</v>
      </c>
      <c r="AB3768" s="39">
        <v>2679862.6586533654</v>
      </c>
    </row>
    <row r="3769" spans="3:28">
      <c r="C3769" s="13">
        <v>3704</v>
      </c>
      <c r="D3769" s="13">
        <v>65</v>
      </c>
      <c r="E3769" s="14">
        <v>232669.27716060291</v>
      </c>
      <c r="F3769" s="14">
        <v>69818.518092635131</v>
      </c>
      <c r="G3769" s="14">
        <v>2551.6097</v>
      </c>
      <c r="H3769" s="14">
        <v>160299.14936796777</v>
      </c>
      <c r="I3769" s="14">
        <v>9617.948962078066</v>
      </c>
      <c r="J3769" s="14">
        <v>3847.1795848312267</v>
      </c>
      <c r="K3769" s="15">
        <v>3.025048891460802E-2</v>
      </c>
      <c r="L3769" s="14">
        <v>5902.2450910316365</v>
      </c>
      <c r="M3769" s="14">
        <v>202938.22158544965</v>
      </c>
      <c r="N3769" s="14">
        <v>2885.3846886234196</v>
      </c>
      <c r="O3769" s="15">
        <v>2.930040493999124E-2</v>
      </c>
      <c r="P3769" s="14">
        <v>5457.1536737416664</v>
      </c>
      <c r="Q3769" s="14">
        <v>193148.25060216076</v>
      </c>
      <c r="R3769" s="14">
        <v>2885.3846886234196</v>
      </c>
      <c r="S3769" s="15">
        <v>-3.7911865046584822E-2</v>
      </c>
      <c r="T3769" s="38">
        <v>-1708.2669616001408</v>
      </c>
      <c r="U3769" s="38">
        <v>44793.326059348816</v>
      </c>
      <c r="V3769" s="38">
        <v>9651.1318031731626</v>
      </c>
      <c r="W3769" s="38">
        <v>440879.79824695922</v>
      </c>
      <c r="AA3769" s="13">
        <v>3704</v>
      </c>
      <c r="AB3769" s="39">
        <v>2493783.4834941276</v>
      </c>
    </row>
    <row r="3770" spans="3:28">
      <c r="C3770" s="13">
        <v>3705</v>
      </c>
      <c r="D3770" s="13">
        <v>65</v>
      </c>
      <c r="E3770" s="14">
        <v>212278.83026456542</v>
      </c>
      <c r="F3770" s="14">
        <v>61866.243803180514</v>
      </c>
      <c r="G3770" s="14">
        <v>2551.6097</v>
      </c>
      <c r="H3770" s="14">
        <v>147860.9767613849</v>
      </c>
      <c r="I3770" s="14">
        <v>8871.6586056830929</v>
      </c>
      <c r="J3770" s="14">
        <v>3548.6634422732373</v>
      </c>
      <c r="K3770" s="15">
        <v>4.8357992739690055E-2</v>
      </c>
      <c r="L3770" s="14">
        <v>6503.0400947919507</v>
      </c>
      <c r="M3770" s="14">
        <v>142754.41948409096</v>
      </c>
      <c r="N3770" s="14">
        <v>2661.4975817049276</v>
      </c>
      <c r="O3770" s="15">
        <v>-7.9289609176392689E-3</v>
      </c>
      <c r="P3770" s="14">
        <v>-847.56415318456857</v>
      </c>
      <c r="Q3770" s="14">
        <v>107377.9167455061</v>
      </c>
      <c r="R3770" s="14">
        <v>2661.4975817049276</v>
      </c>
      <c r="S3770" s="15">
        <v>0.81706212677641554</v>
      </c>
      <c r="T3770" s="38">
        <v>179086.87839048984</v>
      </c>
      <c r="U3770" s="38">
        <v>399601.5454190505</v>
      </c>
      <c r="V3770" s="38">
        <v>184742.35433209722</v>
      </c>
      <c r="W3770" s="38">
        <v>649733.8816486476</v>
      </c>
      <c r="AA3770" s="13">
        <v>3705</v>
      </c>
      <c r="AB3770" s="39">
        <v>2134008.7855950398</v>
      </c>
    </row>
    <row r="3771" spans="3:28">
      <c r="C3771" s="13">
        <v>3706</v>
      </c>
      <c r="D3771" s="13">
        <v>65</v>
      </c>
      <c r="E3771" s="14">
        <v>238373.350047143</v>
      </c>
      <c r="F3771" s="14">
        <v>72043.106518385772</v>
      </c>
      <c r="G3771" s="14">
        <v>2551.6097</v>
      </c>
      <c r="H3771" s="14">
        <v>163778.63382875724</v>
      </c>
      <c r="I3771" s="14">
        <v>9826.7180297254345</v>
      </c>
      <c r="J3771" s="14">
        <v>3930.6872118901738</v>
      </c>
      <c r="K3771" s="15">
        <v>7.601317816454739E-2</v>
      </c>
      <c r="L3771" s="14">
        <v>12176.702447663019</v>
      </c>
      <c r="M3771" s="14">
        <v>174334.03830663359</v>
      </c>
      <c r="N3771" s="14">
        <v>2948.0154089176303</v>
      </c>
      <c r="O3771" s="15">
        <v>0.14747807109620992</v>
      </c>
      <c r="P3771" s="14">
        <v>27574.553917856501</v>
      </c>
      <c r="Q3771" s="14">
        <v>216022.48739238965</v>
      </c>
      <c r="R3771" s="14">
        <v>2948.0154089176303</v>
      </c>
      <c r="S3771" s="15">
        <v>0.12663918273626368</v>
      </c>
      <c r="T3771" s="38">
        <v>59300.101009758713</v>
      </c>
      <c r="U3771" s="38">
        <v>529034.40326504363</v>
      </c>
      <c r="V3771" s="38">
        <v>99051.357375278225</v>
      </c>
      <c r="W3771" s="38">
        <v>919390.9289640669</v>
      </c>
      <c r="AA3771" s="13">
        <v>3706</v>
      </c>
      <c r="AB3771" s="39">
        <v>2842037.023510118</v>
      </c>
    </row>
    <row r="3772" spans="3:28">
      <c r="C3772" s="13">
        <v>3707</v>
      </c>
      <c r="D3772" s="13">
        <v>65</v>
      </c>
      <c r="E3772" s="14">
        <v>225560.03266870489</v>
      </c>
      <c r="F3772" s="14">
        <v>67045.912740794913</v>
      </c>
      <c r="G3772" s="14">
        <v>2551.6097</v>
      </c>
      <c r="H3772" s="14">
        <v>155962.51022790998</v>
      </c>
      <c r="I3772" s="14">
        <v>9357.7506136745978</v>
      </c>
      <c r="J3772" s="14">
        <v>3743.1002454698391</v>
      </c>
      <c r="K3772" s="15">
        <v>2.0865456031990762E-3</v>
      </c>
      <c r="L3772" s="14">
        <v>397.90937452610825</v>
      </c>
      <c r="M3772" s="14">
        <v>192971.91714593957</v>
      </c>
      <c r="N3772" s="14">
        <v>2807.3251841023794</v>
      </c>
      <c r="O3772" s="15">
        <v>0.20458144261676792</v>
      </c>
      <c r="P3772" s="14">
        <v>34945.011111255611</v>
      </c>
      <c r="Q3772" s="14">
        <v>207160.89725730888</v>
      </c>
      <c r="R3772" s="14">
        <v>2807.3251841023794</v>
      </c>
      <c r="S3772" s="15">
        <v>-9.7850352503209684E-2</v>
      </c>
      <c r="T3772" s="38">
        <v>-15395.856977304695</v>
      </c>
      <c r="U3772" s="38">
        <v>143348.64888661596</v>
      </c>
      <c r="V3772" s="38">
        <v>19947.063508477022</v>
      </c>
      <c r="W3772" s="38">
        <v>543481.46328986448</v>
      </c>
      <c r="AA3772" s="13">
        <v>3707</v>
      </c>
      <c r="AB3772" s="39">
        <v>2487113.1453822749</v>
      </c>
    </row>
    <row r="3773" spans="3:28">
      <c r="C3773" s="13">
        <v>3708</v>
      </c>
      <c r="D3773" s="13">
        <v>65</v>
      </c>
      <c r="E3773" s="14">
        <v>233099.40989374122</v>
      </c>
      <c r="F3773" s="14">
        <v>69986.26985855907</v>
      </c>
      <c r="G3773" s="14">
        <v>2551.6097</v>
      </c>
      <c r="H3773" s="14">
        <v>160561.53033518215</v>
      </c>
      <c r="I3773" s="14">
        <v>9633.6918201109293</v>
      </c>
      <c r="J3773" s="14">
        <v>3853.4767280443721</v>
      </c>
      <c r="K3773" s="15">
        <v>3.6470688790513899E-2</v>
      </c>
      <c r="L3773" s="14">
        <v>5290.3739768495661</v>
      </c>
      <c r="M3773" s="14">
        <v>152275.35369291343</v>
      </c>
      <c r="N3773" s="14">
        <v>2890.1075460332786</v>
      </c>
      <c r="O3773" s="15">
        <v>0.12264215523071423</v>
      </c>
      <c r="P3773" s="14">
        <v>18538.27391591659</v>
      </c>
      <c r="Q3773" s="14">
        <v>171140.7652033215</v>
      </c>
      <c r="R3773" s="14">
        <v>2890.1075460332786</v>
      </c>
      <c r="S3773" s="15">
        <v>0.11758092206636012</v>
      </c>
      <c r="T3773" s="38">
        <v>21900.761686226411</v>
      </c>
      <c r="U3773" s="38">
        <v>209606.99883273366</v>
      </c>
      <c r="V3773" s="38">
        <v>45729.409578992563</v>
      </c>
      <c r="W3773" s="38">
        <v>533023.11772896862</v>
      </c>
      <c r="AA3773" s="13">
        <v>3708</v>
      </c>
      <c r="AB3773" s="39">
        <v>3338617.1414638385</v>
      </c>
    </row>
    <row r="3774" spans="3:28">
      <c r="C3774" s="13">
        <v>3709</v>
      </c>
      <c r="D3774" s="13">
        <v>65</v>
      </c>
      <c r="E3774" s="14">
        <v>215974.2783280829</v>
      </c>
      <c r="F3774" s="14">
        <v>63307.468547952332</v>
      </c>
      <c r="G3774" s="14">
        <v>2551.6097</v>
      </c>
      <c r="H3774" s="14">
        <v>150115.20008013057</v>
      </c>
      <c r="I3774" s="14">
        <v>9006.912004807833</v>
      </c>
      <c r="J3774" s="14">
        <v>3602.7648019231333</v>
      </c>
      <c r="K3774" s="15">
        <v>8.1512055206239956E-2</v>
      </c>
      <c r="L3774" s="14">
        <v>12653.316609396943</v>
      </c>
      <c r="M3774" s="14">
        <v>169687.15606694735</v>
      </c>
      <c r="N3774" s="14">
        <v>2702.0736014423496</v>
      </c>
      <c r="O3774" s="15">
        <v>-0.18923896579967348</v>
      </c>
      <c r="P3774" s="14">
        <v>-32267.572354958647</v>
      </c>
      <c r="Q3774" s="14">
        <v>139595.7699775777</v>
      </c>
      <c r="R3774" s="14">
        <v>2702.0736014423496</v>
      </c>
      <c r="S3774" s="15">
        <v>0.29016627108259729</v>
      </c>
      <c r="T3774" s="38">
        <v>79255.64901607293</v>
      </c>
      <c r="U3774" s="38">
        <v>353745.4235493833</v>
      </c>
      <c r="V3774" s="38">
        <v>59641.393270511224</v>
      </c>
      <c r="W3774" s="38">
        <v>663028.34959390829</v>
      </c>
      <c r="AA3774" s="13">
        <v>3709</v>
      </c>
      <c r="AB3774" s="39">
        <v>3042497.5043682219</v>
      </c>
    </row>
    <row r="3775" spans="3:28">
      <c r="C3775" s="13">
        <v>3710</v>
      </c>
      <c r="D3775" s="13">
        <v>65</v>
      </c>
      <c r="E3775" s="14">
        <v>227342.47056477916</v>
      </c>
      <c r="F3775" s="14">
        <v>67741.06352026388</v>
      </c>
      <c r="G3775" s="14">
        <v>2551.6097</v>
      </c>
      <c r="H3775" s="14">
        <v>157049.79734451527</v>
      </c>
      <c r="I3775" s="14">
        <v>9422.9878406709158</v>
      </c>
      <c r="J3775" s="14">
        <v>3769.1951362683667</v>
      </c>
      <c r="K3775" s="15">
        <v>1.2928421816668721E-2</v>
      </c>
      <c r="L3775" s="14">
        <v>1947.8656451842733</v>
      </c>
      <c r="M3775" s="14">
        <v>154497.84780595868</v>
      </c>
      <c r="N3775" s="14">
        <v>2826.8963522012746</v>
      </c>
      <c r="O3775" s="15">
        <v>0.28139016617900892</v>
      </c>
      <c r="P3775" s="14">
        <v>43219.698698153486</v>
      </c>
      <c r="Q3775" s="14">
        <v>198226.64050991618</v>
      </c>
      <c r="R3775" s="14">
        <v>2826.8963522012746</v>
      </c>
      <c r="S3775" s="15">
        <v>0.20173062033432831</v>
      </c>
      <c r="T3775" s="38">
        <v>17492.129629415551</v>
      </c>
      <c r="U3775" s="38">
        <v>105615.91260955254</v>
      </c>
      <c r="V3775" s="38">
        <v>62659.693972753317</v>
      </c>
      <c r="W3775" s="38">
        <v>458340.40092542738</v>
      </c>
      <c r="AA3775" s="13">
        <v>3710</v>
      </c>
      <c r="AB3775" s="39">
        <v>2411278.9353423608</v>
      </c>
    </row>
    <row r="3776" spans="3:28">
      <c r="C3776" s="13">
        <v>3711</v>
      </c>
      <c r="D3776" s="13">
        <v>65</v>
      </c>
      <c r="E3776" s="14">
        <v>222478.70229449344</v>
      </c>
      <c r="F3776" s="14">
        <v>65844.193894852448</v>
      </c>
      <c r="G3776" s="14">
        <v>2551.6097</v>
      </c>
      <c r="H3776" s="14">
        <v>154082.89869964099</v>
      </c>
      <c r="I3776" s="14">
        <v>9244.9739219784587</v>
      </c>
      <c r="J3776" s="14">
        <v>3697.9895687913836</v>
      </c>
      <c r="K3776" s="15">
        <v>5.8200816407043762E-2</v>
      </c>
      <c r="L3776" s="14">
        <v>9346.9328840947564</v>
      </c>
      <c r="M3776" s="14">
        <v>171793.89623862796</v>
      </c>
      <c r="N3776" s="14">
        <v>2773.4921765935374</v>
      </c>
      <c r="O3776" s="15">
        <v>0.15060939948576443</v>
      </c>
      <c r="P3776" s="14">
        <v>27208.81517496776</v>
      </c>
      <c r="Q3776" s="14">
        <v>209253.70921331682</v>
      </c>
      <c r="R3776" s="14">
        <v>2773.4921765935374</v>
      </c>
      <c r="S3776" s="15">
        <v>0.41249655394838636</v>
      </c>
      <c r="T3776" s="38">
        <v>93217.717219537168</v>
      </c>
      <c r="U3776" s="38">
        <v>320588.69596932916</v>
      </c>
      <c r="V3776" s="38">
        <v>129773.46527859969</v>
      </c>
      <c r="W3776" s="38">
        <v>701636.30142127397</v>
      </c>
      <c r="AA3776" s="13">
        <v>3711</v>
      </c>
      <c r="AB3776" s="39">
        <v>2698804.2549896543</v>
      </c>
    </row>
    <row r="3777" spans="3:28">
      <c r="C3777" s="13">
        <v>3712</v>
      </c>
      <c r="D3777" s="13">
        <v>65</v>
      </c>
      <c r="E3777" s="14">
        <v>223889.2940282599</v>
      </c>
      <c r="F3777" s="14">
        <v>66394.324671021357</v>
      </c>
      <c r="G3777" s="14">
        <v>2551.6097</v>
      </c>
      <c r="H3777" s="14">
        <v>154943.35965723856</v>
      </c>
      <c r="I3777" s="14">
        <v>9296.601579434313</v>
      </c>
      <c r="J3777" s="14">
        <v>3718.6406317737255</v>
      </c>
      <c r="K3777" s="15">
        <v>3.5169370729249069E-3</v>
      </c>
      <c r="L3777" s="14">
        <v>647.86601108708442</v>
      </c>
      <c r="M3777" s="14">
        <v>186720.32339862423</v>
      </c>
      <c r="N3777" s="14">
        <v>2788.9804738302937</v>
      </c>
      <c r="O3777" s="15">
        <v>9.312092759686591E-2</v>
      </c>
      <c r="P3777" s="14">
        <v>17429.254975389646</v>
      </c>
      <c r="Q3777" s="14">
        <v>205991.7151324868</v>
      </c>
      <c r="R3777" s="14">
        <v>2788.9804738302937</v>
      </c>
      <c r="S3777" s="15">
        <v>0.18950561644299196</v>
      </c>
      <c r="T3777" s="38">
        <v>15994.301355910697</v>
      </c>
      <c r="U3777" s="38">
        <v>101788.9358002783</v>
      </c>
      <c r="V3777" s="38">
        <v>34071.422342387428</v>
      </c>
      <c r="W3777" s="38">
        <v>494500.9743313893</v>
      </c>
      <c r="AA3777" s="13">
        <v>3712</v>
      </c>
      <c r="AB3777" s="39">
        <v>2696495.8982249997</v>
      </c>
    </row>
    <row r="3778" spans="3:28">
      <c r="C3778" s="13">
        <v>3713</v>
      </c>
      <c r="D3778" s="13">
        <v>65</v>
      </c>
      <c r="E3778" s="14">
        <v>220039.91018478523</v>
      </c>
      <c r="F3778" s="14">
        <v>64893.06497206624</v>
      </c>
      <c r="G3778" s="14">
        <v>2551.6097</v>
      </c>
      <c r="H3778" s="14">
        <v>152595.23551271899</v>
      </c>
      <c r="I3778" s="14">
        <v>9155.7141307631391</v>
      </c>
      <c r="J3778" s="14">
        <v>3662.285652305256</v>
      </c>
      <c r="K3778" s="15">
        <v>3.6652204450956669E-2</v>
      </c>
      <c r="L3778" s="14">
        <v>3592.0730009925906</v>
      </c>
      <c r="M3778" s="14">
        <v>103427.49837443503</v>
      </c>
      <c r="N3778" s="14">
        <v>2746.7142392289416</v>
      </c>
      <c r="O3778" s="15">
        <v>1.1962884057454902E-2</v>
      </c>
      <c r="P3778" s="14">
        <v>2038.9553096635</v>
      </c>
      <c r="Q3778" s="14">
        <v>173852.42535446223</v>
      </c>
      <c r="R3778" s="14">
        <v>2746.7142392289416</v>
      </c>
      <c r="S3778" s="15">
        <v>2.0313942777756791E-2</v>
      </c>
      <c r="T3778" s="38">
        <v>1869.7313229948061</v>
      </c>
      <c r="U3778" s="38">
        <v>95284.86208795548</v>
      </c>
      <c r="V3778" s="38">
        <v>7500.7596336508968</v>
      </c>
      <c r="W3778" s="38">
        <v>372564.7858168527</v>
      </c>
      <c r="AA3778" s="13">
        <v>3713</v>
      </c>
      <c r="AB3778" s="39">
        <v>2801597.4550481518</v>
      </c>
    </row>
    <row r="3779" spans="3:28">
      <c r="C3779" s="13">
        <v>3714</v>
      </c>
      <c r="D3779" s="13">
        <v>65</v>
      </c>
      <c r="E3779" s="14">
        <v>220163.86994335809</v>
      </c>
      <c r="F3779" s="14">
        <v>64941.409277909654</v>
      </c>
      <c r="G3779" s="14">
        <v>2551.6097</v>
      </c>
      <c r="H3779" s="14">
        <v>152670.85096544845</v>
      </c>
      <c r="I3779" s="14">
        <v>9160.2510579269074</v>
      </c>
      <c r="J3779" s="14">
        <v>3664.100423170763</v>
      </c>
      <c r="K3779" s="15">
        <v>7.5980885185387786E-2</v>
      </c>
      <c r="L3779" s="14">
        <v>7871.814005872724</v>
      </c>
      <c r="M3779" s="14">
        <v>113306.42144834684</v>
      </c>
      <c r="N3779" s="14">
        <v>2748.0753173780722</v>
      </c>
      <c r="O3779" s="15">
        <v>7.362091351467645E-2</v>
      </c>
      <c r="P3779" s="14">
        <v>26379.723449166984</v>
      </c>
      <c r="Q3779" s="14">
        <v>386072.10014759295</v>
      </c>
      <c r="R3779" s="14">
        <v>2748.0753173780722</v>
      </c>
      <c r="S3779" s="15">
        <v>6.2303500636295472E-2</v>
      </c>
      <c r="T3779" s="38">
        <v>44536.365327944324</v>
      </c>
      <c r="U3779" s="38">
        <v>760739.66415336879</v>
      </c>
      <c r="V3779" s="38">
        <v>78787.902782984034</v>
      </c>
      <c r="W3779" s="38">
        <v>1260118.1857493087</v>
      </c>
      <c r="AA3779" s="13">
        <v>3714</v>
      </c>
      <c r="AB3779" s="39">
        <v>2294077.0323294136</v>
      </c>
    </row>
    <row r="3780" spans="3:28">
      <c r="C3780" s="13">
        <v>3715</v>
      </c>
      <c r="D3780" s="13">
        <v>65</v>
      </c>
      <c r="E3780" s="14">
        <v>233757.67264212228</v>
      </c>
      <c r="F3780" s="14">
        <v>70242.992330427689</v>
      </c>
      <c r="G3780" s="14">
        <v>2551.6097</v>
      </c>
      <c r="H3780" s="14">
        <v>160963.07061169459</v>
      </c>
      <c r="I3780" s="14">
        <v>9657.7842367016747</v>
      </c>
      <c r="J3780" s="14">
        <v>3863.1136946806701</v>
      </c>
      <c r="K3780" s="15">
        <v>5.5859754321026064E-2</v>
      </c>
      <c r="L3780" s="14">
        <v>9822.0504664614</v>
      </c>
      <c r="M3780" s="14">
        <v>187587.72233718808</v>
      </c>
      <c r="N3780" s="14">
        <v>2897.3352710105023</v>
      </c>
      <c r="O3780" s="15">
        <v>7.0652081564686164E-2</v>
      </c>
      <c r="P3780" s="14">
        <v>8114.4825376395147</v>
      </c>
      <c r="Q3780" s="14">
        <v>124414.43774929672</v>
      </c>
      <c r="R3780" s="14">
        <v>2897.3352710105023</v>
      </c>
      <c r="S3780" s="15">
        <v>0.14212525807273652</v>
      </c>
      <c r="T3780" s="38">
        <v>22213.612034700109</v>
      </c>
      <c r="U3780" s="38">
        <v>179958.29866024075</v>
      </c>
      <c r="V3780" s="38">
        <v>40150.145038801027</v>
      </c>
      <c r="W3780" s="38">
        <v>491960.45874672558</v>
      </c>
      <c r="AA3780" s="13">
        <v>3715</v>
      </c>
      <c r="AB3780" s="39">
        <v>2496125.7999939523</v>
      </c>
    </row>
    <row r="3781" spans="3:28">
      <c r="C3781" s="13">
        <v>3716</v>
      </c>
      <c r="D3781" s="13">
        <v>65</v>
      </c>
      <c r="E3781" s="14">
        <v>247726.26353903755</v>
      </c>
      <c r="F3781" s="14">
        <v>75690.742780224653</v>
      </c>
      <c r="G3781" s="14">
        <v>2551.6097</v>
      </c>
      <c r="H3781" s="14">
        <v>169483.9110588129</v>
      </c>
      <c r="I3781" s="14">
        <v>10169.034663528773</v>
      </c>
      <c r="J3781" s="14">
        <v>4067.6138654115093</v>
      </c>
      <c r="K3781" s="15">
        <v>6.4964320763624295E-2</v>
      </c>
      <c r="L3781" s="14">
        <v>10195.682129258816</v>
      </c>
      <c r="M3781" s="14">
        <v>169172.28488301655</v>
      </c>
      <c r="N3781" s="14">
        <v>3050.710399058632</v>
      </c>
      <c r="O3781" s="15">
        <v>5.7686781106379668E-2</v>
      </c>
      <c r="P3781" s="14">
        <v>13125.634867522098</v>
      </c>
      <c r="Q3781" s="14">
        <v>242183.7907500577</v>
      </c>
      <c r="R3781" s="14">
        <v>3050.710399058632</v>
      </c>
      <c r="S3781" s="15">
        <v>0.45012928198966612</v>
      </c>
      <c r="T3781" s="38">
        <v>55030.337226835538</v>
      </c>
      <c r="U3781" s="38">
        <v>178810.20780379124</v>
      </c>
      <c r="V3781" s="38">
        <v>78351.654223616453</v>
      </c>
      <c r="W3781" s="38">
        <v>590166.28343686555</v>
      </c>
      <c r="AA3781" s="13">
        <v>3716</v>
      </c>
      <c r="AB3781" s="39">
        <v>2812483.6004066188</v>
      </c>
    </row>
    <row r="3782" spans="3:28">
      <c r="C3782" s="13">
        <v>3717</v>
      </c>
      <c r="D3782" s="13">
        <v>65</v>
      </c>
      <c r="E3782" s="14">
        <v>236418.30305746116</v>
      </c>
      <c r="F3782" s="14">
        <v>71280.638192409853</v>
      </c>
      <c r="G3782" s="14">
        <v>2551.6097</v>
      </c>
      <c r="H3782" s="14">
        <v>162586.05516505131</v>
      </c>
      <c r="I3782" s="14">
        <v>9755.1633099030787</v>
      </c>
      <c r="J3782" s="14">
        <v>3902.0653239612316</v>
      </c>
      <c r="K3782" s="15">
        <v>5.6884987827306527E-2</v>
      </c>
      <c r="L3782" s="14">
        <v>7126.4105338785912</v>
      </c>
      <c r="M3782" s="14">
        <v>134354.96906108753</v>
      </c>
      <c r="N3782" s="14">
        <v>2926.5489929709233</v>
      </c>
      <c r="O3782" s="15">
        <v>9.2387916995479824E-2</v>
      </c>
      <c r="P3782" s="14">
        <v>22567.187730005066</v>
      </c>
      <c r="Q3782" s="14">
        <v>268296.03789813584</v>
      </c>
      <c r="R3782" s="14">
        <v>2926.5489929709233</v>
      </c>
      <c r="S3782" s="15">
        <v>0.13668373806620998</v>
      </c>
      <c r="T3782" s="38">
        <v>17224.447288147199</v>
      </c>
      <c r="U3782" s="38">
        <v>144704.52182125172</v>
      </c>
      <c r="V3782" s="38">
        <v>46918.045552030861</v>
      </c>
      <c r="W3782" s="38">
        <v>547355.52878047503</v>
      </c>
      <c r="AA3782" s="13">
        <v>3717</v>
      </c>
      <c r="AB3782" s="39">
        <v>2424418.0475081252</v>
      </c>
    </row>
    <row r="3783" spans="3:28">
      <c r="C3783" s="13">
        <v>3718</v>
      </c>
      <c r="D3783" s="13">
        <v>65</v>
      </c>
      <c r="E3783" s="14">
        <v>236631.23422829618</v>
      </c>
      <c r="F3783" s="14">
        <v>71363.681349035513</v>
      </c>
      <c r="G3783" s="14">
        <v>2551.6097</v>
      </c>
      <c r="H3783" s="14">
        <v>162715.94317926068</v>
      </c>
      <c r="I3783" s="14">
        <v>9762.9565907556407</v>
      </c>
      <c r="J3783" s="14">
        <v>3905.1826363022565</v>
      </c>
      <c r="K3783" s="15">
        <v>2.636171393167264E-2</v>
      </c>
      <c r="L3783" s="14">
        <v>4741.9284439910498</v>
      </c>
      <c r="M3783" s="14">
        <v>186573.88785944163</v>
      </c>
      <c r="N3783" s="14">
        <v>2928.8869772266921</v>
      </c>
      <c r="O3783" s="15">
        <v>0.35499483203052701</v>
      </c>
      <c r="P3783" s="14">
        <v>56215.041507554663</v>
      </c>
      <c r="Q3783" s="14">
        <v>216034.01986646879</v>
      </c>
      <c r="R3783" s="14">
        <v>2928.8869772266921</v>
      </c>
      <c r="S3783" s="15">
        <v>3.1908242401390841E-3</v>
      </c>
      <c r="T3783" s="38">
        <v>1327.6570305709006</v>
      </c>
      <c r="U3783" s="38">
        <v>418878.01771562302</v>
      </c>
      <c r="V3783" s="38">
        <v>62284.626982116613</v>
      </c>
      <c r="W3783" s="38">
        <v>821485.92544153344</v>
      </c>
      <c r="AA3783" s="13">
        <v>3718</v>
      </c>
      <c r="AB3783" s="39">
        <v>3016625.47592207</v>
      </c>
    </row>
    <row r="3784" spans="3:28">
      <c r="C3784" s="13">
        <v>3719</v>
      </c>
      <c r="D3784" s="13">
        <v>65</v>
      </c>
      <c r="E3784" s="14">
        <v>223559.78498441493</v>
      </c>
      <c r="F3784" s="14">
        <v>66265.816143921824</v>
      </c>
      <c r="G3784" s="14">
        <v>2551.6097</v>
      </c>
      <c r="H3784" s="14">
        <v>154742.35914049312</v>
      </c>
      <c r="I3784" s="14">
        <v>9284.5415484295863</v>
      </c>
      <c r="J3784" s="14">
        <v>3713.8166193718348</v>
      </c>
      <c r="K3784" s="15">
        <v>-3.0330720980523487E-3</v>
      </c>
      <c r="L3784" s="14">
        <v>-466.38827738688997</v>
      </c>
      <c r="M3784" s="14">
        <v>155158.13989414656</v>
      </c>
      <c r="N3784" s="14">
        <v>2785.362464528876</v>
      </c>
      <c r="O3784" s="15">
        <v>0.2515045925877919</v>
      </c>
      <c r="P3784" s="14">
        <v>31077.084724281936</v>
      </c>
      <c r="Q3784" s="14">
        <v>156034.44684178292</v>
      </c>
      <c r="R3784" s="14">
        <v>2785.362464528876</v>
      </c>
      <c r="S3784" s="15">
        <v>0.27433149470326562</v>
      </c>
      <c r="T3784" s="38">
        <v>229133.94592314534</v>
      </c>
      <c r="U3784" s="38">
        <v>1065771.3961564724</v>
      </c>
      <c r="V3784" s="38">
        <v>259744.64237004038</v>
      </c>
      <c r="W3784" s="38">
        <v>1376963.982892402</v>
      </c>
      <c r="AA3784" s="13">
        <v>3719</v>
      </c>
      <c r="AB3784" s="39">
        <v>2617722.6750906194</v>
      </c>
    </row>
    <row r="3785" spans="3:28">
      <c r="C3785" s="13">
        <v>3720</v>
      </c>
      <c r="D3785" s="13">
        <v>65</v>
      </c>
      <c r="E3785" s="14">
        <v>243720.57260529997</v>
      </c>
      <c r="F3785" s="14">
        <v>74128.523316066989</v>
      </c>
      <c r="G3785" s="14">
        <v>2551.6097</v>
      </c>
      <c r="H3785" s="14">
        <v>167040.43958923299</v>
      </c>
      <c r="I3785" s="14">
        <v>10022.42637535398</v>
      </c>
      <c r="J3785" s="14">
        <v>4008.970550141592</v>
      </c>
      <c r="K3785" s="15">
        <v>8.7574568999968933E-2</v>
      </c>
      <c r="L3785" s="14">
        <v>11995.728561448461</v>
      </c>
      <c r="M3785" s="14">
        <v>150977.52013023011</v>
      </c>
      <c r="N3785" s="14">
        <v>3006.727912606194</v>
      </c>
      <c r="O3785" s="15">
        <v>5.5843451567399796E-2</v>
      </c>
      <c r="P3785" s="14">
        <v>11926.702063201688</v>
      </c>
      <c r="Q3785" s="14">
        <v>227003.9359800113</v>
      </c>
      <c r="R3785" s="14">
        <v>3006.727912606194</v>
      </c>
      <c r="S3785" s="15">
        <v>2.0421323258687452E-2</v>
      </c>
      <c r="T3785" s="38">
        <v>2286.7899436267353</v>
      </c>
      <c r="U3785" s="38">
        <v>115770.65166977489</v>
      </c>
      <c r="V3785" s="38">
        <v>26209.220568276887</v>
      </c>
      <c r="W3785" s="38">
        <v>493752.10778001632</v>
      </c>
      <c r="AA3785" s="13">
        <v>3720</v>
      </c>
      <c r="AB3785" s="39">
        <v>2883409.0860294639</v>
      </c>
    </row>
    <row r="3786" spans="3:28">
      <c r="C3786" s="13">
        <v>3721</v>
      </c>
      <c r="D3786" s="13">
        <v>65</v>
      </c>
      <c r="E3786" s="14">
        <v>226004.72912711278</v>
      </c>
      <c r="F3786" s="14">
        <v>67219.344359573981</v>
      </c>
      <c r="G3786" s="14">
        <v>2551.6097</v>
      </c>
      <c r="H3786" s="14">
        <v>156233.77506753881</v>
      </c>
      <c r="I3786" s="14">
        <v>9374.0265040523282</v>
      </c>
      <c r="J3786" s="14">
        <v>3749.6106016209314</v>
      </c>
      <c r="K3786" s="15">
        <v>5.3520811187774464E-2</v>
      </c>
      <c r="L3786" s="14">
        <v>8085.3970998256073</v>
      </c>
      <c r="M3786" s="14">
        <v>161030.3547467672</v>
      </c>
      <c r="N3786" s="14">
        <v>2812.2079512156984</v>
      </c>
      <c r="O3786" s="15">
        <v>-9.8163274607430573E-2</v>
      </c>
      <c r="P3786" s="14">
        <v>-25488.749235871801</v>
      </c>
      <c r="Q3786" s="14">
        <v>235574.02713381697</v>
      </c>
      <c r="R3786" s="14">
        <v>2812.2079512156984</v>
      </c>
      <c r="S3786" s="15">
        <v>-0.1260612904251498</v>
      </c>
      <c r="T3786" s="38">
        <v>-46133.214791835737</v>
      </c>
      <c r="U3786" s="38">
        <v>321231.50055645051</v>
      </c>
      <c r="V3786" s="38">
        <v>-63536.566927881926</v>
      </c>
      <c r="W3786" s="38">
        <v>717835.88243703474</v>
      </c>
      <c r="AA3786" s="13">
        <v>3721</v>
      </c>
      <c r="AB3786" s="39">
        <v>2452788.6873105094</v>
      </c>
    </row>
    <row r="3787" spans="3:28">
      <c r="C3787" s="13">
        <v>3722</v>
      </c>
      <c r="D3787" s="13">
        <v>65</v>
      </c>
      <c r="E3787" s="14">
        <v>231226.82311925248</v>
      </c>
      <c r="F3787" s="14">
        <v>69255.961016508474</v>
      </c>
      <c r="G3787" s="14">
        <v>2551.6097</v>
      </c>
      <c r="H3787" s="14">
        <v>159419.25240274399</v>
      </c>
      <c r="I3787" s="14">
        <v>9565.1551441646388</v>
      </c>
      <c r="J3787" s="14">
        <v>3826.0620576658557</v>
      </c>
      <c r="K3787" s="15">
        <v>3.4347977655068952E-2</v>
      </c>
      <c r="L3787" s="14">
        <v>3864.4410998850708</v>
      </c>
      <c r="M3787" s="14">
        <v>118286.02033766241</v>
      </c>
      <c r="N3787" s="14">
        <v>2869.5465432493916</v>
      </c>
      <c r="O3787" s="15">
        <v>0.27420830237421601</v>
      </c>
      <c r="P3787" s="14">
        <v>30320.823733760935</v>
      </c>
      <c r="Q3787" s="14">
        <v>142331.47480058699</v>
      </c>
      <c r="R3787" s="14">
        <v>2869.5465432493916</v>
      </c>
      <c r="S3787" s="15">
        <v>0.17788249079258908</v>
      </c>
      <c r="T3787" s="38">
        <v>96988.400271540129</v>
      </c>
      <c r="U3787" s="38">
        <v>643661.77369650186</v>
      </c>
      <c r="V3787" s="38">
        <v>131173.66510518614</v>
      </c>
      <c r="W3787" s="38">
        <v>904279.26883475133</v>
      </c>
      <c r="AA3787" s="13">
        <v>3722</v>
      </c>
      <c r="AB3787" s="39">
        <v>2998567.6693314495</v>
      </c>
    </row>
    <row r="3788" spans="3:28">
      <c r="C3788" s="13">
        <v>3723</v>
      </c>
      <c r="D3788" s="13">
        <v>65</v>
      </c>
      <c r="E3788" s="14">
        <v>247035.9039963891</v>
      </c>
      <c r="F3788" s="14">
        <v>75421.502558591746</v>
      </c>
      <c r="G3788" s="14">
        <v>2551.6097</v>
      </c>
      <c r="H3788" s="14">
        <v>169062.79173779735</v>
      </c>
      <c r="I3788" s="14">
        <v>10143.76750426784</v>
      </c>
      <c r="J3788" s="14">
        <v>4057.5070017071362</v>
      </c>
      <c r="K3788" s="15">
        <v>1.962328604872339E-2</v>
      </c>
      <c r="L3788" s="14">
        <v>4126.7116108808623</v>
      </c>
      <c r="M3788" s="14">
        <v>216452.13003495347</v>
      </c>
      <c r="N3788" s="14">
        <v>3043.1302512803518</v>
      </c>
      <c r="O3788" s="15">
        <v>-7.2767629877976081E-2</v>
      </c>
      <c r="P3788" s="14">
        <v>-9818.6417147849097</v>
      </c>
      <c r="Q3788" s="14">
        <v>126634.37206803665</v>
      </c>
      <c r="R3788" s="14">
        <v>3043.1302512803518</v>
      </c>
      <c r="S3788" s="15">
        <v>0.15644374686891138</v>
      </c>
      <c r="T3788" s="38">
        <v>260316.1579206626</v>
      </c>
      <c r="U3788" s="38">
        <v>1925797.8565170821</v>
      </c>
      <c r="V3788" s="38">
        <v>254624.22781675856</v>
      </c>
      <c r="W3788" s="38">
        <v>2268884.3586200722</v>
      </c>
      <c r="AA3788" s="13">
        <v>3723</v>
      </c>
      <c r="AB3788" s="39">
        <v>2979941.8692273176</v>
      </c>
    </row>
    <row r="3789" spans="3:28">
      <c r="C3789" s="13">
        <v>3724</v>
      </c>
      <c r="D3789" s="13">
        <v>65</v>
      </c>
      <c r="E3789" s="14">
        <v>238656.62483166007</v>
      </c>
      <c r="F3789" s="14">
        <v>72153.583684347424</v>
      </c>
      <c r="G3789" s="14">
        <v>2551.6097</v>
      </c>
      <c r="H3789" s="14">
        <v>163951.43144731264</v>
      </c>
      <c r="I3789" s="14">
        <v>9837.0858868387586</v>
      </c>
      <c r="J3789" s="14">
        <v>3934.8343547355034</v>
      </c>
      <c r="K3789" s="15">
        <v>2.7157735180611479E-2</v>
      </c>
      <c r="L3789" s="14">
        <v>2886.0737004471853</v>
      </c>
      <c r="M3789" s="14">
        <v>111124.27086935189</v>
      </c>
      <c r="N3789" s="14">
        <v>2951.1257660516276</v>
      </c>
      <c r="O3789" s="15">
        <v>5.3893053957164649E-2</v>
      </c>
      <c r="P3789" s="14">
        <v>5635.6808852701151</v>
      </c>
      <c r="Q3789" s="14">
        <v>111682.80673352472</v>
      </c>
      <c r="R3789" s="14">
        <v>2951.1257660516276</v>
      </c>
      <c r="S3789" s="15">
        <v>-0.36945993025088664</v>
      </c>
      <c r="T3789" s="38">
        <v>-133804.91230013792</v>
      </c>
      <c r="U3789" s="38">
        <v>229834.17995202931</v>
      </c>
      <c r="V3789" s="38">
        <v>-125283.15771442062</v>
      </c>
      <c r="W3789" s="38">
        <v>452641.25755490595</v>
      </c>
      <c r="AA3789" s="13">
        <v>3724</v>
      </c>
      <c r="AB3789" s="39">
        <v>2509722.494163237</v>
      </c>
    </row>
    <row r="3790" spans="3:28">
      <c r="C3790" s="13">
        <v>3725</v>
      </c>
      <c r="D3790" s="13">
        <v>65</v>
      </c>
      <c r="E3790" s="14">
        <v>227677.31818552632</v>
      </c>
      <c r="F3790" s="14">
        <v>67871.654092355267</v>
      </c>
      <c r="G3790" s="14">
        <v>2551.6097</v>
      </c>
      <c r="H3790" s="14">
        <v>157254.05439317107</v>
      </c>
      <c r="I3790" s="14">
        <v>9435.2432635902642</v>
      </c>
      <c r="J3790" s="14">
        <v>3774.0973054361057</v>
      </c>
      <c r="K3790" s="15">
        <v>0.10407778778000293</v>
      </c>
      <c r="L3790" s="14">
        <v>16532.537525530115</v>
      </c>
      <c r="M3790" s="14">
        <v>177267.48137444688</v>
      </c>
      <c r="N3790" s="14">
        <v>2830.5729790770793</v>
      </c>
      <c r="O3790" s="15">
        <v>6.4340595644081192E-2</v>
      </c>
      <c r="P3790" s="14">
        <v>8163.6487999830315</v>
      </c>
      <c r="Q3790" s="14">
        <v>136460.70749353783</v>
      </c>
      <c r="R3790" s="14">
        <v>2830.5729790770793</v>
      </c>
      <c r="S3790" s="15">
        <v>0.21246937131015661</v>
      </c>
      <c r="T3790" s="38">
        <v>18606.441302593346</v>
      </c>
      <c r="U3790" s="38">
        <v>107594.07381010076</v>
      </c>
      <c r="V3790" s="38">
        <v>43302.627628106493</v>
      </c>
      <c r="W3790" s="38">
        <v>421322.26267808548</v>
      </c>
      <c r="AA3790" s="13">
        <v>3725</v>
      </c>
      <c r="AB3790" s="39">
        <v>2946472.2438281658</v>
      </c>
    </row>
    <row r="3791" spans="3:28">
      <c r="C3791" s="13">
        <v>3726</v>
      </c>
      <c r="D3791" s="13">
        <v>65</v>
      </c>
      <c r="E3791" s="14">
        <v>229159.64124595741</v>
      </c>
      <c r="F3791" s="14">
        <v>68449.760085923393</v>
      </c>
      <c r="G3791" s="14">
        <v>2551.6097</v>
      </c>
      <c r="H3791" s="14">
        <v>158158.27146003401</v>
      </c>
      <c r="I3791" s="14">
        <v>9489.49628760204</v>
      </c>
      <c r="J3791" s="14">
        <v>3795.7985150408163</v>
      </c>
      <c r="K3791" s="15">
        <v>0.12191210971107341</v>
      </c>
      <c r="L3791" s="14">
        <v>24215.156839115691</v>
      </c>
      <c r="M3791" s="14">
        <v>224741.04224587587</v>
      </c>
      <c r="N3791" s="14">
        <v>2846.8488862806121</v>
      </c>
      <c r="O3791" s="15">
        <v>0.11577719364998085</v>
      </c>
      <c r="P3791" s="14">
        <v>21331.851176727261</v>
      </c>
      <c r="Q3791" s="14">
        <v>207004.43993471528</v>
      </c>
      <c r="R3791" s="14">
        <v>2846.8488862806121</v>
      </c>
      <c r="S3791" s="15">
        <v>0.15897294172437512</v>
      </c>
      <c r="T3791" s="38">
        <v>208757.73276144211</v>
      </c>
      <c r="U3791" s="38">
        <v>1523346.3442927292</v>
      </c>
      <c r="V3791" s="38">
        <v>254304.74077728507</v>
      </c>
      <c r="W3791" s="38">
        <v>1955091.8264733204</v>
      </c>
      <c r="AA3791" s="13">
        <v>3726</v>
      </c>
      <c r="AB3791" s="39">
        <v>2259778.323957406</v>
      </c>
    </row>
    <row r="3792" spans="3:28">
      <c r="C3792" s="13">
        <v>3727</v>
      </c>
      <c r="D3792" s="13">
        <v>65</v>
      </c>
      <c r="E3792" s="14">
        <v>239633.25983323887</v>
      </c>
      <c r="F3792" s="14">
        <v>72534.471334963164</v>
      </c>
      <c r="G3792" s="14">
        <v>2551.6097</v>
      </c>
      <c r="H3792" s="14">
        <v>164547.17879827571</v>
      </c>
      <c r="I3792" s="14">
        <v>9872.8307278965422</v>
      </c>
      <c r="J3792" s="14">
        <v>3949.1322911586171</v>
      </c>
      <c r="K3792" s="15">
        <v>4.4796688933949856E-2</v>
      </c>
      <c r="L3792" s="14">
        <v>5525.6825617670265</v>
      </c>
      <c r="M3792" s="14">
        <v>130850.49385413226</v>
      </c>
      <c r="N3792" s="14">
        <v>2961.8492183689627</v>
      </c>
      <c r="O3792" s="15">
        <v>0.17016441982256203</v>
      </c>
      <c r="P3792" s="14">
        <v>20006.770245615011</v>
      </c>
      <c r="Q3792" s="14">
        <v>139060.86477173603</v>
      </c>
      <c r="R3792" s="14">
        <v>2961.8492183689627</v>
      </c>
      <c r="S3792" s="15">
        <v>0.28598769693235904</v>
      </c>
      <c r="T3792" s="38">
        <v>140362.65342580964</v>
      </c>
      <c r="U3792" s="38">
        <v>632643.19959706359</v>
      </c>
      <c r="V3792" s="38">
        <v>165895.10623319168</v>
      </c>
      <c r="W3792" s="38">
        <v>902554.55822293181</v>
      </c>
      <c r="AA3792" s="13">
        <v>3727</v>
      </c>
      <c r="AB3792" s="39">
        <v>2412587.7491731327</v>
      </c>
    </row>
    <row r="3793" spans="3:28">
      <c r="C3793" s="13">
        <v>3728</v>
      </c>
      <c r="D3793" s="13">
        <v>65</v>
      </c>
      <c r="E3793" s="14">
        <v>228283.86581429778</v>
      </c>
      <c r="F3793" s="14">
        <v>68108.207667576135</v>
      </c>
      <c r="G3793" s="14">
        <v>2551.6097</v>
      </c>
      <c r="H3793" s="14">
        <v>157624.04844672166</v>
      </c>
      <c r="I3793" s="14">
        <v>9457.4429068032987</v>
      </c>
      <c r="J3793" s="14">
        <v>3782.9771627213195</v>
      </c>
      <c r="K3793" s="15">
        <v>1.6607721705936843E-2</v>
      </c>
      <c r="L3793" s="14">
        <v>3215.1291092983711</v>
      </c>
      <c r="M3793" s="14">
        <v>198699.04211989566</v>
      </c>
      <c r="N3793" s="14">
        <v>2837.2328720409896</v>
      </c>
      <c r="O3793" s="15">
        <v>9.2949149036162332E-2</v>
      </c>
      <c r="P3793" s="14">
        <v>19720.195621444629</v>
      </c>
      <c r="Q3793" s="14">
        <v>233299.93269098902</v>
      </c>
      <c r="R3793" s="14">
        <v>2837.2328720409896</v>
      </c>
      <c r="S3793" s="15">
        <v>0.53082835163990416</v>
      </c>
      <c r="T3793" s="38">
        <v>650710.79335971235</v>
      </c>
      <c r="U3793" s="38">
        <v>1877969.7239941959</v>
      </c>
      <c r="V3793" s="38">
        <v>673646.1180904553</v>
      </c>
      <c r="W3793" s="38">
        <v>2309968.6988050807</v>
      </c>
      <c r="AA3793" s="13">
        <v>3728</v>
      </c>
      <c r="AB3793" s="39">
        <v>3087649.7518778103</v>
      </c>
    </row>
    <row r="3794" spans="3:28">
      <c r="C3794" s="13">
        <v>3729</v>
      </c>
      <c r="D3794" s="13">
        <v>65</v>
      </c>
      <c r="E3794" s="14">
        <v>244261.88285356911</v>
      </c>
      <c r="F3794" s="14">
        <v>74339.634312891954</v>
      </c>
      <c r="G3794" s="14">
        <v>2551.6097</v>
      </c>
      <c r="H3794" s="14">
        <v>167370.63884067716</v>
      </c>
      <c r="I3794" s="14">
        <v>10042.238330440628</v>
      </c>
      <c r="J3794" s="14">
        <v>4016.8953321762515</v>
      </c>
      <c r="K3794" s="15">
        <v>6.1080988596712411E-2</v>
      </c>
      <c r="L3794" s="14">
        <v>7592.5194603143691</v>
      </c>
      <c r="M3794" s="14">
        <v>133903.46508438454</v>
      </c>
      <c r="N3794" s="14">
        <v>3012.6714991321883</v>
      </c>
      <c r="O3794" s="15">
        <v>-0.15764129137117491</v>
      </c>
      <c r="P3794" s="14">
        <v>-26004.461084912895</v>
      </c>
      <c r="Q3794" s="14">
        <v>140461.5807081922</v>
      </c>
      <c r="R3794" s="14">
        <v>3012.6714991321883</v>
      </c>
      <c r="S3794" s="15">
        <v>-4.3406600533924908E-2</v>
      </c>
      <c r="T3794" s="38">
        <v>-12882.642628943702</v>
      </c>
      <c r="U3794" s="38">
        <v>285413.63913067977</v>
      </c>
      <c r="V3794" s="38">
        <v>-31294.584253542227</v>
      </c>
      <c r="W3794" s="38">
        <v>559778.68492325651</v>
      </c>
      <c r="AA3794" s="13">
        <v>3729</v>
      </c>
      <c r="AB3794" s="39">
        <v>2849743.0304418751</v>
      </c>
    </row>
    <row r="3795" spans="3:28">
      <c r="C3795" s="13">
        <v>3730</v>
      </c>
      <c r="D3795" s="13">
        <v>65</v>
      </c>
      <c r="E3795" s="14">
        <v>224344.02353877822</v>
      </c>
      <c r="F3795" s="14">
        <v>66571.669180123514</v>
      </c>
      <c r="G3795" s="14">
        <v>2551.6097</v>
      </c>
      <c r="H3795" s="14">
        <v>155220.7446586547</v>
      </c>
      <c r="I3795" s="14">
        <v>9313.2446795192809</v>
      </c>
      <c r="J3795" s="14">
        <v>3725.2978718077125</v>
      </c>
      <c r="K3795" s="15">
        <v>0.1431979098395742</v>
      </c>
      <c r="L3795" s="14">
        <v>15081.13372534731</v>
      </c>
      <c r="M3795" s="14">
        <v>122260.49952005746</v>
      </c>
      <c r="N3795" s="14">
        <v>2793.973403855784</v>
      </c>
      <c r="O3795" s="15">
        <v>0.12399623798833168</v>
      </c>
      <c r="P3795" s="14">
        <v>11922.136783904527</v>
      </c>
      <c r="Q3795" s="14">
        <v>109468.30492330818</v>
      </c>
      <c r="R3795" s="14">
        <v>2793.973403855784</v>
      </c>
      <c r="S3795" s="15">
        <v>-4.2681645817718619E-2</v>
      </c>
      <c r="T3795" s="38">
        <v>-43852.08771071396</v>
      </c>
      <c r="U3795" s="38">
        <v>984967.5034988746</v>
      </c>
      <c r="V3795" s="38">
        <v>-16848.817201462123</v>
      </c>
      <c r="W3795" s="38">
        <v>1216696.3079422403</v>
      </c>
      <c r="AA3795" s="13">
        <v>3730</v>
      </c>
      <c r="AB3795" s="39">
        <v>2574866.1660902635</v>
      </c>
    </row>
    <row r="3796" spans="3:28">
      <c r="C3796" s="13">
        <v>3731</v>
      </c>
      <c r="D3796" s="13">
        <v>65</v>
      </c>
      <c r="E3796" s="14">
        <v>243687.62217937235</v>
      </c>
      <c r="F3796" s="14">
        <v>74115.672649955217</v>
      </c>
      <c r="G3796" s="14">
        <v>2551.6097</v>
      </c>
      <c r="H3796" s="14">
        <v>167020.33982941715</v>
      </c>
      <c r="I3796" s="14">
        <v>10021.220389765029</v>
      </c>
      <c r="J3796" s="14">
        <v>4008.4881559060118</v>
      </c>
      <c r="K3796" s="15">
        <v>5.4162778400125761E-2</v>
      </c>
      <c r="L3796" s="14">
        <v>8182.3791941691497</v>
      </c>
      <c r="M3796" s="14">
        <v>161256.77579867997</v>
      </c>
      <c r="N3796" s="14">
        <v>3006.3661169295087</v>
      </c>
      <c r="O3796" s="15">
        <v>9.3632652020008408E-2</v>
      </c>
      <c r="P3796" s="14">
        <v>21874.637114449702</v>
      </c>
      <c r="Q3796" s="14">
        <v>256999.71000014374</v>
      </c>
      <c r="R3796" s="14">
        <v>3006.3661169295087</v>
      </c>
      <c r="S3796" s="15">
        <v>0.24697433359552401</v>
      </c>
      <c r="T3796" s="38">
        <v>124986.36434914924</v>
      </c>
      <c r="U3796" s="38">
        <v>632559.80389767711</v>
      </c>
      <c r="V3796" s="38">
        <v>155043.38065776808</v>
      </c>
      <c r="W3796" s="38">
        <v>1050816.2896965009</v>
      </c>
      <c r="AA3796" s="13">
        <v>3731</v>
      </c>
      <c r="AB3796" s="39">
        <v>2654087.746813084</v>
      </c>
    </row>
    <row r="3797" spans="3:28">
      <c r="C3797" s="13">
        <v>3732</v>
      </c>
      <c r="D3797" s="13">
        <v>65</v>
      </c>
      <c r="E3797" s="14">
        <v>240736.14868337978</v>
      </c>
      <c r="F3797" s="14">
        <v>72964.597986518114</v>
      </c>
      <c r="G3797" s="14">
        <v>2551.6097</v>
      </c>
      <c r="H3797" s="14">
        <v>165219.94099686167</v>
      </c>
      <c r="I3797" s="14">
        <v>9913.1964598116992</v>
      </c>
      <c r="J3797" s="14">
        <v>3965.2785839246799</v>
      </c>
      <c r="K3797" s="15">
        <v>6.9700849411292329E-2</v>
      </c>
      <c r="L3797" s="14">
        <v>9715.7971750382185</v>
      </c>
      <c r="M3797" s="14">
        <v>151091.24526488231</v>
      </c>
      <c r="N3797" s="14">
        <v>2973.9589379435097</v>
      </c>
      <c r="O3797" s="15">
        <v>1.8650063675568929E-2</v>
      </c>
      <c r="P3797" s="14">
        <v>1633.4359861090227</v>
      </c>
      <c r="Q3797" s="14">
        <v>90703.815411445481</v>
      </c>
      <c r="R3797" s="14">
        <v>2973.9589379435097</v>
      </c>
      <c r="S3797" s="15">
        <v>8.5476214832333058E-3</v>
      </c>
      <c r="T3797" s="38">
        <v>3913.6906828979299</v>
      </c>
      <c r="U3797" s="38">
        <v>463269.64464669011</v>
      </c>
      <c r="V3797" s="38">
        <v>15262.923844045172</v>
      </c>
      <c r="W3797" s="38">
        <v>705064.7053230179</v>
      </c>
      <c r="AA3797" s="13">
        <v>3732</v>
      </c>
      <c r="AB3797" s="39">
        <v>2176862.1497213775</v>
      </c>
    </row>
    <row r="3798" spans="3:28">
      <c r="C3798" s="13">
        <v>3733</v>
      </c>
      <c r="D3798" s="13">
        <v>65</v>
      </c>
      <c r="E3798" s="14">
        <v>231585.99565860615</v>
      </c>
      <c r="F3798" s="14">
        <v>69396.038306856397</v>
      </c>
      <c r="G3798" s="14">
        <v>2551.6097</v>
      </c>
      <c r="H3798" s="14">
        <v>159638.34765174976</v>
      </c>
      <c r="I3798" s="14">
        <v>9578.3008591049856</v>
      </c>
      <c r="J3798" s="14">
        <v>3831.3203436419944</v>
      </c>
      <c r="K3798" s="15">
        <v>0.1150524229475314</v>
      </c>
      <c r="L3798" s="14">
        <v>16578.385167523906</v>
      </c>
      <c r="M3798" s="14">
        <v>162588.23077935362</v>
      </c>
      <c r="N3798" s="14">
        <v>2873.4902577314956</v>
      </c>
      <c r="O3798" s="15">
        <v>0.16338612906572364</v>
      </c>
      <c r="P3798" s="14">
        <v>18841.495745783937</v>
      </c>
      <c r="Q3798" s="14">
        <v>135597.06171656316</v>
      </c>
      <c r="R3798" s="14">
        <v>2873.4902577314956</v>
      </c>
      <c r="S3798" s="15">
        <v>-0.1384161474846472</v>
      </c>
      <c r="T3798" s="38">
        <v>-63973.679735456462</v>
      </c>
      <c r="U3798" s="38">
        <v>399646.71157928708</v>
      </c>
      <c r="V3798" s="38">
        <v>-28553.798822148616</v>
      </c>
      <c r="W3798" s="38">
        <v>697832.00407520379</v>
      </c>
      <c r="AA3798" s="13">
        <v>3733</v>
      </c>
      <c r="AB3798" s="39">
        <v>2471213.7657202468</v>
      </c>
    </row>
    <row r="3799" spans="3:28">
      <c r="C3799" s="13">
        <v>3734</v>
      </c>
      <c r="D3799" s="13">
        <v>65</v>
      </c>
      <c r="E3799" s="14">
        <v>250988.91340954549</v>
      </c>
      <c r="F3799" s="14">
        <v>76963.17622972274</v>
      </c>
      <c r="G3799" s="14">
        <v>2551.6097</v>
      </c>
      <c r="H3799" s="14">
        <v>171474.12747982275</v>
      </c>
      <c r="I3799" s="14">
        <v>10288.447648789364</v>
      </c>
      <c r="J3799" s="14">
        <v>4115.3790595157461</v>
      </c>
      <c r="K3799" s="15">
        <v>0.13078715674079686</v>
      </c>
      <c r="L3799" s="14">
        <v>13841.275040963863</v>
      </c>
      <c r="M3799" s="14">
        <v>121729.50165010386</v>
      </c>
      <c r="N3799" s="14">
        <v>3086.5342946368091</v>
      </c>
      <c r="O3799" s="15">
        <v>0.25304410057502347</v>
      </c>
      <c r="P3799" s="14">
        <v>20345.411897067483</v>
      </c>
      <c r="Q3799" s="14">
        <v>102291.31182987301</v>
      </c>
      <c r="R3799" s="14">
        <v>3086.5342946368091</v>
      </c>
      <c r="S3799" s="15">
        <v>0.12837677456359689</v>
      </c>
      <c r="T3799" s="38">
        <v>206757.12676936932</v>
      </c>
      <c r="U3799" s="38">
        <v>1818849.7122978205</v>
      </c>
      <c r="V3799" s="38">
        <v>240943.81370740067</v>
      </c>
      <c r="W3799" s="38">
        <v>2042870.5257777974</v>
      </c>
      <c r="AA3799" s="13">
        <v>3734</v>
      </c>
      <c r="AB3799" s="39">
        <v>2716644.1660221638</v>
      </c>
    </row>
    <row r="3800" spans="3:28">
      <c r="C3800" s="13">
        <v>3735</v>
      </c>
      <c r="D3800" s="13">
        <v>65</v>
      </c>
      <c r="E3800" s="14">
        <v>240387.82252657993</v>
      </c>
      <c r="F3800" s="14">
        <v>72828.750785366166</v>
      </c>
      <c r="G3800" s="14">
        <v>2551.6097</v>
      </c>
      <c r="H3800" s="14">
        <v>165007.46204121376</v>
      </c>
      <c r="I3800" s="14">
        <v>9900.4477224728253</v>
      </c>
      <c r="J3800" s="14">
        <v>3960.1790889891304</v>
      </c>
      <c r="K3800" s="15">
        <v>1.8428974342699106E-2</v>
      </c>
      <c r="L3800" s="14">
        <v>2347.3791702717167</v>
      </c>
      <c r="M3800" s="14">
        <v>131701.84813603145</v>
      </c>
      <c r="N3800" s="14">
        <v>2970.1343167418477</v>
      </c>
      <c r="O3800" s="15">
        <v>-3.7296859614224825E-2</v>
      </c>
      <c r="P3800" s="14">
        <v>-8636.4116320313151</v>
      </c>
      <c r="Q3800" s="14">
        <v>224407.33691026591</v>
      </c>
      <c r="R3800" s="14">
        <v>2970.1343167418477</v>
      </c>
      <c r="S3800" s="15">
        <v>0.1024667617090516</v>
      </c>
      <c r="T3800" s="38">
        <v>12079.241115011591</v>
      </c>
      <c r="U3800" s="38">
        <v>131448.79016332352</v>
      </c>
      <c r="V3800" s="38">
        <v>5790.2086532519934</v>
      </c>
      <c r="W3800" s="38">
        <v>487557.9752096209</v>
      </c>
      <c r="AA3800" s="13">
        <v>3735</v>
      </c>
      <c r="AB3800" s="39">
        <v>2409646.57484343</v>
      </c>
    </row>
    <row r="3801" spans="3:28">
      <c r="C3801" s="13">
        <v>3736</v>
      </c>
      <c r="D3801" s="13">
        <v>65</v>
      </c>
      <c r="E3801" s="14">
        <v>253795.44489420697</v>
      </c>
      <c r="F3801" s="14">
        <v>78057.723508740717</v>
      </c>
      <c r="G3801" s="14">
        <v>2551.6097</v>
      </c>
      <c r="H3801" s="14">
        <v>173186.11168546625</v>
      </c>
      <c r="I3801" s="14">
        <v>10391.166701127975</v>
      </c>
      <c r="J3801" s="14">
        <v>4156.4666804511899</v>
      </c>
      <c r="K3801" s="15">
        <v>0.10127045779616564</v>
      </c>
      <c r="L3801" s="14">
        <v>14472.968026273995</v>
      </c>
      <c r="M3801" s="14">
        <v>159465.21934600532</v>
      </c>
      <c r="N3801" s="14">
        <v>3117.3500103383926</v>
      </c>
      <c r="O3801" s="15">
        <v>0.17245382930976771</v>
      </c>
      <c r="P3801" s="14">
        <v>39272.061953479053</v>
      </c>
      <c r="Q3801" s="14">
        <v>268555.81624892703</v>
      </c>
      <c r="R3801" s="14">
        <v>3117.3500103383926</v>
      </c>
      <c r="S3801" s="15">
        <v>8.835378464344068E-2</v>
      </c>
      <c r="T3801" s="38">
        <v>38368.107174361401</v>
      </c>
      <c r="U3801" s="38">
        <v>474182.17179525795</v>
      </c>
      <c r="V3801" s="38">
        <v>92113.137154114447</v>
      </c>
      <c r="W3801" s="38">
        <v>902203.20739019033</v>
      </c>
      <c r="AA3801" s="13">
        <v>3736</v>
      </c>
      <c r="AB3801" s="39">
        <v>2769516.6714977077</v>
      </c>
    </row>
    <row r="3802" spans="3:28">
      <c r="C3802" s="13">
        <v>3737</v>
      </c>
      <c r="D3802" s="13">
        <v>65</v>
      </c>
      <c r="E3802" s="14">
        <v>229168.38232676312</v>
      </c>
      <c r="F3802" s="14">
        <v>68453.169107437614</v>
      </c>
      <c r="G3802" s="14">
        <v>2551.6097</v>
      </c>
      <c r="H3802" s="14">
        <v>158163.60351932552</v>
      </c>
      <c r="I3802" s="14">
        <v>9489.8162111595302</v>
      </c>
      <c r="J3802" s="14">
        <v>3795.9264844638124</v>
      </c>
      <c r="K3802" s="15">
        <v>6.2988436324509262E-2</v>
      </c>
      <c r="L3802" s="14">
        <v>11278.081138252359</v>
      </c>
      <c r="M3802" s="14">
        <v>192226.07000977546</v>
      </c>
      <c r="N3802" s="14">
        <v>2846.9448633478592</v>
      </c>
      <c r="O3802" s="15">
        <v>3.3941588604617205E-2</v>
      </c>
      <c r="P3802" s="14">
        <v>3929.5853241638997</v>
      </c>
      <c r="Q3802" s="14">
        <v>121127.99598690646</v>
      </c>
      <c r="R3802" s="14">
        <v>2846.9448633478592</v>
      </c>
      <c r="S3802" s="15">
        <v>4.6144977047758266E-2</v>
      </c>
      <c r="T3802" s="38">
        <v>19532.974378473209</v>
      </c>
      <c r="U3802" s="38">
        <v>444252.23387397721</v>
      </c>
      <c r="V3802" s="38">
        <v>34740.640840889464</v>
      </c>
      <c r="W3802" s="38">
        <v>757606.29987065913</v>
      </c>
      <c r="AA3802" s="13">
        <v>3737</v>
      </c>
      <c r="AB3802" s="39">
        <v>2816365.6889617327</v>
      </c>
    </row>
    <row r="3803" spans="3:28">
      <c r="C3803" s="13">
        <v>3738</v>
      </c>
      <c r="D3803" s="13">
        <v>65</v>
      </c>
      <c r="E3803" s="14">
        <v>219510.80540908754</v>
      </c>
      <c r="F3803" s="14">
        <v>64686.71410954414</v>
      </c>
      <c r="G3803" s="14">
        <v>2551.6097</v>
      </c>
      <c r="H3803" s="14">
        <v>152272.48159954339</v>
      </c>
      <c r="I3803" s="14">
        <v>9136.3488959726037</v>
      </c>
      <c r="J3803" s="14">
        <v>3654.5395583890418</v>
      </c>
      <c r="K3803" s="15">
        <v>2.8141069001378152E-2</v>
      </c>
      <c r="L3803" s="14">
        <v>5506.5176551846816</v>
      </c>
      <c r="M3803" s="14">
        <v>203009.28415822476</v>
      </c>
      <c r="N3803" s="14">
        <v>2740.9046687917812</v>
      </c>
      <c r="O3803" s="15">
        <v>0.12117268639441238</v>
      </c>
      <c r="P3803" s="14">
        <v>24296.928275933937</v>
      </c>
      <c r="Q3803" s="14">
        <v>226182.273849953</v>
      </c>
      <c r="R3803" s="14">
        <v>2740.9046687917812</v>
      </c>
      <c r="S3803" s="15">
        <v>6.0427833985674265E-2</v>
      </c>
      <c r="T3803" s="38">
        <v>30281.109831230784</v>
      </c>
      <c r="U3803" s="38">
        <v>532763.51395939081</v>
      </c>
      <c r="V3803" s="38">
        <v>60084.555762349402</v>
      </c>
      <c r="W3803" s="38">
        <v>961955.0719675686</v>
      </c>
      <c r="AA3803" s="13">
        <v>3738</v>
      </c>
      <c r="AB3803" s="39">
        <v>2426126.2409058483</v>
      </c>
    </row>
    <row r="3804" spans="3:28">
      <c r="C3804" s="13">
        <v>3739</v>
      </c>
      <c r="D3804" s="13">
        <v>65</v>
      </c>
      <c r="E3804" s="14">
        <v>243461.16394569393</v>
      </c>
      <c r="F3804" s="14">
        <v>74027.353938820626</v>
      </c>
      <c r="G3804" s="14">
        <v>2551.6097</v>
      </c>
      <c r="H3804" s="14">
        <v>166882.2003068733</v>
      </c>
      <c r="I3804" s="14">
        <v>10012.932018412397</v>
      </c>
      <c r="J3804" s="14">
        <v>4005.1728073649592</v>
      </c>
      <c r="K3804" s="15">
        <v>5.0101087237445836E-2</v>
      </c>
      <c r="L3804" s="14">
        <v>6675.3606013125309</v>
      </c>
      <c r="M3804" s="14">
        <v>141915.78612963838</v>
      </c>
      <c r="N3804" s="14">
        <v>3003.879605523719</v>
      </c>
      <c r="O3804" s="15">
        <v>0.19619842327899387</v>
      </c>
      <c r="P3804" s="14">
        <v>31903.227876935311</v>
      </c>
      <c r="Q3804" s="14">
        <v>196012.1211085174</v>
      </c>
      <c r="R3804" s="14">
        <v>3003.879605523719</v>
      </c>
      <c r="S3804" s="15">
        <v>0.37408978657990916</v>
      </c>
      <c r="T3804" s="38">
        <v>56350.788264123941</v>
      </c>
      <c r="U3804" s="38">
        <v>208487.12196281983</v>
      </c>
      <c r="V3804" s="38">
        <v>94929.37674237178</v>
      </c>
      <c r="W3804" s="38">
        <v>546415.02920097555</v>
      </c>
      <c r="AA3804" s="13">
        <v>3739</v>
      </c>
      <c r="AB3804" s="39">
        <v>3195379.9287929935</v>
      </c>
    </row>
    <row r="3805" spans="3:28">
      <c r="C3805" s="13">
        <v>3740</v>
      </c>
      <c r="D3805" s="13">
        <v>65</v>
      </c>
      <c r="E3805" s="14">
        <v>229262.39965632427</v>
      </c>
      <c r="F3805" s="14">
        <v>68489.835865966466</v>
      </c>
      <c r="G3805" s="14">
        <v>2551.6097</v>
      </c>
      <c r="H3805" s="14">
        <v>158220.95409035779</v>
      </c>
      <c r="I3805" s="14">
        <v>9493.257245421466</v>
      </c>
      <c r="J3805" s="14">
        <v>3797.3028981685866</v>
      </c>
      <c r="K3805" s="15">
        <v>0.1060587494766603</v>
      </c>
      <c r="L3805" s="14">
        <v>16450.844224393535</v>
      </c>
      <c r="M3805" s="14">
        <v>173460.17070565678</v>
      </c>
      <c r="N3805" s="14">
        <v>2847.9771736264397</v>
      </c>
      <c r="O3805" s="15">
        <v>5.547176249345169E-2</v>
      </c>
      <c r="P3805" s="14">
        <v>11345.478302249967</v>
      </c>
      <c r="Q3805" s="14">
        <v>217296.55945420879</v>
      </c>
      <c r="R3805" s="14">
        <v>2847.9771736264397</v>
      </c>
      <c r="S3805" s="15">
        <v>-1.0053633478534912E-2</v>
      </c>
      <c r="T3805" s="38">
        <v>-875.48681516696377</v>
      </c>
      <c r="U3805" s="38">
        <v>87630.134201968947</v>
      </c>
      <c r="V3805" s="38">
        <v>26920.835711476539</v>
      </c>
      <c r="W3805" s="38">
        <v>478386.86436183454</v>
      </c>
      <c r="AA3805" s="13">
        <v>3740</v>
      </c>
      <c r="AB3805" s="39">
        <v>2443947.3602264677</v>
      </c>
    </row>
    <row r="3806" spans="3:28">
      <c r="C3806" s="13">
        <v>3741</v>
      </c>
      <c r="D3806" s="13">
        <v>65</v>
      </c>
      <c r="E3806" s="14">
        <v>244537.68444627101</v>
      </c>
      <c r="F3806" s="14">
        <v>74447.1969340457</v>
      </c>
      <c r="G3806" s="14">
        <v>2551.6097</v>
      </c>
      <c r="H3806" s="14">
        <v>167538.87781222531</v>
      </c>
      <c r="I3806" s="14">
        <v>10052.332668733519</v>
      </c>
      <c r="J3806" s="14">
        <v>4020.9330674934081</v>
      </c>
      <c r="K3806" s="15">
        <v>6.6369033639636518E-2</v>
      </c>
      <c r="L3806" s="14">
        <v>6920.5001935076143</v>
      </c>
      <c r="M3806" s="14">
        <v>113203.99609037276</v>
      </c>
      <c r="N3806" s="14">
        <v>3015.6998006200556</v>
      </c>
      <c r="O3806" s="15">
        <v>0.1486399231327325</v>
      </c>
      <c r="P3806" s="14">
        <v>23573.142481943818</v>
      </c>
      <c r="Q3806" s="14">
        <v>183673.26009281687</v>
      </c>
      <c r="R3806" s="14">
        <v>3015.6998006200556</v>
      </c>
      <c r="S3806" s="15">
        <v>-0.14908425207996739</v>
      </c>
      <c r="T3806" s="38">
        <v>-74916.577783550252</v>
      </c>
      <c r="U3806" s="38">
        <v>429102.95083763299</v>
      </c>
      <c r="V3806" s="38">
        <v>-44422.93510809882</v>
      </c>
      <c r="W3806" s="38">
        <v>725980.20702082268</v>
      </c>
      <c r="AA3806" s="13">
        <v>3741</v>
      </c>
      <c r="AB3806" s="39">
        <v>2564888.6030553156</v>
      </c>
    </row>
    <row r="3807" spans="3:28">
      <c r="C3807" s="13">
        <v>3742</v>
      </c>
      <c r="D3807" s="13">
        <v>65</v>
      </c>
      <c r="E3807" s="14">
        <v>244198.24244865979</v>
      </c>
      <c r="F3807" s="14">
        <v>74314.814554977318</v>
      </c>
      <c r="G3807" s="14">
        <v>2551.6097</v>
      </c>
      <c r="H3807" s="14">
        <v>167331.81819368247</v>
      </c>
      <c r="I3807" s="14">
        <v>10039.909091620948</v>
      </c>
      <c r="J3807" s="14">
        <v>4015.9636366483792</v>
      </c>
      <c r="K3807" s="15">
        <v>8.5441738096371095E-3</v>
      </c>
      <c r="L3807" s="14">
        <v>1271.9351014764229</v>
      </c>
      <c r="M3807" s="14">
        <v>152145.69725327031</v>
      </c>
      <c r="N3807" s="14">
        <v>3011.9727274862844</v>
      </c>
      <c r="O3807" s="15">
        <v>3.8122042765560055E-2</v>
      </c>
      <c r="P3807" s="14">
        <v>3142.4472591808517</v>
      </c>
      <c r="Q3807" s="14">
        <v>87079.673693295554</v>
      </c>
      <c r="R3807" s="14">
        <v>3011.9727274862844</v>
      </c>
      <c r="S3807" s="15">
        <v>-0.32096329379376903</v>
      </c>
      <c r="T3807" s="38">
        <v>-65438.547255179576</v>
      </c>
      <c r="U3807" s="38">
        <v>139949.15555563587</v>
      </c>
      <c r="V3807" s="38">
        <v>-61024.164894522299</v>
      </c>
      <c r="W3807" s="38">
        <v>379174.52650220174</v>
      </c>
      <c r="AA3807" s="13">
        <v>3742</v>
      </c>
      <c r="AB3807" s="39">
        <v>2809863.0445541488</v>
      </c>
    </row>
    <row r="3808" spans="3:28">
      <c r="C3808" s="13">
        <v>3743</v>
      </c>
      <c r="D3808" s="13">
        <v>65</v>
      </c>
      <c r="E3808" s="14">
        <v>224944.92814928867</v>
      </c>
      <c r="F3808" s="14">
        <v>66806.021978222576</v>
      </c>
      <c r="G3808" s="14">
        <v>2551.6097</v>
      </c>
      <c r="H3808" s="14">
        <v>155587.2964710661</v>
      </c>
      <c r="I3808" s="14">
        <v>9335.2377882639666</v>
      </c>
      <c r="J3808" s="14">
        <v>3734.0951153055867</v>
      </c>
      <c r="K3808" s="15">
        <v>1.2538969191321248E-2</v>
      </c>
      <c r="L3808" s="14">
        <v>1709.1983361521752</v>
      </c>
      <c r="M3808" s="14">
        <v>139887.15870274496</v>
      </c>
      <c r="N3808" s="14">
        <v>2800.57133647919</v>
      </c>
      <c r="O3808" s="15">
        <v>-4.5659597431866039E-3</v>
      </c>
      <c r="P3808" s="14">
        <v>-628.49037024543691</v>
      </c>
      <c r="Q3808" s="14">
        <v>138418.73166953796</v>
      </c>
      <c r="R3808" s="14">
        <v>2800.57133647919</v>
      </c>
      <c r="S3808" s="15">
        <v>5.0959591878663169E-3</v>
      </c>
      <c r="T3808" s="38">
        <v>3739.2495618934859</v>
      </c>
      <c r="U3808" s="38">
        <v>738907.09969508974</v>
      </c>
      <c r="V3808" s="38">
        <v>4819.9575278002239</v>
      </c>
      <c r="W3808" s="38">
        <v>1017212.9900673727</v>
      </c>
      <c r="AA3808" s="13">
        <v>3743</v>
      </c>
      <c r="AB3808" s="39">
        <v>2481662.6703878273</v>
      </c>
    </row>
    <row r="3809" spans="3:28">
      <c r="C3809" s="13">
        <v>3744</v>
      </c>
      <c r="D3809" s="13">
        <v>65</v>
      </c>
      <c r="E3809" s="14">
        <v>234012.52520935424</v>
      </c>
      <c r="F3809" s="14">
        <v>70342.384831648145</v>
      </c>
      <c r="G3809" s="14">
        <v>2551.6097</v>
      </c>
      <c r="H3809" s="14">
        <v>161118.53067770609</v>
      </c>
      <c r="I3809" s="14">
        <v>9667.1118406623646</v>
      </c>
      <c r="J3809" s="14">
        <v>3866.8447362649458</v>
      </c>
      <c r="K3809" s="15">
        <v>2.674365129107889E-2</v>
      </c>
      <c r="L3809" s="14">
        <v>5134.4508161663634</v>
      </c>
      <c r="M3809" s="14">
        <v>199055.52514262008</v>
      </c>
      <c r="N3809" s="14">
        <v>2900.1335521987094</v>
      </c>
      <c r="O3809" s="15">
        <v>0.30057895605457507</v>
      </c>
      <c r="P3809" s="14">
        <v>42921.046131798794</v>
      </c>
      <c r="Q3809" s="14">
        <v>187165.69405617309</v>
      </c>
      <c r="R3809" s="14">
        <v>2900.1335521987094</v>
      </c>
      <c r="S3809" s="15">
        <v>4.6163186130321603E-2</v>
      </c>
      <c r="T3809" s="38">
        <v>8248.4334461696744</v>
      </c>
      <c r="U3809" s="38">
        <v>188378.39945807619</v>
      </c>
      <c r="V3809" s="38">
        <v>56303.930394134833</v>
      </c>
      <c r="W3809" s="38">
        <v>574599.6186568694</v>
      </c>
      <c r="AA3809" s="13">
        <v>3744</v>
      </c>
      <c r="AB3809" s="39">
        <v>2450946.1596637326</v>
      </c>
    </row>
    <row r="3810" spans="3:28">
      <c r="C3810" s="13">
        <v>3745</v>
      </c>
      <c r="D3810" s="13">
        <v>65</v>
      </c>
      <c r="E3810" s="14">
        <v>229533.04987572771</v>
      </c>
      <c r="F3810" s="14">
        <v>68595.389451533803</v>
      </c>
      <c r="G3810" s="14">
        <v>2551.6097</v>
      </c>
      <c r="H3810" s="14">
        <v>158386.05072419389</v>
      </c>
      <c r="I3810" s="14">
        <v>9503.1630434516337</v>
      </c>
      <c r="J3810" s="14">
        <v>3801.2652173806537</v>
      </c>
      <c r="K3810" s="15">
        <v>9.9092046594708744E-2</v>
      </c>
      <c r="L3810" s="14">
        <v>12890.40364097579</v>
      </c>
      <c r="M3810" s="14">
        <v>144876.1851990885</v>
      </c>
      <c r="N3810" s="14">
        <v>2850.94891303549</v>
      </c>
      <c r="O3810" s="15">
        <v>-3.7626194757384324E-2</v>
      </c>
      <c r="P3810" s="14">
        <v>-11534.692036024602</v>
      </c>
      <c r="Q3810" s="14">
        <v>296450.93580302096</v>
      </c>
      <c r="R3810" s="14">
        <v>2850.94891303549</v>
      </c>
      <c r="S3810" s="15">
        <v>0.33014392261023351</v>
      </c>
      <c r="T3810" s="38">
        <v>155349.65442328248</v>
      </c>
      <c r="U3810" s="38">
        <v>627326.43630667543</v>
      </c>
      <c r="V3810" s="38">
        <v>156705.36602823366</v>
      </c>
      <c r="W3810" s="38">
        <v>1068653.5573087849</v>
      </c>
      <c r="AA3810" s="13">
        <v>3745</v>
      </c>
      <c r="AB3810" s="39">
        <v>2325573.9140166766</v>
      </c>
    </row>
    <row r="3811" spans="3:28">
      <c r="C3811" s="13">
        <v>3746</v>
      </c>
      <c r="D3811" s="13">
        <v>65</v>
      </c>
      <c r="E3811" s="14">
        <v>231539.30051487795</v>
      </c>
      <c r="F3811" s="14">
        <v>69377.827200802392</v>
      </c>
      <c r="G3811" s="14">
        <v>2551.6097</v>
      </c>
      <c r="H3811" s="14">
        <v>159609.86361407556</v>
      </c>
      <c r="I3811" s="14">
        <v>9576.5918168445332</v>
      </c>
      <c r="J3811" s="14">
        <v>3830.6367267378137</v>
      </c>
      <c r="K3811" s="15">
        <v>-3.4475335231550129E-2</v>
      </c>
      <c r="L3811" s="14">
        <v>-5481.9506469505504</v>
      </c>
      <c r="M3811" s="14">
        <v>155444.16805038406</v>
      </c>
      <c r="N3811" s="14">
        <v>2872.9775450533598</v>
      </c>
      <c r="O3811" s="15">
        <v>-1.8717143880881762E-2</v>
      </c>
      <c r="P3811" s="14">
        <v>-2612.518423821929</v>
      </c>
      <c r="Q3811" s="14">
        <v>138402.87407719679</v>
      </c>
      <c r="R3811" s="14">
        <v>2872.9775450533598</v>
      </c>
      <c r="S3811" s="15">
        <v>-6.5003214579935034E-2</v>
      </c>
      <c r="T3811" s="38">
        <v>-42651.794687166403</v>
      </c>
      <c r="U3811" s="38">
        <v>614933.70091204753</v>
      </c>
      <c r="V3811" s="38">
        <v>-50746.263757938883</v>
      </c>
      <c r="W3811" s="38">
        <v>908780.74303962837</v>
      </c>
      <c r="AA3811" s="13">
        <v>3746</v>
      </c>
      <c r="AB3811" s="39">
        <v>2892206.2915225681</v>
      </c>
    </row>
    <row r="3812" spans="3:28">
      <c r="C3812" s="13">
        <v>3747</v>
      </c>
      <c r="D3812" s="13">
        <v>65</v>
      </c>
      <c r="E3812" s="14">
        <v>221380.51962033444</v>
      </c>
      <c r="F3812" s="14">
        <v>65415.902651930432</v>
      </c>
      <c r="G3812" s="14">
        <v>2551.6097</v>
      </c>
      <c r="H3812" s="14">
        <v>153413.00726840401</v>
      </c>
      <c r="I3812" s="14">
        <v>9204.7804361042399</v>
      </c>
      <c r="J3812" s="14">
        <v>3681.9121744416962</v>
      </c>
      <c r="K3812" s="15">
        <v>1.0058056512148052E-2</v>
      </c>
      <c r="L3812" s="14">
        <v>1866.4996010032892</v>
      </c>
      <c r="M3812" s="14">
        <v>189280.04605386223</v>
      </c>
      <c r="N3812" s="14">
        <v>2761.4341308312719</v>
      </c>
      <c r="O3812" s="15">
        <v>0.15811691887858506</v>
      </c>
      <c r="P3812" s="14">
        <v>19751.248089955316</v>
      </c>
      <c r="Q3812" s="14">
        <v>146047.42790304768</v>
      </c>
      <c r="R3812" s="14">
        <v>2761.4341308312719</v>
      </c>
      <c r="S3812" s="15">
        <v>0.34378400489536148</v>
      </c>
      <c r="T3812" s="38">
        <v>51057.265711794113</v>
      </c>
      <c r="U3812" s="38">
        <v>200953.51865077246</v>
      </c>
      <c r="V3812" s="38">
        <v>72675.013402752724</v>
      </c>
      <c r="W3812" s="38">
        <v>536280.99260768236</v>
      </c>
      <c r="AA3812" s="13">
        <v>3747</v>
      </c>
      <c r="AB3812" s="39">
        <v>2717778.6304447339</v>
      </c>
    </row>
    <row r="3813" spans="3:28">
      <c r="C3813" s="13">
        <v>3748</v>
      </c>
      <c r="D3813" s="13">
        <v>65</v>
      </c>
      <c r="E3813" s="14">
        <v>218682.47072739931</v>
      </c>
      <c r="F3813" s="14">
        <v>64363.663583685731</v>
      </c>
      <c r="G3813" s="14">
        <v>2551.6097</v>
      </c>
      <c r="H3813" s="14">
        <v>151767.19744371358</v>
      </c>
      <c r="I3813" s="14">
        <v>9106.0318466228146</v>
      </c>
      <c r="J3813" s="14">
        <v>3642.4127386491259</v>
      </c>
      <c r="K3813" s="15">
        <v>-7.4163913940320653E-3</v>
      </c>
      <c r="L3813" s="14">
        <v>-1500.9791327197452</v>
      </c>
      <c r="M3813" s="14">
        <v>202706.94780903522</v>
      </c>
      <c r="N3813" s="14">
        <v>2731.8095539868441</v>
      </c>
      <c r="O3813" s="15">
        <v>-0.10062205126082011</v>
      </c>
      <c r="P3813" s="14">
        <v>-23933.402705811906</v>
      </c>
      <c r="Q3813" s="14">
        <v>215286.95252135853</v>
      </c>
      <c r="R3813" s="14">
        <v>2731.8095539868441</v>
      </c>
      <c r="S3813" s="15">
        <v>0.21414143575120609</v>
      </c>
      <c r="T3813" s="38">
        <v>20813.441928078308</v>
      </c>
      <c r="U3813" s="38">
        <v>119374.18363639683</v>
      </c>
      <c r="V3813" s="38">
        <v>-4620.9399104533441</v>
      </c>
      <c r="W3813" s="38">
        <v>537368.08396679058</v>
      </c>
      <c r="AA3813" s="13">
        <v>3748</v>
      </c>
      <c r="AB3813" s="39">
        <v>2659232.7102280422</v>
      </c>
    </row>
    <row r="3814" spans="3:28">
      <c r="C3814" s="13">
        <v>3749</v>
      </c>
      <c r="D3814" s="13">
        <v>65</v>
      </c>
      <c r="E3814" s="14">
        <v>228628.14716510955</v>
      </c>
      <c r="F3814" s="14">
        <v>68242.477394392728</v>
      </c>
      <c r="G3814" s="14">
        <v>2551.6097</v>
      </c>
      <c r="H3814" s="14">
        <v>157834.06007071681</v>
      </c>
      <c r="I3814" s="14">
        <v>9470.0436042430083</v>
      </c>
      <c r="J3814" s="14">
        <v>3788.0174416972036</v>
      </c>
      <c r="K3814" s="15">
        <v>9.87490743172319E-2</v>
      </c>
      <c r="L3814" s="14">
        <v>20864.779349509361</v>
      </c>
      <c r="M3814" s="14">
        <v>234049.6735168499</v>
      </c>
      <c r="N3814" s="14">
        <v>2841.0130812729026</v>
      </c>
      <c r="O3814" s="15">
        <v>-1.0485679296966893E-2</v>
      </c>
      <c r="P3814" s="14">
        <v>-2468.5747697960824</v>
      </c>
      <c r="Q3814" s="14">
        <v>234375.37930181212</v>
      </c>
      <c r="R3814" s="14">
        <v>2841.0130812729026</v>
      </c>
      <c r="S3814" s="15">
        <v>0.3389661473099439</v>
      </c>
      <c r="T3814" s="38">
        <v>31541.525985159198</v>
      </c>
      <c r="U3814" s="38">
        <v>126014.17426760285</v>
      </c>
      <c r="V3814" s="38">
        <v>49937.730564872472</v>
      </c>
      <c r="W3814" s="38">
        <v>594439.22708626487</v>
      </c>
      <c r="AA3814" s="13">
        <v>3749</v>
      </c>
      <c r="AB3814" s="39">
        <v>3367300.5912538515</v>
      </c>
    </row>
    <row r="3815" spans="3:28">
      <c r="C3815" s="13">
        <v>3750</v>
      </c>
      <c r="D3815" s="13">
        <v>65</v>
      </c>
      <c r="E3815" s="14">
        <v>236302.82358215941</v>
      </c>
      <c r="F3815" s="14">
        <v>71235.601197042168</v>
      </c>
      <c r="G3815" s="14">
        <v>2551.6097</v>
      </c>
      <c r="H3815" s="14">
        <v>162515.61268511726</v>
      </c>
      <c r="I3815" s="14">
        <v>9750.9367611070356</v>
      </c>
      <c r="J3815" s="14">
        <v>3900.3747044428146</v>
      </c>
      <c r="K3815" s="15">
        <v>8.1697252035487569E-3</v>
      </c>
      <c r="L3815" s="14">
        <v>1585.3339785679184</v>
      </c>
      <c r="M3815" s="14">
        <v>197585.37479211291</v>
      </c>
      <c r="N3815" s="14">
        <v>2925.2810283321105</v>
      </c>
      <c r="O3815" s="15">
        <v>-6.0478076163901634E-2</v>
      </c>
      <c r="P3815" s="14">
        <v>-7211.7367035796069</v>
      </c>
      <c r="Q3815" s="14">
        <v>113496.3752444839</v>
      </c>
      <c r="R3815" s="14">
        <v>2925.2810283321105</v>
      </c>
      <c r="S3815" s="15">
        <v>-0.1225309582548353</v>
      </c>
      <c r="T3815" s="38">
        <v>-17470.363213495428</v>
      </c>
      <c r="U3815" s="38">
        <v>126571.45453326208</v>
      </c>
      <c r="V3815" s="38">
        <v>-23096.765938507117</v>
      </c>
      <c r="W3815" s="38">
        <v>437653.20456985885</v>
      </c>
      <c r="AA3815" s="13">
        <v>3750</v>
      </c>
      <c r="AB3815" s="39">
        <v>2697746.2699909662</v>
      </c>
    </row>
    <row r="3816" spans="3:28">
      <c r="C3816" s="13">
        <v>3751</v>
      </c>
      <c r="D3816" s="13">
        <v>65</v>
      </c>
      <c r="E3816" s="14">
        <v>230926.95628779606</v>
      </c>
      <c r="F3816" s="14">
        <v>69139.01295224046</v>
      </c>
      <c r="G3816" s="14">
        <v>2551.6097</v>
      </c>
      <c r="H3816" s="14">
        <v>159236.33363555561</v>
      </c>
      <c r="I3816" s="14">
        <v>9554.1800181333365</v>
      </c>
      <c r="J3816" s="14">
        <v>3821.6720072533349</v>
      </c>
      <c r="K3816" s="15">
        <v>4.3676444735487666E-2</v>
      </c>
      <c r="L3816" s="14">
        <v>6082.39641931804</v>
      </c>
      <c r="M3816" s="14">
        <v>147253.56957158665</v>
      </c>
      <c r="N3816" s="14">
        <v>2866.254005440001</v>
      </c>
      <c r="O3816" s="15">
        <v>0.10946825721808062</v>
      </c>
      <c r="P3816" s="14">
        <v>23603.37294041217</v>
      </c>
      <c r="Q3816" s="14">
        <v>240654.92249086645</v>
      </c>
      <c r="R3816" s="14">
        <v>2866.254005440001</v>
      </c>
      <c r="S3816" s="15">
        <v>0.17054309043625765</v>
      </c>
      <c r="T3816" s="38">
        <v>50080.794448147994</v>
      </c>
      <c r="U3816" s="38">
        <v>345168.70582259976</v>
      </c>
      <c r="V3816" s="38">
        <v>79766.563807878207</v>
      </c>
      <c r="W3816" s="38">
        <v>733077.19788505277</v>
      </c>
      <c r="AA3816" s="13">
        <v>3751</v>
      </c>
      <c r="AB3816" s="39">
        <v>2461877.1470436966</v>
      </c>
    </row>
    <row r="3817" spans="3:28">
      <c r="C3817" s="13">
        <v>3752</v>
      </c>
      <c r="D3817" s="13">
        <v>65</v>
      </c>
      <c r="E3817" s="14">
        <v>233310.58845094396</v>
      </c>
      <c r="F3817" s="14">
        <v>70068.629495868139</v>
      </c>
      <c r="G3817" s="14">
        <v>2551.6097</v>
      </c>
      <c r="H3817" s="14">
        <v>160690.34925507582</v>
      </c>
      <c r="I3817" s="14">
        <v>9641.4209553045494</v>
      </c>
      <c r="J3817" s="14">
        <v>3856.5683821218199</v>
      </c>
      <c r="K3817" s="15">
        <v>0.1108021140640581</v>
      </c>
      <c r="L3817" s="14">
        <v>19130.080231616786</v>
      </c>
      <c r="M3817" s="14">
        <v>193709.22395914019</v>
      </c>
      <c r="N3817" s="14">
        <v>2892.4262865913647</v>
      </c>
      <c r="O3817" s="15">
        <v>6.852676519451939E-2</v>
      </c>
      <c r="P3817" s="14">
        <v>12879.129917785449</v>
      </c>
      <c r="Q3817" s="14">
        <v>202268.40269955783</v>
      </c>
      <c r="R3817" s="14">
        <v>2892.4262865913647</v>
      </c>
      <c r="S3817" s="15">
        <v>0.1848586075317431</v>
      </c>
      <c r="T3817" s="38">
        <v>223452.35971299937</v>
      </c>
      <c r="U3817" s="38">
        <v>1433673.0123945195</v>
      </c>
      <c r="V3817" s="38">
        <v>255461.56986240161</v>
      </c>
      <c r="W3817" s="38">
        <v>1829650.6390532176</v>
      </c>
      <c r="AA3817" s="13">
        <v>3752</v>
      </c>
      <c r="AB3817" s="39">
        <v>2563674.4754673792</v>
      </c>
    </row>
    <row r="3818" spans="3:28">
      <c r="C3818" s="13">
        <v>3753</v>
      </c>
      <c r="D3818" s="13">
        <v>65</v>
      </c>
      <c r="E3818" s="14">
        <v>239553.43372359328</v>
      </c>
      <c r="F3818" s="14">
        <v>72503.33915220137</v>
      </c>
      <c r="G3818" s="14">
        <v>2551.6097</v>
      </c>
      <c r="H3818" s="14">
        <v>164498.48487139191</v>
      </c>
      <c r="I3818" s="14">
        <v>9869.9090922835148</v>
      </c>
      <c r="J3818" s="14">
        <v>3947.9636369134059</v>
      </c>
      <c r="K3818" s="15">
        <v>1.4442595762434549E-2</v>
      </c>
      <c r="L3818" s="14">
        <v>2325.687683942318</v>
      </c>
      <c r="M3818" s="14">
        <v>165329.42635479764</v>
      </c>
      <c r="N3818" s="14">
        <v>2960.9727276850545</v>
      </c>
      <c r="O3818" s="15">
        <v>0.13751267124039818</v>
      </c>
      <c r="P3818" s="14">
        <v>29849.626341032133</v>
      </c>
      <c r="Q3818" s="14">
        <v>248398.30047099941</v>
      </c>
      <c r="R3818" s="14">
        <v>2960.9727276850545</v>
      </c>
      <c r="S3818" s="15">
        <v>0.23911854923346559</v>
      </c>
      <c r="T3818" s="38">
        <v>98145.599277430665</v>
      </c>
      <c r="U3818" s="38">
        <v>510073.53771913482</v>
      </c>
      <c r="V3818" s="38">
        <v>130320.91330240511</v>
      </c>
      <c r="W3818" s="38">
        <v>923801.26454493194</v>
      </c>
      <c r="AA3818" s="13">
        <v>3753</v>
      </c>
      <c r="AB3818" s="39">
        <v>2781239.311005923</v>
      </c>
    </row>
    <row r="3819" spans="3:28">
      <c r="C3819" s="13">
        <v>3754</v>
      </c>
      <c r="D3819" s="13">
        <v>65</v>
      </c>
      <c r="E3819" s="14">
        <v>222309.62493981584</v>
      </c>
      <c r="F3819" s="14">
        <v>65778.253726528172</v>
      </c>
      <c r="G3819" s="14">
        <v>2551.6097</v>
      </c>
      <c r="H3819" s="14">
        <v>153979.76151328767</v>
      </c>
      <c r="I3819" s="14">
        <v>9238.78569079726</v>
      </c>
      <c r="J3819" s="14">
        <v>3695.5142763189042</v>
      </c>
      <c r="K3819" s="15">
        <v>4.9377830573637385E-2</v>
      </c>
      <c r="L3819" s="14">
        <v>7393.8168941680688</v>
      </c>
      <c r="M3819" s="14">
        <v>158981.18001079664</v>
      </c>
      <c r="N3819" s="14">
        <v>2771.6357072391779</v>
      </c>
      <c r="O3819" s="15">
        <v>0.14784913182134496</v>
      </c>
      <c r="P3819" s="14">
        <v>33596.160544260296</v>
      </c>
      <c r="Q3819" s="14">
        <v>262214.69955350063</v>
      </c>
      <c r="R3819" s="14">
        <v>2771.6357072391779</v>
      </c>
      <c r="S3819" s="15">
        <v>6.8901910391934801E-2</v>
      </c>
      <c r="T3819" s="38">
        <v>8794.0459722457981</v>
      </c>
      <c r="U3819" s="38">
        <v>137811.2447588848</v>
      </c>
      <c r="V3819" s="38">
        <v>49784.023410674163</v>
      </c>
      <c r="W3819" s="38">
        <v>559007.12432318204</v>
      </c>
      <c r="AA3819" s="13">
        <v>3754</v>
      </c>
      <c r="AB3819" s="39">
        <v>2330351.9623295139</v>
      </c>
    </row>
    <row r="3820" spans="3:28">
      <c r="C3820" s="13">
        <v>3755</v>
      </c>
      <c r="D3820" s="13">
        <v>65</v>
      </c>
      <c r="E3820" s="14">
        <v>234081.20159993676</v>
      </c>
      <c r="F3820" s="14">
        <v>70369.168623975333</v>
      </c>
      <c r="G3820" s="14">
        <v>2551.6097</v>
      </c>
      <c r="H3820" s="14">
        <v>161160.42327596142</v>
      </c>
      <c r="I3820" s="14">
        <v>9669.6253965576852</v>
      </c>
      <c r="J3820" s="14">
        <v>3867.8501586230741</v>
      </c>
      <c r="K3820" s="15">
        <v>0.11122531185009543</v>
      </c>
      <c r="L3820" s="14">
        <v>14099.082974666408</v>
      </c>
      <c r="M3820" s="14">
        <v>142794.4685538013</v>
      </c>
      <c r="N3820" s="14">
        <v>2900.8876189673056</v>
      </c>
      <c r="O3820" s="15">
        <v>3.3995370648312595E-4</v>
      </c>
      <c r="P3820" s="14">
        <v>65.468726375815038</v>
      </c>
      <c r="Q3820" s="14">
        <v>194097.21148123412</v>
      </c>
      <c r="R3820" s="14">
        <v>2900.8876189673056</v>
      </c>
      <c r="S3820" s="15">
        <v>2.4029433933940372E-2</v>
      </c>
      <c r="T3820" s="38">
        <v>2325.7403519094973</v>
      </c>
      <c r="U3820" s="38">
        <v>100563.33105395918</v>
      </c>
      <c r="V3820" s="38">
        <v>16490.292052951721</v>
      </c>
      <c r="W3820" s="38">
        <v>437455.01108899456</v>
      </c>
      <c r="AA3820" s="13">
        <v>3755</v>
      </c>
      <c r="AB3820" s="39">
        <v>2789475.1201456632</v>
      </c>
    </row>
    <row r="3821" spans="3:28">
      <c r="C3821" s="13">
        <v>3756</v>
      </c>
      <c r="D3821" s="13">
        <v>65</v>
      </c>
      <c r="E3821" s="14">
        <v>225430.75585782135</v>
      </c>
      <c r="F3821" s="14">
        <v>66995.494784550334</v>
      </c>
      <c r="G3821" s="14">
        <v>2551.6097</v>
      </c>
      <c r="H3821" s="14">
        <v>155883.65137327102</v>
      </c>
      <c r="I3821" s="14">
        <v>9353.0190823962603</v>
      </c>
      <c r="J3821" s="14">
        <v>3741.2076329585043</v>
      </c>
      <c r="K3821" s="15">
        <v>4.5006704159248415E-2</v>
      </c>
      <c r="L3821" s="14">
        <v>8354.1758038678781</v>
      </c>
      <c r="M3821" s="14">
        <v>195845.47680155098</v>
      </c>
      <c r="N3821" s="14">
        <v>2805.905724718878</v>
      </c>
      <c r="O3821" s="15">
        <v>0.20320434034274384</v>
      </c>
      <c r="P3821" s="14">
        <v>26176.32555756882</v>
      </c>
      <c r="Q3821" s="14">
        <v>156397.02666987869</v>
      </c>
      <c r="R3821" s="14">
        <v>2805.905724718878</v>
      </c>
      <c r="S3821" s="15">
        <v>6.3841286710377185E-2</v>
      </c>
      <c r="T3821" s="38">
        <v>9032.380679113061</v>
      </c>
      <c r="U3821" s="38">
        <v>151917.14170253638</v>
      </c>
      <c r="V3821" s="38">
        <v>43562.882040549761</v>
      </c>
      <c r="W3821" s="38">
        <v>504159.64517396607</v>
      </c>
      <c r="AA3821" s="13">
        <v>3756</v>
      </c>
      <c r="AB3821" s="39">
        <v>2733551.0843227459</v>
      </c>
    </row>
    <row r="3822" spans="3:28">
      <c r="C3822" s="13">
        <v>3757</v>
      </c>
      <c r="D3822" s="13">
        <v>65</v>
      </c>
      <c r="E3822" s="14">
        <v>227514.74460705288</v>
      </c>
      <c r="F3822" s="14">
        <v>67808.25039675062</v>
      </c>
      <c r="G3822" s="14">
        <v>2551.6097</v>
      </c>
      <c r="H3822" s="14">
        <v>157154.88451030225</v>
      </c>
      <c r="I3822" s="14">
        <v>9429.2930706181342</v>
      </c>
      <c r="J3822" s="14">
        <v>3771.7172282472538</v>
      </c>
      <c r="K3822" s="15">
        <v>8.9539587301282531E-2</v>
      </c>
      <c r="L3822" s="14">
        <v>11361.814605090582</v>
      </c>
      <c r="M3822" s="14">
        <v>140139.19625985972</v>
      </c>
      <c r="N3822" s="14">
        <v>2828.7879211854402</v>
      </c>
      <c r="O3822" s="15">
        <v>5.093603551528153E-2</v>
      </c>
      <c r="P3822" s="14">
        <v>8971.9187576207114</v>
      </c>
      <c r="Q3822" s="14">
        <v>186527.20524859126</v>
      </c>
      <c r="R3822" s="14">
        <v>2828.7879211854402</v>
      </c>
      <c r="S3822" s="15">
        <v>-0.29023165985068156</v>
      </c>
      <c r="T3822" s="38">
        <v>-59491.348546348287</v>
      </c>
      <c r="U3822" s="38">
        <v>146901.88396326907</v>
      </c>
      <c r="V3822" s="38">
        <v>-39157.615183636997</v>
      </c>
      <c r="W3822" s="38">
        <v>473568.28547172004</v>
      </c>
      <c r="AA3822" s="13">
        <v>3757</v>
      </c>
      <c r="AB3822" s="39">
        <v>2697757.2516469341</v>
      </c>
    </row>
    <row r="3823" spans="3:28">
      <c r="C3823" s="13">
        <v>3758</v>
      </c>
      <c r="D3823" s="13">
        <v>65</v>
      </c>
      <c r="E3823" s="14">
        <v>244699.47274124002</v>
      </c>
      <c r="F3823" s="14">
        <v>74510.294369083611</v>
      </c>
      <c r="G3823" s="14">
        <v>2551.6097</v>
      </c>
      <c r="H3823" s="14">
        <v>167637.5686721564</v>
      </c>
      <c r="I3823" s="14">
        <v>10058.254120329384</v>
      </c>
      <c r="J3823" s="14">
        <v>4023.3016481317536</v>
      </c>
      <c r="K3823" s="15">
        <v>4.9782180532301969E-2</v>
      </c>
      <c r="L3823" s="14">
        <v>8318.2823046501817</v>
      </c>
      <c r="M3823" s="14">
        <v>177423.50387443157</v>
      </c>
      <c r="N3823" s="14">
        <v>3017.4762360988152</v>
      </c>
      <c r="O3823" s="15">
        <v>8.4682331486926804E-2</v>
      </c>
      <c r="P3823" s="14">
        <v>12710.844094764869</v>
      </c>
      <c r="Q3823" s="14">
        <v>164319.89087905781</v>
      </c>
      <c r="R3823" s="14">
        <v>3017.4762360988152</v>
      </c>
      <c r="S3823" s="15">
        <v>-0.13889204469543937</v>
      </c>
      <c r="T3823" s="38">
        <v>-12652.62542580761</v>
      </c>
      <c r="U3823" s="38">
        <v>79952.945873379853</v>
      </c>
      <c r="V3823" s="38">
        <v>8376.5009736074408</v>
      </c>
      <c r="W3823" s="38">
        <v>421696.34062686923</v>
      </c>
      <c r="AA3823" s="13">
        <v>3758</v>
      </c>
      <c r="AB3823" s="39">
        <v>2443476.6423977232</v>
      </c>
    </row>
    <row r="3824" spans="3:28">
      <c r="C3824" s="13">
        <v>3759</v>
      </c>
      <c r="D3824" s="13">
        <v>65</v>
      </c>
      <c r="E3824" s="14">
        <v>220522.53640834114</v>
      </c>
      <c r="F3824" s="14">
        <v>65081.289199253049</v>
      </c>
      <c r="G3824" s="14">
        <v>2551.6097</v>
      </c>
      <c r="H3824" s="14">
        <v>152889.63750908809</v>
      </c>
      <c r="I3824" s="14">
        <v>9173.3782505452855</v>
      </c>
      <c r="J3824" s="14">
        <v>3669.3513002181144</v>
      </c>
      <c r="K3824" s="15">
        <v>5.4960879411563544E-2</v>
      </c>
      <c r="L3824" s="14">
        <v>9352.65721726839</v>
      </c>
      <c r="M3824" s="14">
        <v>181356.68454810453</v>
      </c>
      <c r="N3824" s="14">
        <v>2752.0134751635856</v>
      </c>
      <c r="O3824" s="15">
        <v>7.6214143553415645E-2</v>
      </c>
      <c r="P3824" s="14">
        <v>13733.849083263034</v>
      </c>
      <c r="Q3824" s="14">
        <v>195310.64852066035</v>
      </c>
      <c r="R3824" s="14">
        <v>2752.0134751635856</v>
      </c>
      <c r="S3824" s="15">
        <v>0.34932836843665571</v>
      </c>
      <c r="T3824" s="38">
        <v>148798.18123255033</v>
      </c>
      <c r="U3824" s="38">
        <v>576129.23393008299</v>
      </c>
      <c r="V3824" s="38">
        <v>171884.68753308174</v>
      </c>
      <c r="W3824" s="38">
        <v>952796.56699884788</v>
      </c>
      <c r="AA3824" s="13">
        <v>3759</v>
      </c>
      <c r="AB3824" s="39">
        <v>2451550.5572314877</v>
      </c>
    </row>
    <row r="3825" spans="3:28">
      <c r="C3825" s="13">
        <v>3760</v>
      </c>
      <c r="D3825" s="13">
        <v>65</v>
      </c>
      <c r="E3825" s="14">
        <v>225517.18417178438</v>
      </c>
      <c r="F3825" s="14">
        <v>67029.201826995908</v>
      </c>
      <c r="G3825" s="14">
        <v>2551.6097</v>
      </c>
      <c r="H3825" s="14">
        <v>155936.37264478847</v>
      </c>
      <c r="I3825" s="14">
        <v>9356.182358687307</v>
      </c>
      <c r="J3825" s="14">
        <v>3742.4729434749229</v>
      </c>
      <c r="K3825" s="15">
        <v>9.5928660821847284E-2</v>
      </c>
      <c r="L3825" s="14">
        <v>16369.651242886399</v>
      </c>
      <c r="M3825" s="14">
        <v>188884.8965295399</v>
      </c>
      <c r="N3825" s="14">
        <v>2806.8547076061918</v>
      </c>
      <c r="O3825" s="15">
        <v>0.13028410034121513</v>
      </c>
      <c r="P3825" s="14">
        <v>23116.480736386591</v>
      </c>
      <c r="Q3825" s="14">
        <v>201951.23452100003</v>
      </c>
      <c r="R3825" s="14">
        <v>2806.8547076061918</v>
      </c>
      <c r="S3825" s="15">
        <v>0.29593590558572652</v>
      </c>
      <c r="T3825" s="38">
        <v>187346.86047978516</v>
      </c>
      <c r="U3825" s="38">
        <v>821815.95152512926</v>
      </c>
      <c r="V3825" s="38">
        <v>226832.99245905815</v>
      </c>
      <c r="W3825" s="38">
        <v>1212652.082575669</v>
      </c>
      <c r="AA3825" s="13">
        <v>3760</v>
      </c>
      <c r="AB3825" s="39">
        <v>3206016.5075596864</v>
      </c>
    </row>
    <row r="3826" spans="3:28">
      <c r="C3826" s="13">
        <v>3761</v>
      </c>
      <c r="D3826" s="13">
        <v>65</v>
      </c>
      <c r="E3826" s="14">
        <v>233059.16207463859</v>
      </c>
      <c r="F3826" s="14">
        <v>69970.573209109047</v>
      </c>
      <c r="G3826" s="14">
        <v>2551.6097</v>
      </c>
      <c r="H3826" s="14">
        <v>160536.97916552954</v>
      </c>
      <c r="I3826" s="14">
        <v>9632.2187499317715</v>
      </c>
      <c r="J3826" s="14">
        <v>3852.8874999727086</v>
      </c>
      <c r="K3826" s="15">
        <v>3.1107109489252396E-3</v>
      </c>
      <c r="L3826" s="14">
        <v>450.80989903606729</v>
      </c>
      <c r="M3826" s="14">
        <v>147299.07584269927</v>
      </c>
      <c r="N3826" s="14">
        <v>2889.6656249795315</v>
      </c>
      <c r="O3826" s="15">
        <v>-6.3403789894791562E-2</v>
      </c>
      <c r="P3826" s="14">
        <v>-8261.5932543089784</v>
      </c>
      <c r="Q3826" s="14">
        <v>123484.49233846046</v>
      </c>
      <c r="R3826" s="14">
        <v>2889.6656249795315</v>
      </c>
      <c r="S3826" s="15">
        <v>-0.1005318084252743</v>
      </c>
      <c r="T3826" s="38">
        <v>-34534.943570913427</v>
      </c>
      <c r="U3826" s="38">
        <v>310432.44306675089</v>
      </c>
      <c r="V3826" s="38">
        <v>-42345.72692618634</v>
      </c>
      <c r="W3826" s="38">
        <v>581216.01124791056</v>
      </c>
      <c r="AA3826" s="13">
        <v>3761</v>
      </c>
      <c r="AB3826" s="39">
        <v>3074819.6098938365</v>
      </c>
    </row>
    <row r="3827" spans="3:28">
      <c r="C3827" s="13">
        <v>3762</v>
      </c>
      <c r="D3827" s="13">
        <v>65</v>
      </c>
      <c r="E3827" s="14">
        <v>235183.12163247776</v>
      </c>
      <c r="F3827" s="14">
        <v>70798.917436666321</v>
      </c>
      <c r="G3827" s="14">
        <v>2551.6097</v>
      </c>
      <c r="H3827" s="14">
        <v>161832.59449581144</v>
      </c>
      <c r="I3827" s="14">
        <v>9709.955669748686</v>
      </c>
      <c r="J3827" s="14">
        <v>3883.9822678994747</v>
      </c>
      <c r="K3827" s="15">
        <v>0.11628594395735403</v>
      </c>
      <c r="L3827" s="14">
        <v>17719.68345624032</v>
      </c>
      <c r="M3827" s="14">
        <v>172041.94389203039</v>
      </c>
      <c r="N3827" s="14">
        <v>2912.9867009246059</v>
      </c>
      <c r="O3827" s="15">
        <v>7.1306799536316134E-2</v>
      </c>
      <c r="P3827" s="14">
        <v>6890.1958759870777</v>
      </c>
      <c r="Q3827" s="14">
        <v>104974.16263419839</v>
      </c>
      <c r="R3827" s="14">
        <v>2912.9867009246059</v>
      </c>
      <c r="S3827" s="15">
        <v>0.26330997414001356</v>
      </c>
      <c r="T3827" s="38">
        <v>111619.27815253662</v>
      </c>
      <c r="U3827" s="38">
        <v>536984.05115359696</v>
      </c>
      <c r="V3827" s="38">
        <v>136229.157484764</v>
      </c>
      <c r="W3827" s="38">
        <v>814000.15767982579</v>
      </c>
      <c r="AA3827" s="13">
        <v>3762</v>
      </c>
      <c r="AB3827" s="39">
        <v>2580495.9961112039</v>
      </c>
    </row>
    <row r="3828" spans="3:28">
      <c r="C3828" s="13">
        <v>3763</v>
      </c>
      <c r="D3828" s="13">
        <v>65</v>
      </c>
      <c r="E3828" s="14">
        <v>228036.04999943293</v>
      </c>
      <c r="F3828" s="14">
        <v>68011.559499778843</v>
      </c>
      <c r="G3828" s="14">
        <v>2551.6097</v>
      </c>
      <c r="H3828" s="14">
        <v>157472.88079965409</v>
      </c>
      <c r="I3828" s="14">
        <v>9448.3728479792444</v>
      </c>
      <c r="J3828" s="14">
        <v>3779.3491391916978</v>
      </c>
      <c r="K3828" s="15">
        <v>5.9808282975406746E-2</v>
      </c>
      <c r="L3828" s="14">
        <v>7966.3948235113085</v>
      </c>
      <c r="M3828" s="14">
        <v>143054.92458824965</v>
      </c>
      <c r="N3828" s="14">
        <v>2834.5118543937733</v>
      </c>
      <c r="O3828" s="15">
        <v>0.13858444474128701</v>
      </c>
      <c r="P3828" s="14">
        <v>56443.172920986304</v>
      </c>
      <c r="Q3828" s="14">
        <v>465144.03868156578</v>
      </c>
      <c r="R3828" s="14">
        <v>2834.5118543937733</v>
      </c>
      <c r="S3828" s="15">
        <v>0.58100243234126692</v>
      </c>
      <c r="T3828" s="38">
        <v>387368.56558919436</v>
      </c>
      <c r="U3828" s="38">
        <v>1055510.3376741193</v>
      </c>
      <c r="V3828" s="38">
        <v>451778.13333369198</v>
      </c>
      <c r="W3828" s="38">
        <v>1663709.3009439348</v>
      </c>
      <c r="AA3828" s="13">
        <v>3763</v>
      </c>
      <c r="AB3828" s="39">
        <v>2455646.1558989068</v>
      </c>
    </row>
    <row r="3829" spans="3:28">
      <c r="C3829" s="13">
        <v>3764</v>
      </c>
      <c r="D3829" s="13">
        <v>65</v>
      </c>
      <c r="E3829" s="14">
        <v>234384.50528284299</v>
      </c>
      <c r="F3829" s="14">
        <v>70487.457060308763</v>
      </c>
      <c r="G3829" s="14">
        <v>2551.6097</v>
      </c>
      <c r="H3829" s="14">
        <v>161345.43852253424</v>
      </c>
      <c r="I3829" s="14">
        <v>9680.7263113520548</v>
      </c>
      <c r="J3829" s="14">
        <v>3872.2905245408219</v>
      </c>
      <c r="K3829" s="15">
        <v>-6.0885143266305695E-2</v>
      </c>
      <c r="L3829" s="14">
        <v>-10170.942526345294</v>
      </c>
      <c r="M3829" s="14">
        <v>158816.50590620068</v>
      </c>
      <c r="N3829" s="14">
        <v>2904.2178934056165</v>
      </c>
      <c r="O3829" s="15">
        <v>-3.9126804461179276E-2</v>
      </c>
      <c r="P3829" s="14">
        <v>-5398.1764209910007</v>
      </c>
      <c r="Q3829" s="14">
        <v>134020.12974856319</v>
      </c>
      <c r="R3829" s="14">
        <v>2904.2178934056165</v>
      </c>
      <c r="S3829" s="15">
        <v>-2.9044508381196585E-2</v>
      </c>
      <c r="T3829" s="38">
        <v>-2777.4119941798185</v>
      </c>
      <c r="U3829" s="38">
        <v>94300.760156192686</v>
      </c>
      <c r="V3829" s="38">
        <v>-18346.530941516114</v>
      </c>
      <c r="W3829" s="38">
        <v>387137.3958109566</v>
      </c>
      <c r="AA3829" s="13">
        <v>3764</v>
      </c>
      <c r="AB3829" s="39">
        <v>2572480.47502479</v>
      </c>
    </row>
    <row r="3830" spans="3:28">
      <c r="C3830" s="13">
        <v>3765</v>
      </c>
      <c r="D3830" s="13">
        <v>65</v>
      </c>
      <c r="E3830" s="14">
        <v>235746.21047251084</v>
      </c>
      <c r="F3830" s="14">
        <v>71018.522084279219</v>
      </c>
      <c r="G3830" s="14">
        <v>2551.6097</v>
      </c>
      <c r="H3830" s="14">
        <v>162176.07868823162</v>
      </c>
      <c r="I3830" s="14">
        <v>9730.5647212938966</v>
      </c>
      <c r="J3830" s="14">
        <v>3892.2258885175588</v>
      </c>
      <c r="K3830" s="15">
        <v>6.9850351849847822E-2</v>
      </c>
      <c r="L3830" s="14">
        <v>8242.3878866602681</v>
      </c>
      <c r="M3830" s="14">
        <v>128189.16465546677</v>
      </c>
      <c r="N3830" s="14">
        <v>2919.1694163881689</v>
      </c>
      <c r="O3830" s="15">
        <v>0.19953473194125895</v>
      </c>
      <c r="P3830" s="14">
        <v>20310.384997514673</v>
      </c>
      <c r="Q3830" s="14">
        <v>123558.68989450199</v>
      </c>
      <c r="R3830" s="14">
        <v>2919.1694163881689</v>
      </c>
      <c r="S3830" s="15">
        <v>0.10506743917451006</v>
      </c>
      <c r="T3830" s="38">
        <v>12791.059432597338</v>
      </c>
      <c r="U3830" s="38">
        <v>135992.06596560849</v>
      </c>
      <c r="V3830" s="38">
        <v>41343.832316772277</v>
      </c>
      <c r="W3830" s="38">
        <v>387739.92051557725</v>
      </c>
      <c r="AA3830" s="13">
        <v>3765</v>
      </c>
      <c r="AB3830" s="39">
        <v>2736680.8566769441</v>
      </c>
    </row>
    <row r="3831" spans="3:28">
      <c r="C3831" s="13">
        <v>3766</v>
      </c>
      <c r="D3831" s="13">
        <v>65</v>
      </c>
      <c r="E3831" s="14">
        <v>233622.88532601902</v>
      </c>
      <c r="F3831" s="14">
        <v>70190.425277147413</v>
      </c>
      <c r="G3831" s="14">
        <v>2551.6097</v>
      </c>
      <c r="H3831" s="14">
        <v>160880.85034887161</v>
      </c>
      <c r="I3831" s="14">
        <v>9652.8510209322958</v>
      </c>
      <c r="J3831" s="14">
        <v>3861.1404083729185</v>
      </c>
      <c r="K3831" s="15">
        <v>-4.1056723457377556E-3</v>
      </c>
      <c r="L3831" s="14">
        <v>-491.71915367976118</v>
      </c>
      <c r="M3831" s="14">
        <v>121204.65608125454</v>
      </c>
      <c r="N3831" s="14">
        <v>2895.8553062796886</v>
      </c>
      <c r="O3831" s="15">
        <v>0.1670633310886728</v>
      </c>
      <c r="P3831" s="14">
        <v>17256.14925608983</v>
      </c>
      <c r="Q3831" s="14">
        <v>121995.14110410509</v>
      </c>
      <c r="R3831" s="14">
        <v>2895.8553062796886</v>
      </c>
      <c r="S3831" s="15">
        <v>-0.20578468223842478</v>
      </c>
      <c r="T3831" s="38">
        <v>-83359.006707002103</v>
      </c>
      <c r="U3831" s="38">
        <v>323167.69454708672</v>
      </c>
      <c r="V3831" s="38">
        <v>-66594.576604592032</v>
      </c>
      <c r="W3831" s="38">
        <v>566367.49173244636</v>
      </c>
      <c r="AA3831" s="13">
        <v>3766</v>
      </c>
      <c r="AB3831" s="39">
        <v>2637502.5509672328</v>
      </c>
    </row>
    <row r="3832" spans="3:28">
      <c r="C3832" s="13">
        <v>3767</v>
      </c>
      <c r="D3832" s="13">
        <v>65</v>
      </c>
      <c r="E3832" s="14">
        <v>223898.33004157143</v>
      </c>
      <c r="F3832" s="14">
        <v>66397.848716212859</v>
      </c>
      <c r="G3832" s="14">
        <v>2551.6097</v>
      </c>
      <c r="H3832" s="14">
        <v>154948.87162535856</v>
      </c>
      <c r="I3832" s="14">
        <v>9296.9322975215127</v>
      </c>
      <c r="J3832" s="14">
        <v>3718.7729190086052</v>
      </c>
      <c r="K3832" s="15">
        <v>2.2698431662115222E-2</v>
      </c>
      <c r="L3832" s="14">
        <v>3943.7262701357586</v>
      </c>
      <c r="M3832" s="14">
        <v>179547.55150150586</v>
      </c>
      <c r="N3832" s="14">
        <v>2789.0796892564535</v>
      </c>
      <c r="O3832" s="15">
        <v>-9.171956931680339E-2</v>
      </c>
      <c r="P3832" s="14">
        <v>-11482.067588604419</v>
      </c>
      <c r="Q3832" s="14">
        <v>115099.14369518918</v>
      </c>
      <c r="R3832" s="14">
        <v>2789.0796892564535</v>
      </c>
      <c r="S3832" s="15">
        <v>-0.10047607465338039</v>
      </c>
      <c r="T3832" s="38">
        <v>-21010.116383422795</v>
      </c>
      <c r="U3832" s="38">
        <v>189490.08822670227</v>
      </c>
      <c r="V3832" s="38">
        <v>-28548.457701891457</v>
      </c>
      <c r="W3832" s="38">
        <v>484136.78342339734</v>
      </c>
      <c r="AA3832" s="13">
        <v>3767</v>
      </c>
      <c r="AB3832" s="39">
        <v>2364953.9495576904</v>
      </c>
    </row>
    <row r="3833" spans="3:28">
      <c r="C3833" s="13">
        <v>3768</v>
      </c>
      <c r="D3833" s="13">
        <v>65</v>
      </c>
      <c r="E3833" s="14">
        <v>228676.11542899819</v>
      </c>
      <c r="F3833" s="14">
        <v>68261.185017309297</v>
      </c>
      <c r="G3833" s="14">
        <v>2551.6097</v>
      </c>
      <c r="H3833" s="14">
        <v>157863.3207116889</v>
      </c>
      <c r="I3833" s="14">
        <v>9471.7992427013342</v>
      </c>
      <c r="J3833" s="14">
        <v>3788.7196970805339</v>
      </c>
      <c r="K3833" s="15">
        <v>-8.4427457838292946E-2</v>
      </c>
      <c r="L3833" s="14">
        <v>-13790.008034760778</v>
      </c>
      <c r="M3833" s="14">
        <v>151439.93466614126</v>
      </c>
      <c r="N3833" s="14">
        <v>2841.5397728104003</v>
      </c>
      <c r="O3833" s="15">
        <v>0.12688377432682951</v>
      </c>
      <c r="P3833" s="14">
        <v>19099.321517598957</v>
      </c>
      <c r="Q3833" s="14">
        <v>171046.20570765482</v>
      </c>
      <c r="R3833" s="14">
        <v>2841.5397728104003</v>
      </c>
      <c r="S3833" s="15">
        <v>0.21979335611620002</v>
      </c>
      <c r="T3833" s="38">
        <v>48391.370305487631</v>
      </c>
      <c r="U3833" s="38">
        <v>269979.71559350844</v>
      </c>
      <c r="V3833" s="38">
        <v>53700.683788325812</v>
      </c>
      <c r="W3833" s="38">
        <v>592465.85596730455</v>
      </c>
      <c r="AA3833" s="13">
        <v>3768</v>
      </c>
      <c r="AB3833" s="39">
        <v>2586004.165399645</v>
      </c>
    </row>
    <row r="3834" spans="3:28">
      <c r="C3834" s="13">
        <v>3769</v>
      </c>
      <c r="D3834" s="13">
        <v>65</v>
      </c>
      <c r="E3834" s="14">
        <v>231621.43431164237</v>
      </c>
      <c r="F3834" s="14">
        <v>69409.859381540533</v>
      </c>
      <c r="G3834" s="14">
        <v>2551.6097</v>
      </c>
      <c r="H3834" s="14">
        <v>159659.96523010184</v>
      </c>
      <c r="I3834" s="14">
        <v>9579.5979138061102</v>
      </c>
      <c r="J3834" s="14">
        <v>3831.8391655224441</v>
      </c>
      <c r="K3834" s="15">
        <v>3.0607065203338162E-2</v>
      </c>
      <c r="L3834" s="14">
        <v>4371.5501480141074</v>
      </c>
      <c r="M3834" s="14">
        <v>149115.60823316674</v>
      </c>
      <c r="N3834" s="14">
        <v>2873.8793741418331</v>
      </c>
      <c r="O3834" s="15">
        <v>5.1718287882402056E-2</v>
      </c>
      <c r="P3834" s="14">
        <v>7123.6167947190852</v>
      </c>
      <c r="Q3834" s="14">
        <v>146299.39290493086</v>
      </c>
      <c r="R3834" s="14">
        <v>2873.8793741418331</v>
      </c>
      <c r="S3834" s="15">
        <v>0.20299352656725839</v>
      </c>
      <c r="T3834" s="38">
        <v>17881.228026924848</v>
      </c>
      <c r="U3834" s="38">
        <v>107405.8438547431</v>
      </c>
      <c r="V3834" s="38">
        <v>29376.394969658038</v>
      </c>
      <c r="W3834" s="38">
        <v>402820.84499284072</v>
      </c>
      <c r="AA3834" s="13">
        <v>3769</v>
      </c>
      <c r="AB3834" s="39">
        <v>2657230.0777033172</v>
      </c>
    </row>
    <row r="3835" spans="3:28">
      <c r="C3835" s="13">
        <v>3770</v>
      </c>
      <c r="D3835" s="13">
        <v>65</v>
      </c>
      <c r="E3835" s="14">
        <v>226954.08752313736</v>
      </c>
      <c r="F3835" s="14">
        <v>67589.594134023573</v>
      </c>
      <c r="G3835" s="14">
        <v>2551.6097</v>
      </c>
      <c r="H3835" s="14">
        <v>156812.88368911381</v>
      </c>
      <c r="I3835" s="14">
        <v>9408.7730213468276</v>
      </c>
      <c r="J3835" s="14">
        <v>3763.5092085387314</v>
      </c>
      <c r="K3835" s="15">
        <v>4.8707482834687503E-2</v>
      </c>
      <c r="L3835" s="14">
        <v>7027.6306554998209</v>
      </c>
      <c r="M3835" s="14">
        <v>153191.74695256082</v>
      </c>
      <c r="N3835" s="14">
        <v>2822.6319064040481</v>
      </c>
      <c r="O3835" s="15">
        <v>1.7387770646578836E-2</v>
      </c>
      <c r="P3835" s="14">
        <v>2097.1464217074627</v>
      </c>
      <c r="Q3835" s="14">
        <v>124118.88819278688</v>
      </c>
      <c r="R3835" s="14">
        <v>2822.6319064040481</v>
      </c>
      <c r="S3835" s="15">
        <v>0.33018555321461901</v>
      </c>
      <c r="T3835" s="38">
        <v>45596.439687764709</v>
      </c>
      <c r="U3835" s="38">
        <v>185101.13751018269</v>
      </c>
      <c r="V3835" s="38">
        <v>54721.216764971992</v>
      </c>
      <c r="W3835" s="38">
        <v>462411.77265553037</v>
      </c>
      <c r="AA3835" s="13">
        <v>3770</v>
      </c>
      <c r="AB3835" s="39">
        <v>2479872.7201107792</v>
      </c>
    </row>
    <row r="3836" spans="3:28">
      <c r="C3836" s="13">
        <v>3771</v>
      </c>
      <c r="D3836" s="13">
        <v>65</v>
      </c>
      <c r="E3836" s="14">
        <v>245474.32693427286</v>
      </c>
      <c r="F3836" s="14">
        <v>74812.487504366421</v>
      </c>
      <c r="G3836" s="14">
        <v>2551.6097</v>
      </c>
      <c r="H3836" s="14">
        <v>168110.22972990645</v>
      </c>
      <c r="I3836" s="14">
        <v>10086.613783794386</v>
      </c>
      <c r="J3836" s="14">
        <v>4034.6455135177548</v>
      </c>
      <c r="K3836" s="15">
        <v>4.3691949271740152E-2</v>
      </c>
      <c r="L3836" s="14">
        <v>6600.7069607415888</v>
      </c>
      <c r="M3836" s="14">
        <v>159691.7874866671</v>
      </c>
      <c r="N3836" s="14">
        <v>3025.9841351383157</v>
      </c>
      <c r="O3836" s="15">
        <v>0.14561053967680415</v>
      </c>
      <c r="P3836" s="14">
        <v>19211.222597725733</v>
      </c>
      <c r="Q3836" s="14">
        <v>152659.87427047724</v>
      </c>
      <c r="R3836" s="14">
        <v>3025.9841351383157</v>
      </c>
      <c r="S3836" s="15">
        <v>3.2385140252526146E-2</v>
      </c>
      <c r="T3836" s="38">
        <v>23128.700110981819</v>
      </c>
      <c r="U3836" s="38">
        <v>738818.00670532556</v>
      </c>
      <c r="V3836" s="38">
        <v>48940.629669449147</v>
      </c>
      <c r="W3836" s="38">
        <v>1051169.6684624699</v>
      </c>
      <c r="AA3836" s="13">
        <v>3771</v>
      </c>
      <c r="AB3836" s="39">
        <v>2631836.2851458872</v>
      </c>
    </row>
    <row r="3837" spans="3:28">
      <c r="C3837" s="13">
        <v>3772</v>
      </c>
      <c r="D3837" s="13">
        <v>65</v>
      </c>
      <c r="E3837" s="14">
        <v>247565.06614726293</v>
      </c>
      <c r="F3837" s="14">
        <v>75627.875797432542</v>
      </c>
      <c r="G3837" s="14">
        <v>2551.6097</v>
      </c>
      <c r="H3837" s="14">
        <v>169385.58064983037</v>
      </c>
      <c r="I3837" s="14">
        <v>10163.134838989821</v>
      </c>
      <c r="J3837" s="14">
        <v>4065.2539355959289</v>
      </c>
      <c r="K3837" s="15">
        <v>0.13906580740318061</v>
      </c>
      <c r="L3837" s="14">
        <v>17293.703660056988</v>
      </c>
      <c r="M3837" s="14">
        <v>143682.59032236747</v>
      </c>
      <c r="N3837" s="14">
        <v>3048.9404516969462</v>
      </c>
      <c r="O3837" s="15">
        <v>4.1931934541574969E-2</v>
      </c>
      <c r="P3837" s="14">
        <v>11311.309434116887</v>
      </c>
      <c r="Q3837" s="14">
        <v>282589.83603200974</v>
      </c>
      <c r="R3837" s="14">
        <v>3048.9404516969462</v>
      </c>
      <c r="S3837" s="15">
        <v>0.30101495368167558</v>
      </c>
      <c r="T3837" s="38">
        <v>214192.23898559096</v>
      </c>
      <c r="U3837" s="38">
        <v>927283.48144595115</v>
      </c>
      <c r="V3837" s="38">
        <v>242797.25207976485</v>
      </c>
      <c r="W3837" s="38">
        <v>1353555.9078003285</v>
      </c>
      <c r="AA3837" s="13">
        <v>3772</v>
      </c>
      <c r="AB3837" s="39">
        <v>2269015.8928250959</v>
      </c>
    </row>
    <row r="3838" spans="3:28">
      <c r="C3838" s="13">
        <v>3773</v>
      </c>
      <c r="D3838" s="13">
        <v>65</v>
      </c>
      <c r="E3838" s="14">
        <v>231862.24770283955</v>
      </c>
      <c r="F3838" s="14">
        <v>69503.776604107421</v>
      </c>
      <c r="G3838" s="14">
        <v>2551.6097</v>
      </c>
      <c r="H3838" s="14">
        <v>159806.86139873214</v>
      </c>
      <c r="I3838" s="14">
        <v>9588.4116839239286</v>
      </c>
      <c r="J3838" s="14">
        <v>3835.3646735695716</v>
      </c>
      <c r="K3838" s="15">
        <v>-1.7701680088394414E-2</v>
      </c>
      <c r="L3838" s="14">
        <v>-2656.7827642487546</v>
      </c>
      <c r="M3838" s="14">
        <v>149347.37447107382</v>
      </c>
      <c r="N3838" s="14">
        <v>2876.5235051771783</v>
      </c>
      <c r="O3838" s="15">
        <v>0.16236332913631957</v>
      </c>
      <c r="P3838" s="14">
        <v>26368.478150761348</v>
      </c>
      <c r="Q3838" s="14">
        <v>190210.8880014866</v>
      </c>
      <c r="R3838" s="14">
        <v>2876.5235051771783</v>
      </c>
      <c r="S3838" s="15">
        <v>0.14226183262567182</v>
      </c>
      <c r="T3838" s="38">
        <v>26058.102273886401</v>
      </c>
      <c r="U3838" s="38">
        <v>210666.38083943212</v>
      </c>
      <c r="V3838" s="38">
        <v>49769.797660398996</v>
      </c>
      <c r="W3838" s="38">
        <v>550224.64331199252</v>
      </c>
      <c r="AA3838" s="13">
        <v>3773</v>
      </c>
      <c r="AB3838" s="39">
        <v>2897861.7375351489</v>
      </c>
    </row>
    <row r="3839" spans="3:28">
      <c r="C3839" s="13">
        <v>3774</v>
      </c>
      <c r="D3839" s="13">
        <v>65</v>
      </c>
      <c r="E3839" s="14">
        <v>242060.1574028263</v>
      </c>
      <c r="F3839" s="14">
        <v>73480.961387102259</v>
      </c>
      <c r="G3839" s="14">
        <v>2551.6097</v>
      </c>
      <c r="H3839" s="14">
        <v>166027.58631572404</v>
      </c>
      <c r="I3839" s="14">
        <v>9961.6551789434416</v>
      </c>
      <c r="J3839" s="14">
        <v>3984.662071577377</v>
      </c>
      <c r="K3839" s="15">
        <v>1.320124716549919E-2</v>
      </c>
      <c r="L3839" s="14">
        <v>2096.1952998653524</v>
      </c>
      <c r="M3839" s="14">
        <v>162876.19795380658</v>
      </c>
      <c r="N3839" s="14">
        <v>2988.4965536830323</v>
      </c>
      <c r="O3839" s="15">
        <v>-0.15440558346967939</v>
      </c>
      <c r="P3839" s="14">
        <v>-63488.264962073583</v>
      </c>
      <c r="Q3839" s="14">
        <v>349184.54004449118</v>
      </c>
      <c r="R3839" s="14">
        <v>2988.4965536830323</v>
      </c>
      <c r="S3839" s="15">
        <v>-7.0688482883304454E-3</v>
      </c>
      <c r="T3839" s="38">
        <v>-891.84566975181781</v>
      </c>
      <c r="U3839" s="38">
        <v>126768.02865739191</v>
      </c>
      <c r="V3839" s="38">
        <v>-62283.915331960052</v>
      </c>
      <c r="W3839" s="38">
        <v>638828.76665568969</v>
      </c>
      <c r="AA3839" s="13">
        <v>3774</v>
      </c>
      <c r="AB3839" s="39">
        <v>2930446.3873408898</v>
      </c>
    </row>
    <row r="3840" spans="3:28">
      <c r="C3840" s="13">
        <v>3775</v>
      </c>
      <c r="D3840" s="13">
        <v>65</v>
      </c>
      <c r="E3840" s="14">
        <v>237858.0838151979</v>
      </c>
      <c r="F3840" s="14">
        <v>71842.152687927184</v>
      </c>
      <c r="G3840" s="14">
        <v>2551.6097</v>
      </c>
      <c r="H3840" s="14">
        <v>163464.32142727071</v>
      </c>
      <c r="I3840" s="14">
        <v>9807.8592856362429</v>
      </c>
      <c r="J3840" s="14">
        <v>3923.1437142544974</v>
      </c>
      <c r="K3840" s="15">
        <v>9.1776431387590132E-2</v>
      </c>
      <c r="L3840" s="14">
        <v>18239.060200829426</v>
      </c>
      <c r="M3840" s="14">
        <v>218934.22765617998</v>
      </c>
      <c r="N3840" s="14">
        <v>2942.3577856908728</v>
      </c>
      <c r="O3840" s="15">
        <v>0.14674902166852657</v>
      </c>
      <c r="P3840" s="14">
        <v>22452.150428792513</v>
      </c>
      <c r="Q3840" s="14">
        <v>176920.26363515542</v>
      </c>
      <c r="R3840" s="14">
        <v>2942.3577856908728</v>
      </c>
      <c r="S3840" s="15">
        <v>0.16334287350303134</v>
      </c>
      <c r="T3840" s="38">
        <v>31454.414954214644</v>
      </c>
      <c r="U3840" s="38">
        <v>225492.39691380612</v>
      </c>
      <c r="V3840" s="38">
        <v>72145.625583836591</v>
      </c>
      <c r="W3840" s="38">
        <v>621346.88820514153</v>
      </c>
      <c r="AA3840" s="13">
        <v>3775</v>
      </c>
      <c r="AB3840" s="39">
        <v>2398746.5285728378</v>
      </c>
    </row>
    <row r="3841" spans="3:28">
      <c r="C3841" s="13">
        <v>3776</v>
      </c>
      <c r="D3841" s="13">
        <v>65</v>
      </c>
      <c r="E3841" s="14">
        <v>241055.5665291874</v>
      </c>
      <c r="F3841" s="14">
        <v>73089.170946383092</v>
      </c>
      <c r="G3841" s="14">
        <v>2551.6097</v>
      </c>
      <c r="H3841" s="14">
        <v>165414.78588280431</v>
      </c>
      <c r="I3841" s="14">
        <v>9924.8871529682583</v>
      </c>
      <c r="J3841" s="14">
        <v>3969.9548611873033</v>
      </c>
      <c r="K3841" s="15">
        <v>4.6183836521708668E-2</v>
      </c>
      <c r="L3841" s="14">
        <v>7243.1453912737461</v>
      </c>
      <c r="M3841" s="14">
        <v>166061.0309729499</v>
      </c>
      <c r="N3841" s="14">
        <v>2977.4661458904775</v>
      </c>
      <c r="O3841" s="15">
        <v>6.2399170422482379E-2</v>
      </c>
      <c r="P3841" s="14">
        <v>10084.671799513659</v>
      </c>
      <c r="Q3841" s="14">
        <v>173188.88359171056</v>
      </c>
      <c r="R3841" s="14">
        <v>2977.4661458904775</v>
      </c>
      <c r="S3841" s="15">
        <v>0.34605981649134293</v>
      </c>
      <c r="T3841" s="38">
        <v>100461.60519643451</v>
      </c>
      <c r="U3841" s="38">
        <v>392251.61108112114</v>
      </c>
      <c r="V3841" s="38">
        <v>117789.42238722192</v>
      </c>
      <c r="W3841" s="38">
        <v>731501.52564578154</v>
      </c>
      <c r="AA3841" s="13">
        <v>3776</v>
      </c>
      <c r="AB3841" s="39">
        <v>2456507.1413993794</v>
      </c>
    </row>
    <row r="3842" spans="3:28">
      <c r="C3842" s="13">
        <v>3777</v>
      </c>
      <c r="D3842" s="13">
        <v>65</v>
      </c>
      <c r="E3842" s="14">
        <v>241897.74622841936</v>
      </c>
      <c r="F3842" s="14">
        <v>73417.621029083559</v>
      </c>
      <c r="G3842" s="14">
        <v>2551.6097</v>
      </c>
      <c r="H3842" s="14">
        <v>165928.5154993358</v>
      </c>
      <c r="I3842" s="14">
        <v>9955.710929960147</v>
      </c>
      <c r="J3842" s="14">
        <v>3982.2843719840589</v>
      </c>
      <c r="K3842" s="15">
        <v>-1.5263761044811315E-2</v>
      </c>
      <c r="L3842" s="14">
        <v>-2854.3007026360915</v>
      </c>
      <c r="M3842" s="14">
        <v>186135.36001731633</v>
      </c>
      <c r="N3842" s="14">
        <v>2986.7132789880438</v>
      </c>
      <c r="O3842" s="15">
        <v>-6.062804242826314E-2</v>
      </c>
      <c r="P3842" s="14">
        <v>-6322.0166260533151</v>
      </c>
      <c r="Q3842" s="14">
        <v>99446.793629376087</v>
      </c>
      <c r="R3842" s="14">
        <v>2986.7132789880438</v>
      </c>
      <c r="S3842" s="15">
        <v>0.15095644519198564</v>
      </c>
      <c r="T3842" s="38">
        <v>94012.282979371972</v>
      </c>
      <c r="U3842" s="38">
        <v>718283.17561481253</v>
      </c>
      <c r="V3842" s="38">
        <v>84835.96565068257</v>
      </c>
      <c r="W3842" s="38">
        <v>1003865.3292615049</v>
      </c>
      <c r="AA3842" s="13">
        <v>3777</v>
      </c>
      <c r="AB3842" s="39">
        <v>2654123.3985143243</v>
      </c>
    </row>
    <row r="3843" spans="3:28">
      <c r="C3843" s="13">
        <v>3778</v>
      </c>
      <c r="D3843" s="13">
        <v>65</v>
      </c>
      <c r="E3843" s="14">
        <v>231369.97872475346</v>
      </c>
      <c r="F3843" s="14">
        <v>69311.791702653849</v>
      </c>
      <c r="G3843" s="14">
        <v>2551.6097</v>
      </c>
      <c r="H3843" s="14">
        <v>159506.57732209962</v>
      </c>
      <c r="I3843" s="14">
        <v>9570.3946393259776</v>
      </c>
      <c r="J3843" s="14">
        <v>3828.157855730391</v>
      </c>
      <c r="K3843" s="15">
        <v>7.3387188216317095E-2</v>
      </c>
      <c r="L3843" s="14">
        <v>11335.604325154525</v>
      </c>
      <c r="M3843" s="14">
        <v>167712.6706036393</v>
      </c>
      <c r="N3843" s="14">
        <v>2871.1183917977933</v>
      </c>
      <c r="O3843" s="15">
        <v>6.4444896412952452E-2</v>
      </c>
      <c r="P3843" s="14">
        <v>16864.484861810262</v>
      </c>
      <c r="Q3843" s="14">
        <v>279988.4910953982</v>
      </c>
      <c r="R3843" s="14">
        <v>2871.1183917977933</v>
      </c>
      <c r="S3843" s="15">
        <v>-0.18386429838634638</v>
      </c>
      <c r="T3843" s="38">
        <v>-55868.007468921125</v>
      </c>
      <c r="U3843" s="38">
        <v>249422.12251226426</v>
      </c>
      <c r="V3843" s="38">
        <v>-27667.918281956336</v>
      </c>
      <c r="W3843" s="38">
        <v>697123.28421130183</v>
      </c>
      <c r="AA3843" s="13">
        <v>3778</v>
      </c>
      <c r="AB3843" s="39">
        <v>2739475.9196782946</v>
      </c>
    </row>
    <row r="3844" spans="3:28">
      <c r="C3844" s="13">
        <v>3779</v>
      </c>
      <c r="D3844" s="13">
        <v>65</v>
      </c>
      <c r="E3844" s="14">
        <v>220536.82114304765</v>
      </c>
      <c r="F3844" s="14">
        <v>65086.860245788586</v>
      </c>
      <c r="G3844" s="14">
        <v>2551.6097</v>
      </c>
      <c r="H3844" s="14">
        <v>152898.35119725906</v>
      </c>
      <c r="I3844" s="14">
        <v>9173.9010718355439</v>
      </c>
      <c r="J3844" s="14">
        <v>3669.5604287342176</v>
      </c>
      <c r="K3844" s="15">
        <v>5.0603514305209221E-3</v>
      </c>
      <c r="L3844" s="14">
        <v>952.24790019705824</v>
      </c>
      <c r="M3844" s="14">
        <v>190965.24325861238</v>
      </c>
      <c r="N3844" s="14">
        <v>2752.1703215506632</v>
      </c>
      <c r="O3844" s="15">
        <v>7.0496289648989977E-2</v>
      </c>
      <c r="P3844" s="14">
        <v>12829.75334207772</v>
      </c>
      <c r="Q3844" s="14">
        <v>196197.73348000288</v>
      </c>
      <c r="R3844" s="14">
        <v>2752.1703215506632</v>
      </c>
      <c r="S3844" s="15">
        <v>-2.9671990201424067E-2</v>
      </c>
      <c r="T3844" s="38">
        <v>-2441.6876123669131</v>
      </c>
      <c r="U3844" s="38">
        <v>81223.707965130234</v>
      </c>
      <c r="V3844" s="38">
        <v>11340.313629907865</v>
      </c>
      <c r="W3844" s="38">
        <v>468386.68470374547</v>
      </c>
      <c r="AA3844" s="13">
        <v>3779</v>
      </c>
      <c r="AB3844" s="39">
        <v>2778576.6345982538</v>
      </c>
    </row>
    <row r="3845" spans="3:28">
      <c r="C3845" s="13">
        <v>3780</v>
      </c>
      <c r="D3845" s="13">
        <v>65</v>
      </c>
      <c r="E3845" s="14">
        <v>267791.07291812496</v>
      </c>
      <c r="F3845" s="14">
        <v>83516.018438068742</v>
      </c>
      <c r="G3845" s="14">
        <v>2551.6097</v>
      </c>
      <c r="H3845" s="14">
        <v>181723.44478005622</v>
      </c>
      <c r="I3845" s="14">
        <v>10903.406686803373</v>
      </c>
      <c r="J3845" s="14">
        <v>4361.3626747213493</v>
      </c>
      <c r="K3845" s="15">
        <v>-1.3566537017728378E-2</v>
      </c>
      <c r="L3845" s="14">
        <v>-2132.2605983844583</v>
      </c>
      <c r="M3845" s="14">
        <v>157219.00860514122</v>
      </c>
      <c r="N3845" s="14">
        <v>3271.022006041012</v>
      </c>
      <c r="O3845" s="15">
        <v>0.20904112015072998</v>
      </c>
      <c r="P3845" s="14">
        <v>50254.334070829857</v>
      </c>
      <c r="Q3845" s="14">
        <v>292293.90545485937</v>
      </c>
      <c r="R3845" s="14">
        <v>3271.022006041012</v>
      </c>
      <c r="S3845" s="15">
        <v>-6.3591921430108431E-2</v>
      </c>
      <c r="T3845" s="38">
        <v>-28272.252722312052</v>
      </c>
      <c r="U3845" s="38">
        <v>417952.00613581232</v>
      </c>
      <c r="V3845" s="38">
        <v>19849.820750133349</v>
      </c>
      <c r="W3845" s="38">
        <v>867464.92019581283</v>
      </c>
      <c r="AA3845" s="13">
        <v>3780</v>
      </c>
      <c r="AB3845" s="39">
        <v>2477907.2607372762</v>
      </c>
    </row>
    <row r="3846" spans="3:28">
      <c r="C3846" s="13">
        <v>3781</v>
      </c>
      <c r="D3846" s="13">
        <v>65</v>
      </c>
      <c r="E3846" s="14">
        <v>226848.83906444392</v>
      </c>
      <c r="F3846" s="14">
        <v>67548.547235133126</v>
      </c>
      <c r="G3846" s="14">
        <v>2551.6097</v>
      </c>
      <c r="H3846" s="14">
        <v>156748.68212931079</v>
      </c>
      <c r="I3846" s="14">
        <v>9404.9209277586469</v>
      </c>
      <c r="J3846" s="14">
        <v>3761.968371103459</v>
      </c>
      <c r="K3846" s="15">
        <v>4.3649090170138329E-2</v>
      </c>
      <c r="L3846" s="14">
        <v>7456.7602048745348</v>
      </c>
      <c r="M3846" s="14">
        <v>180172.0086513554</v>
      </c>
      <c r="N3846" s="14">
        <v>2821.4762783275942</v>
      </c>
      <c r="O3846" s="15">
        <v>-2.5517854044159308E-2</v>
      </c>
      <c r="P3846" s="14">
        <v>-2051.5590998450739</v>
      </c>
      <c r="Q3846" s="14">
        <v>79756.186416772864</v>
      </c>
      <c r="R3846" s="14">
        <v>2821.4762783275942</v>
      </c>
      <c r="S3846" s="15">
        <v>0.35651506839763536</v>
      </c>
      <c r="T3846" s="38">
        <v>142882.36175341677</v>
      </c>
      <c r="U3846" s="38">
        <v>545068.19867200835</v>
      </c>
      <c r="V3846" s="38">
        <v>148287.56285844624</v>
      </c>
      <c r="W3846" s="38">
        <v>804996.39374013664</v>
      </c>
      <c r="AA3846" s="13">
        <v>3781</v>
      </c>
      <c r="AB3846" s="39">
        <v>2669185.957951583</v>
      </c>
    </row>
    <row r="3847" spans="3:28">
      <c r="C3847" s="13">
        <v>3782</v>
      </c>
      <c r="D3847" s="13">
        <v>65</v>
      </c>
      <c r="E3847" s="14">
        <v>225491.74543957124</v>
      </c>
      <c r="F3847" s="14">
        <v>67019.280721432791</v>
      </c>
      <c r="G3847" s="14">
        <v>2551.6097</v>
      </c>
      <c r="H3847" s="14">
        <v>155920.85501813845</v>
      </c>
      <c r="I3847" s="14">
        <v>9355.2513010883067</v>
      </c>
      <c r="J3847" s="14">
        <v>3742.1005204353228</v>
      </c>
      <c r="K3847" s="15">
        <v>3.5806355264733067E-2</v>
      </c>
      <c r="L3847" s="14">
        <v>6496.9351496818244</v>
      </c>
      <c r="M3847" s="14">
        <v>189814.41025953737</v>
      </c>
      <c r="N3847" s="14">
        <v>2806.5753903264917</v>
      </c>
      <c r="O3847" s="15">
        <v>7.6156570554228933E-3</v>
      </c>
      <c r="P3847" s="14">
        <v>1486.0549772248291</v>
      </c>
      <c r="Q3847" s="14">
        <v>198020.89421286239</v>
      </c>
      <c r="R3847" s="14">
        <v>2806.5753903264917</v>
      </c>
      <c r="S3847" s="15">
        <v>0.18017305973900483</v>
      </c>
      <c r="T3847" s="38">
        <v>12470.557154993829</v>
      </c>
      <c r="U3847" s="38">
        <v>83088.172303209343</v>
      </c>
      <c r="V3847" s="38">
        <v>20453.547281900483</v>
      </c>
      <c r="W3847" s="38">
        <v>470923.47677560907</v>
      </c>
      <c r="AA3847" s="13">
        <v>3782</v>
      </c>
      <c r="AB3847" s="39">
        <v>2527867.7913810178</v>
      </c>
    </row>
    <row r="3848" spans="3:28">
      <c r="C3848" s="13">
        <v>3783</v>
      </c>
      <c r="D3848" s="13">
        <v>65</v>
      </c>
      <c r="E3848" s="14">
        <v>237261.97699694108</v>
      </c>
      <c r="F3848" s="14">
        <v>71609.671028807032</v>
      </c>
      <c r="G3848" s="14">
        <v>2551.6097</v>
      </c>
      <c r="H3848" s="14">
        <v>163100.69626813405</v>
      </c>
      <c r="I3848" s="14">
        <v>9786.0417760880428</v>
      </c>
      <c r="J3848" s="14">
        <v>3914.4167104352173</v>
      </c>
      <c r="K3848" s="15">
        <v>2.720523308609616E-2</v>
      </c>
      <c r="L3848" s="14">
        <v>3884.3387551390369</v>
      </c>
      <c r="M3848" s="14">
        <v>148620.64930905143</v>
      </c>
      <c r="N3848" s="14">
        <v>2935.8125328264127</v>
      </c>
      <c r="O3848" s="15">
        <v>0.14229200128274511</v>
      </c>
      <c r="P3848" s="14">
        <v>25740.671691602438</v>
      </c>
      <c r="Q3848" s="14">
        <v>208108.9199277217</v>
      </c>
      <c r="R3848" s="14">
        <v>2935.8125328264127</v>
      </c>
      <c r="S3848" s="15">
        <v>0.26160391391123949</v>
      </c>
      <c r="T3848" s="38">
        <v>51962.766426124581</v>
      </c>
      <c r="U3848" s="38">
        <v>252062.12911545357</v>
      </c>
      <c r="V3848" s="38">
        <v>81587.776872866059</v>
      </c>
      <c r="W3848" s="38">
        <v>608791.69835222675</v>
      </c>
      <c r="AA3848" s="13">
        <v>3783</v>
      </c>
      <c r="AB3848" s="39">
        <v>2656560.1078008194</v>
      </c>
    </row>
    <row r="3849" spans="3:28">
      <c r="C3849" s="13">
        <v>3784</v>
      </c>
      <c r="D3849" s="13">
        <v>65</v>
      </c>
      <c r="E3849" s="14">
        <v>222430.99006194831</v>
      </c>
      <c r="F3849" s="14">
        <v>65825.586124159832</v>
      </c>
      <c r="G3849" s="14">
        <v>2551.6097</v>
      </c>
      <c r="H3849" s="14">
        <v>154053.79423778848</v>
      </c>
      <c r="I3849" s="14">
        <v>9243.227654267308</v>
      </c>
      <c r="J3849" s="14">
        <v>3697.2910617069233</v>
      </c>
      <c r="K3849" s="15">
        <v>6.1292716342189808E-2</v>
      </c>
      <c r="L3849" s="14">
        <v>7399.899503879109</v>
      </c>
      <c r="M3849" s="14">
        <v>129979.03220332805</v>
      </c>
      <c r="N3849" s="14">
        <v>2772.9682962801921</v>
      </c>
      <c r="O3849" s="15">
        <v>-0.14214619786049215</v>
      </c>
      <c r="P3849" s="14">
        <v>-15421.982438021281</v>
      </c>
      <c r="Q3849" s="14">
        <v>94458.310690905055</v>
      </c>
      <c r="R3849" s="14">
        <v>2772.9682962801921</v>
      </c>
      <c r="S3849" s="15">
        <v>0.24551503821351328</v>
      </c>
      <c r="T3849" s="38">
        <v>82047.341480543095</v>
      </c>
      <c r="U3849" s="38">
        <v>417618.41194795474</v>
      </c>
      <c r="V3849" s="38">
        <v>74025.258546400917</v>
      </c>
      <c r="W3849" s="38">
        <v>642055.75484218786</v>
      </c>
      <c r="AA3849" s="13">
        <v>3784</v>
      </c>
      <c r="AB3849" s="39">
        <v>2582620.1813303335</v>
      </c>
    </row>
    <row r="3850" spans="3:28">
      <c r="C3850" s="13">
        <v>3785</v>
      </c>
      <c r="D3850" s="13">
        <v>65</v>
      </c>
      <c r="E3850" s="14">
        <v>224240.37832805284</v>
      </c>
      <c r="F3850" s="14">
        <v>66531.247547940613</v>
      </c>
      <c r="G3850" s="14">
        <v>2551.6097</v>
      </c>
      <c r="H3850" s="14">
        <v>155157.52108011223</v>
      </c>
      <c r="I3850" s="14">
        <v>9309.4512648067339</v>
      </c>
      <c r="J3850" s="14">
        <v>3723.7805059226939</v>
      </c>
      <c r="K3850" s="15">
        <v>-2.1241799428066317E-2</v>
      </c>
      <c r="L3850" s="14">
        <v>-3150.6761547853994</v>
      </c>
      <c r="M3850" s="14">
        <v>147035.56700692626</v>
      </c>
      <c r="N3850" s="14">
        <v>2792.83537944202</v>
      </c>
      <c r="O3850" s="15">
        <v>5.373867153545861E-3</v>
      </c>
      <c r="P3850" s="14">
        <v>1995.4426840896404</v>
      </c>
      <c r="Q3850" s="14">
        <v>374715.27181560249</v>
      </c>
      <c r="R3850" s="14">
        <v>2792.83537944202</v>
      </c>
      <c r="S3850" s="15">
        <v>0.14099951792303692</v>
      </c>
      <c r="T3850" s="38">
        <v>55050.537832922884</v>
      </c>
      <c r="U3850" s="38">
        <v>446877.6367322891</v>
      </c>
      <c r="V3850" s="38">
        <v>53895.304362227122</v>
      </c>
      <c r="W3850" s="38">
        <v>968628.47555481782</v>
      </c>
      <c r="AA3850" s="13">
        <v>3785</v>
      </c>
      <c r="AB3850" s="39">
        <v>2312210.5872934819</v>
      </c>
    </row>
    <row r="3851" spans="3:28">
      <c r="C3851" s="13">
        <v>3786</v>
      </c>
      <c r="D3851" s="13">
        <v>65</v>
      </c>
      <c r="E3851" s="14">
        <v>223116.22737981679</v>
      </c>
      <c r="F3851" s="14">
        <v>66092.828678128542</v>
      </c>
      <c r="G3851" s="14">
        <v>2551.6097</v>
      </c>
      <c r="H3851" s="14">
        <v>154471.78900168824</v>
      </c>
      <c r="I3851" s="14">
        <v>9268.3073401012934</v>
      </c>
      <c r="J3851" s="14">
        <v>3707.3229360405176</v>
      </c>
      <c r="K3851" s="15">
        <v>-3.7548972845139424E-2</v>
      </c>
      <c r="L3851" s="14">
        <v>-6724.5216101910764</v>
      </c>
      <c r="M3851" s="14">
        <v>174215.83919111179</v>
      </c>
      <c r="N3851" s="14">
        <v>2780.4922020303879</v>
      </c>
      <c r="O3851" s="15">
        <v>0.23248918903883617</v>
      </c>
      <c r="P3851" s="14">
        <v>22650.529722719741</v>
      </c>
      <c r="Q3851" s="14">
        <v>121466.93923529933</v>
      </c>
      <c r="R3851" s="14">
        <v>2780.4922020303879</v>
      </c>
      <c r="S3851" s="15">
        <v>-0.37344983534309456</v>
      </c>
      <c r="T3851" s="38">
        <v>-171588.18462921213</v>
      </c>
      <c r="U3851" s="38">
        <v>289269.88924998703</v>
      </c>
      <c r="V3851" s="38">
        <v>-155662.17651668348</v>
      </c>
      <c r="W3851" s="38">
        <v>584952.66767639806</v>
      </c>
      <c r="AA3851" s="13">
        <v>3786</v>
      </c>
      <c r="AB3851" s="39">
        <v>2713244.6705610398</v>
      </c>
    </row>
    <row r="3852" spans="3:28">
      <c r="C3852" s="13">
        <v>3787</v>
      </c>
      <c r="D3852" s="13">
        <v>65</v>
      </c>
      <c r="E3852" s="14">
        <v>230738.53234716321</v>
      </c>
      <c r="F3852" s="14">
        <v>69065.527615393657</v>
      </c>
      <c r="G3852" s="14">
        <v>2551.6097</v>
      </c>
      <c r="H3852" s="14">
        <v>159121.39503176956</v>
      </c>
      <c r="I3852" s="14">
        <v>9547.2837019061735</v>
      </c>
      <c r="J3852" s="14">
        <v>3818.9134807624696</v>
      </c>
      <c r="K3852" s="15">
        <v>8.2138336203023674E-2</v>
      </c>
      <c r="L3852" s="14">
        <v>14910.2166773924</v>
      </c>
      <c r="M3852" s="14">
        <v>198345.34543209826</v>
      </c>
      <c r="N3852" s="14">
        <v>2864.185110571852</v>
      </c>
      <c r="O3852" s="15">
        <v>9.0402584285404458E-2</v>
      </c>
      <c r="P3852" s="14">
        <v>15802.826971718667</v>
      </c>
      <c r="Q3852" s="14">
        <v>192039.95520860114</v>
      </c>
      <c r="R3852" s="14">
        <v>2864.185110571852</v>
      </c>
      <c r="S3852" s="15">
        <v>5.8880281717653714E-2</v>
      </c>
      <c r="T3852" s="38">
        <v>21207.446359497946</v>
      </c>
      <c r="U3852" s="38">
        <v>382818.630128939</v>
      </c>
      <c r="V3852" s="38">
        <v>51920.490008609013</v>
      </c>
      <c r="W3852" s="38">
        <v>773203.93076963839</v>
      </c>
      <c r="AA3852" s="13">
        <v>3787</v>
      </c>
      <c r="AB3852" s="39">
        <v>2368437.9062754526</v>
      </c>
    </row>
    <row r="3853" spans="3:28">
      <c r="C3853" s="13">
        <v>3788</v>
      </c>
      <c r="D3853" s="13">
        <v>65</v>
      </c>
      <c r="E3853" s="14">
        <v>230278.9834230089</v>
      </c>
      <c r="F3853" s="14">
        <v>68886.303534973471</v>
      </c>
      <c r="G3853" s="14">
        <v>2551.6097</v>
      </c>
      <c r="H3853" s="14">
        <v>158841.07018803543</v>
      </c>
      <c r="I3853" s="14">
        <v>9530.4642112821257</v>
      </c>
      <c r="J3853" s="14">
        <v>3812.1856845128505</v>
      </c>
      <c r="K3853" s="15">
        <v>3.3656279057267348E-2</v>
      </c>
      <c r="L3853" s="14">
        <v>6281.6669106566724</v>
      </c>
      <c r="M3853" s="14">
        <v>194829.51239491475</v>
      </c>
      <c r="N3853" s="14">
        <v>2859.1392633846376</v>
      </c>
      <c r="O3853" s="15">
        <v>9.2157571964656931E-2</v>
      </c>
      <c r="P3853" s="14">
        <v>11038.665133618784</v>
      </c>
      <c r="Q3853" s="14">
        <v>132248.57292192173</v>
      </c>
      <c r="R3853" s="14">
        <v>2859.1392633846376</v>
      </c>
      <c r="S3853" s="15">
        <v>3.0388421361403031E-2</v>
      </c>
      <c r="T3853" s="38">
        <v>2046.3000973966443</v>
      </c>
      <c r="U3853" s="38">
        <v>70814.020436571678</v>
      </c>
      <c r="V3853" s="38">
        <v>19366.6321416721</v>
      </c>
      <c r="W3853" s="38">
        <v>397892.10575340816</v>
      </c>
      <c r="AA3853" s="13">
        <v>3788</v>
      </c>
      <c r="AB3853" s="39">
        <v>2979281.5140008237</v>
      </c>
    </row>
    <row r="3854" spans="3:28">
      <c r="C3854" s="13">
        <v>3789</v>
      </c>
      <c r="D3854" s="13">
        <v>65</v>
      </c>
      <c r="E3854" s="14">
        <v>215699.09090671342</v>
      </c>
      <c r="F3854" s="14">
        <v>63200.145453618235</v>
      </c>
      <c r="G3854" s="14">
        <v>2551.6097</v>
      </c>
      <c r="H3854" s="14">
        <v>149947.33575309519</v>
      </c>
      <c r="I3854" s="14">
        <v>8996.8401451857117</v>
      </c>
      <c r="J3854" s="14">
        <v>3598.7360580742848</v>
      </c>
      <c r="K3854" s="15">
        <v>0.12967350227722849</v>
      </c>
      <c r="L3854" s="14">
        <v>14469.680308474315</v>
      </c>
      <c r="M3854" s="14">
        <v>127854.53075580567</v>
      </c>
      <c r="N3854" s="14">
        <v>2699.0520435557132</v>
      </c>
      <c r="O3854" s="15">
        <v>8.1526654285327987E-2</v>
      </c>
      <c r="P3854" s="14">
        <v>8638.7263226662744</v>
      </c>
      <c r="Q3854" s="14">
        <v>115950.23984895223</v>
      </c>
      <c r="R3854" s="14">
        <v>2699.0520435557132</v>
      </c>
      <c r="S3854" s="15">
        <v>0.25750488499655572</v>
      </c>
      <c r="T3854" s="38">
        <v>34650.24583525581</v>
      </c>
      <c r="U3854" s="38">
        <v>170561.28060557361</v>
      </c>
      <c r="V3854" s="38">
        <v>57758.652466396401</v>
      </c>
      <c r="W3854" s="38">
        <v>414366.0512103315</v>
      </c>
      <c r="AA3854" s="13">
        <v>3789</v>
      </c>
      <c r="AB3854" s="39">
        <v>3025939.7439363827</v>
      </c>
    </row>
    <row r="3855" spans="3:28">
      <c r="C3855" s="13">
        <v>3790</v>
      </c>
      <c r="D3855" s="13">
        <v>65</v>
      </c>
      <c r="E3855" s="14">
        <v>225314.58976712017</v>
      </c>
      <c r="F3855" s="14">
        <v>66950.190009176862</v>
      </c>
      <c r="G3855" s="14">
        <v>2551.6097</v>
      </c>
      <c r="H3855" s="14">
        <v>155812.79005794329</v>
      </c>
      <c r="I3855" s="14">
        <v>9348.7674034765969</v>
      </c>
      <c r="J3855" s="14">
        <v>3739.5069613906389</v>
      </c>
      <c r="K3855" s="15">
        <v>2.6782450541326726E-2</v>
      </c>
      <c r="L3855" s="14">
        <v>3689.4870941678496</v>
      </c>
      <c r="M3855" s="14">
        <v>143316.8773704498</v>
      </c>
      <c r="N3855" s="14">
        <v>2804.630221042979</v>
      </c>
      <c r="O3855" s="15">
        <v>9.741940633481988E-2</v>
      </c>
      <c r="P3855" s="14">
        <v>19585.285030778967</v>
      </c>
      <c r="Q3855" s="14">
        <v>222028.499153418</v>
      </c>
      <c r="R3855" s="14">
        <v>2804.630221042979</v>
      </c>
      <c r="S3855" s="15">
        <v>0.1807046087812666</v>
      </c>
      <c r="T3855" s="38">
        <v>57601.735740506621</v>
      </c>
      <c r="U3855" s="38">
        <v>377765.90274286608</v>
      </c>
      <c r="V3855" s="38">
        <v>80876.50786545343</v>
      </c>
      <c r="W3855" s="38">
        <v>743111.27926673391</v>
      </c>
      <c r="AA3855" s="13">
        <v>3790</v>
      </c>
      <c r="AB3855" s="39">
        <v>3121281.6045516841</v>
      </c>
    </row>
    <row r="3856" spans="3:28">
      <c r="C3856" s="13">
        <v>3791</v>
      </c>
      <c r="D3856" s="13">
        <v>65</v>
      </c>
      <c r="E3856" s="14">
        <v>233784.27616221784</v>
      </c>
      <c r="F3856" s="14">
        <v>70253.367703264958</v>
      </c>
      <c r="G3856" s="14">
        <v>2551.6097</v>
      </c>
      <c r="H3856" s="14">
        <v>160979.29875895288</v>
      </c>
      <c r="I3856" s="14">
        <v>9658.7579255371729</v>
      </c>
      <c r="J3856" s="14">
        <v>3863.5031702148694</v>
      </c>
      <c r="K3856" s="15">
        <v>8.7058525439494508E-2</v>
      </c>
      <c r="L3856" s="14">
        <v>12570.651085401205</v>
      </c>
      <c r="M3856" s="14">
        <v>158895.5108921472</v>
      </c>
      <c r="N3856" s="14">
        <v>2897.627377661152</v>
      </c>
      <c r="O3856" s="15">
        <v>0.11992059290018686</v>
      </c>
      <c r="P3856" s="14">
        <v>29481.710575454999</v>
      </c>
      <c r="Q3856" s="14">
        <v>276774.12678877794</v>
      </c>
      <c r="R3856" s="14">
        <v>2897.627377661152</v>
      </c>
      <c r="S3856" s="15">
        <v>8.023466256310946E-2</v>
      </c>
      <c r="T3856" s="38">
        <v>28731.488191223558</v>
      </c>
      <c r="U3856" s="38">
        <v>388273.51587748929</v>
      </c>
      <c r="V3856" s="38">
        <v>70783.849852079758</v>
      </c>
      <c r="W3856" s="38">
        <v>823943.15355841443</v>
      </c>
      <c r="AA3856" s="13">
        <v>3791</v>
      </c>
      <c r="AB3856" s="39">
        <v>2730440.3231803244</v>
      </c>
    </row>
    <row r="3857" spans="3:28">
      <c r="C3857" s="13">
        <v>3792</v>
      </c>
      <c r="D3857" s="13">
        <v>65</v>
      </c>
      <c r="E3857" s="14">
        <v>236673.74044432442</v>
      </c>
      <c r="F3857" s="14">
        <v>71380.258773286521</v>
      </c>
      <c r="G3857" s="14">
        <v>2551.6097</v>
      </c>
      <c r="H3857" s="14">
        <v>162741.87197103791</v>
      </c>
      <c r="I3857" s="14">
        <v>9764.5123182622738</v>
      </c>
      <c r="J3857" s="14">
        <v>3905.8049273049096</v>
      </c>
      <c r="K3857" s="15">
        <v>3.3802934852159121E-2</v>
      </c>
      <c r="L3857" s="14">
        <v>6690.7040671108443</v>
      </c>
      <c r="M3857" s="14">
        <v>206576.24452132179</v>
      </c>
      <c r="N3857" s="14">
        <v>2929.3536954786819</v>
      </c>
      <c r="O3857" s="15">
        <v>0.1638992473181535</v>
      </c>
      <c r="P3857" s="14">
        <v>30406.793977335321</v>
      </c>
      <c r="Q3857" s="14">
        <v>217392.72534499984</v>
      </c>
      <c r="R3857" s="14">
        <v>2929.3536954786819</v>
      </c>
      <c r="S3857" s="15">
        <v>0.14908455229375761</v>
      </c>
      <c r="T3857" s="38">
        <v>7944.8220354488349</v>
      </c>
      <c r="U3857" s="38">
        <v>62700.211523853199</v>
      </c>
      <c r="V3857" s="38">
        <v>45042.320079895006</v>
      </c>
      <c r="W3857" s="38">
        <v>486669.18139017484</v>
      </c>
      <c r="AA3857" s="13">
        <v>3792</v>
      </c>
      <c r="AB3857" s="39">
        <v>2798535.4649153063</v>
      </c>
    </row>
    <row r="3858" spans="3:28">
      <c r="C3858" s="13">
        <v>3793</v>
      </c>
      <c r="D3858" s="13">
        <v>65</v>
      </c>
      <c r="E3858" s="14">
        <v>238128.97517046364</v>
      </c>
      <c r="F3858" s="14">
        <v>71947.800316480818</v>
      </c>
      <c r="G3858" s="14">
        <v>2551.6097</v>
      </c>
      <c r="H3858" s="14">
        <v>163629.56515398281</v>
      </c>
      <c r="I3858" s="14">
        <v>9817.7739092389675</v>
      </c>
      <c r="J3858" s="14">
        <v>3927.109563695587</v>
      </c>
      <c r="K3858" s="15">
        <v>4.316742375203611E-2</v>
      </c>
      <c r="L3858" s="14">
        <v>6971.4429619212797</v>
      </c>
      <c r="M3858" s="14">
        <v>170432.77444610128</v>
      </c>
      <c r="N3858" s="14">
        <v>2945.3321727716902</v>
      </c>
      <c r="O3858" s="15">
        <v>-0.18087917083438859</v>
      </c>
      <c r="P3858" s="14">
        <v>-40294.504072991469</v>
      </c>
      <c r="Q3858" s="14">
        <v>183948.44499907197</v>
      </c>
      <c r="R3858" s="14">
        <v>2945.3321727716902</v>
      </c>
      <c r="S3858" s="15">
        <v>0.32153254746297133</v>
      </c>
      <c r="T3858" s="38">
        <v>89416.09400318742</v>
      </c>
      <c r="U3858" s="38">
        <v>368982.2057102996</v>
      </c>
      <c r="V3858" s="38">
        <v>56093.032892117233</v>
      </c>
      <c r="W3858" s="38">
        <v>723363.42515547294</v>
      </c>
      <c r="AA3858" s="13">
        <v>3793</v>
      </c>
      <c r="AB3858" s="39">
        <v>2331112.5350562553</v>
      </c>
    </row>
    <row r="3859" spans="3:28">
      <c r="C3859" s="13">
        <v>3794</v>
      </c>
      <c r="D3859" s="13">
        <v>65</v>
      </c>
      <c r="E3859" s="14">
        <v>237362.18101846968</v>
      </c>
      <c r="F3859" s="14">
        <v>71648.750597203179</v>
      </c>
      <c r="G3859" s="14">
        <v>2551.6097</v>
      </c>
      <c r="H3859" s="14">
        <v>163161.8207212665</v>
      </c>
      <c r="I3859" s="14">
        <v>9789.7092432759891</v>
      </c>
      <c r="J3859" s="14">
        <v>3915.8836973103957</v>
      </c>
      <c r="K3859" s="15">
        <v>-2.0972379234715649E-3</v>
      </c>
      <c r="L3859" s="14">
        <v>-328.92477624581664</v>
      </c>
      <c r="M3859" s="14">
        <v>158466.1467869753</v>
      </c>
      <c r="N3859" s="14">
        <v>2936.9127729827965</v>
      </c>
      <c r="O3859" s="15">
        <v>0.28214735454805229</v>
      </c>
      <c r="P3859" s="14">
        <v>93413.702488379218</v>
      </c>
      <c r="Q3859" s="14">
        <v>425963.42184829328</v>
      </c>
      <c r="R3859" s="14">
        <v>2936.9127729827965</v>
      </c>
      <c r="S3859" s="15">
        <v>0.21431971356901558</v>
      </c>
      <c r="T3859" s="38">
        <v>23678.706920926521</v>
      </c>
      <c r="U3859" s="38">
        <v>135630.26598897067</v>
      </c>
      <c r="V3859" s="38">
        <v>116763.48463305992</v>
      </c>
      <c r="W3859" s="38">
        <v>720059.83462423924</v>
      </c>
      <c r="AA3859" s="13">
        <v>3794</v>
      </c>
      <c r="AB3859" s="39">
        <v>2786822.6749400087</v>
      </c>
    </row>
    <row r="3860" spans="3:28">
      <c r="C3860" s="13">
        <v>3795</v>
      </c>
      <c r="D3860" s="13">
        <v>65</v>
      </c>
      <c r="E3860" s="14">
        <v>235119.00236207523</v>
      </c>
      <c r="F3860" s="14">
        <v>70773.910921209346</v>
      </c>
      <c r="G3860" s="14">
        <v>2551.6097</v>
      </c>
      <c r="H3860" s="14">
        <v>161793.48174086589</v>
      </c>
      <c r="I3860" s="14">
        <v>9707.6089044519522</v>
      </c>
      <c r="J3860" s="14">
        <v>3883.0435617807811</v>
      </c>
      <c r="K3860" s="15">
        <v>6.874753726139668E-2</v>
      </c>
      <c r="L3860" s="14">
        <v>12746.66249957155</v>
      </c>
      <c r="M3860" s="14">
        <v>200100.82606143656</v>
      </c>
      <c r="N3860" s="14">
        <v>2912.2826713355857</v>
      </c>
      <c r="O3860" s="15">
        <v>-7.1741354179941735E-2</v>
      </c>
      <c r="P3860" s="14">
        <v>-8591.4562512318516</v>
      </c>
      <c r="Q3860" s="14">
        <v>112620.6661282667</v>
      </c>
      <c r="R3860" s="14">
        <v>2912.2826713355857</v>
      </c>
      <c r="S3860" s="15">
        <v>0.23676574776105785</v>
      </c>
      <c r="T3860" s="38">
        <v>122082.59499383162</v>
      </c>
      <c r="U3860" s="38">
        <v>639164.81885321159</v>
      </c>
      <c r="V3860" s="38">
        <v>126237.80124217132</v>
      </c>
      <c r="W3860" s="38">
        <v>951886.31104291487</v>
      </c>
      <c r="AA3860" s="13">
        <v>3795</v>
      </c>
      <c r="AB3860" s="39">
        <v>2803609.7562186592</v>
      </c>
    </row>
    <row r="3861" spans="3:28">
      <c r="C3861" s="13">
        <v>3796</v>
      </c>
      <c r="D3861" s="13">
        <v>65</v>
      </c>
      <c r="E3861" s="14">
        <v>230204.42772708673</v>
      </c>
      <c r="F3861" s="14">
        <v>68857.22681356383</v>
      </c>
      <c r="G3861" s="14">
        <v>2551.6097</v>
      </c>
      <c r="H3861" s="14">
        <v>158795.59121352292</v>
      </c>
      <c r="I3861" s="14">
        <v>9527.7354728113751</v>
      </c>
      <c r="J3861" s="14">
        <v>3811.0941891245502</v>
      </c>
      <c r="K3861" s="15">
        <v>1.4493904324559465E-2</v>
      </c>
      <c r="L3861" s="14">
        <v>2129.7476947358609</v>
      </c>
      <c r="M3861" s="14">
        <v>150976.21885260043</v>
      </c>
      <c r="N3861" s="14">
        <v>2858.3206418434124</v>
      </c>
      <c r="O3861" s="15">
        <v>-0.16234630407083692</v>
      </c>
      <c r="P3861" s="14">
        <v>-16285.859052403604</v>
      </c>
      <c r="Q3861" s="14">
        <v>85458.852925903309</v>
      </c>
      <c r="R3861" s="14">
        <v>2858.3206418434124</v>
      </c>
      <c r="S3861" s="15">
        <v>-0.33699558637429317</v>
      </c>
      <c r="T3861" s="38">
        <v>-30722.489599829925</v>
      </c>
      <c r="U3861" s="38">
        <v>61872.522269388232</v>
      </c>
      <c r="V3861" s="38">
        <v>-44878.600957497671</v>
      </c>
      <c r="W3861" s="38">
        <v>298307.59404789197</v>
      </c>
      <c r="AA3861" s="13">
        <v>3796</v>
      </c>
      <c r="AB3861" s="39">
        <v>2669712.2579244869</v>
      </c>
    </row>
    <row r="3862" spans="3:28">
      <c r="C3862" s="13">
        <v>3797</v>
      </c>
      <c r="D3862" s="13">
        <v>65</v>
      </c>
      <c r="E3862" s="14">
        <v>231823.47703919947</v>
      </c>
      <c r="F3862" s="14">
        <v>69488.656045287789</v>
      </c>
      <c r="G3862" s="14">
        <v>2551.6097</v>
      </c>
      <c r="H3862" s="14">
        <v>159783.21129391168</v>
      </c>
      <c r="I3862" s="14">
        <v>9586.9926776347002</v>
      </c>
      <c r="J3862" s="14">
        <v>3834.7970710538802</v>
      </c>
      <c r="K3862" s="15">
        <v>8.528344375446606E-2</v>
      </c>
      <c r="L3862" s="14">
        <v>13339.10522521275</v>
      </c>
      <c r="M3862" s="14">
        <v>171665.58667273476</v>
      </c>
      <c r="N3862" s="14">
        <v>2876.09780329041</v>
      </c>
      <c r="O3862" s="15">
        <v>9.3969679314960836E-2</v>
      </c>
      <c r="P3862" s="14">
        <v>11314.80511135515</v>
      </c>
      <c r="Q3862" s="14">
        <v>133161.96037411707</v>
      </c>
      <c r="R3862" s="14">
        <v>2876.09780329041</v>
      </c>
      <c r="S3862" s="15">
        <v>1.1792951286328679E-2</v>
      </c>
      <c r="T3862" s="38">
        <v>2937.7773449534234</v>
      </c>
      <c r="U3862" s="38">
        <v>253488.81532161726</v>
      </c>
      <c r="V3862" s="38">
        <v>27591.687681521325</v>
      </c>
      <c r="W3862" s="38">
        <v>558316.36236846913</v>
      </c>
      <c r="AA3862" s="13">
        <v>3797</v>
      </c>
      <c r="AB3862" s="39">
        <v>2464208.8192624706</v>
      </c>
    </row>
    <row r="3863" spans="3:28">
      <c r="C3863" s="13">
        <v>3798</v>
      </c>
      <c r="D3863" s="13">
        <v>65</v>
      </c>
      <c r="E3863" s="14">
        <v>243642.6869215683</v>
      </c>
      <c r="F3863" s="14">
        <v>74098.147899411633</v>
      </c>
      <c r="G3863" s="14">
        <v>2551.6097</v>
      </c>
      <c r="H3863" s="14">
        <v>166992.92932215668</v>
      </c>
      <c r="I3863" s="14">
        <v>10019.5757593294</v>
      </c>
      <c r="J3863" s="14">
        <v>4007.8303037317601</v>
      </c>
      <c r="K3863" s="15">
        <v>0.11641348960286138</v>
      </c>
      <c r="L3863" s="14">
        <v>20241.439178181925</v>
      </c>
      <c r="M3863" s="14">
        <v>196120.7294883267</v>
      </c>
      <c r="N3863" s="14">
        <v>3005.8727277988201</v>
      </c>
      <c r="O3863" s="15">
        <v>4.7883508257958632E-2</v>
      </c>
      <c r="P3863" s="14">
        <v>8112.3724907624137</v>
      </c>
      <c r="Q3863" s="14">
        <v>179034.23378095042</v>
      </c>
      <c r="R3863" s="14">
        <v>3005.8727277988201</v>
      </c>
      <c r="S3863" s="15">
        <v>6.2316505790361465E-2</v>
      </c>
      <c r="T3863" s="38">
        <v>14311.134608067479</v>
      </c>
      <c r="U3863" s="38">
        <v>245466.4628472667</v>
      </c>
      <c r="V3863" s="38">
        <v>42664.946277011819</v>
      </c>
      <c r="W3863" s="38">
        <v>620621.42611654382</v>
      </c>
      <c r="AA3863" s="13">
        <v>3798</v>
      </c>
      <c r="AB3863" s="39">
        <v>3006694.9206867106</v>
      </c>
    </row>
    <row r="3864" spans="3:28">
      <c r="C3864" s="13">
        <v>3799</v>
      </c>
      <c r="D3864" s="13">
        <v>65</v>
      </c>
      <c r="E3864" s="14">
        <v>230059.42366298969</v>
      </c>
      <c r="F3864" s="14">
        <v>68800.675228565975</v>
      </c>
      <c r="G3864" s="14">
        <v>2551.6097</v>
      </c>
      <c r="H3864" s="14">
        <v>158707.1387344237</v>
      </c>
      <c r="I3864" s="14">
        <v>9522.4283240654222</v>
      </c>
      <c r="J3864" s="14">
        <v>3808.9713296261689</v>
      </c>
      <c r="K3864" s="15">
        <v>5.5304609890074422E-2</v>
      </c>
      <c r="L3864" s="14">
        <v>8084.1557158783608</v>
      </c>
      <c r="M3864" s="14">
        <v>156163.72031076148</v>
      </c>
      <c r="N3864" s="14">
        <v>2856.7284972196267</v>
      </c>
      <c r="O3864" s="15">
        <v>0.28529232708913538</v>
      </c>
      <c r="P3864" s="14">
        <v>50355.330708552108</v>
      </c>
      <c r="Q3864" s="14">
        <v>228288.02377081182</v>
      </c>
      <c r="R3864" s="14">
        <v>2856.7284972196267</v>
      </c>
      <c r="S3864" s="15">
        <v>0.37597850272548711</v>
      </c>
      <c r="T3864" s="38">
        <v>76502.542049056676</v>
      </c>
      <c r="U3864" s="38">
        <v>281406.74732178327</v>
      </c>
      <c r="V3864" s="38">
        <v>134942.02847348715</v>
      </c>
      <c r="W3864" s="38">
        <v>665858.49140335666</v>
      </c>
      <c r="AA3864" s="13">
        <v>3799</v>
      </c>
      <c r="AB3864" s="39">
        <v>3216744.6471723896</v>
      </c>
    </row>
    <row r="3865" spans="3:28">
      <c r="C3865" s="13">
        <v>3800</v>
      </c>
      <c r="D3865" s="13">
        <v>65</v>
      </c>
      <c r="E3865" s="14">
        <v>226244.1222671227</v>
      </c>
      <c r="F3865" s="14">
        <v>67312.707684177847</v>
      </c>
      <c r="G3865" s="14">
        <v>2551.6097</v>
      </c>
      <c r="H3865" s="14">
        <v>156379.80488294485</v>
      </c>
      <c r="I3865" s="14">
        <v>9382.7882929766911</v>
      </c>
      <c r="J3865" s="14">
        <v>3753.1153171906767</v>
      </c>
      <c r="K3865" s="15">
        <v>7.8415646010285889E-2</v>
      </c>
      <c r="L3865" s="14">
        <v>10171.336848254434</v>
      </c>
      <c r="M3865" s="14">
        <v>141758.44802215518</v>
      </c>
      <c r="N3865" s="14">
        <v>2814.8364878930074</v>
      </c>
      <c r="O3865" s="15">
        <v>0.22272846167848098</v>
      </c>
      <c r="P3865" s="14">
        <v>33040.135202633719</v>
      </c>
      <c r="Q3865" s="14">
        <v>182790.2257464891</v>
      </c>
      <c r="R3865" s="14">
        <v>2814.8364878930074</v>
      </c>
      <c r="S3865" s="15">
        <v>0.14502016821713537</v>
      </c>
      <c r="T3865" s="38">
        <v>17084.66260946789</v>
      </c>
      <c r="U3865" s="38">
        <v>136300.95405708783</v>
      </c>
      <c r="V3865" s="38">
        <v>60296.134660356038</v>
      </c>
      <c r="W3865" s="38">
        <v>460849.62782573211</v>
      </c>
      <c r="AA3865" s="13">
        <v>3800</v>
      </c>
      <c r="AB3865" s="39">
        <v>2476900.47445963</v>
      </c>
    </row>
    <row r="3866" spans="3:28">
      <c r="C3866" s="13">
        <v>3801</v>
      </c>
      <c r="D3866" s="13">
        <v>65</v>
      </c>
      <c r="E3866" s="14">
        <v>229336.47176362859</v>
      </c>
      <c r="F3866" s="14">
        <v>68518.723987815145</v>
      </c>
      <c r="G3866" s="14">
        <v>2551.6097</v>
      </c>
      <c r="H3866" s="14">
        <v>158266.13807581345</v>
      </c>
      <c r="I3866" s="14">
        <v>9495.968284548806</v>
      </c>
      <c r="J3866" s="14">
        <v>3798.3873138195227</v>
      </c>
      <c r="K3866" s="15">
        <v>6.9591977049960008E-2</v>
      </c>
      <c r="L3866" s="14">
        <v>9229.8085901964751</v>
      </c>
      <c r="M3866" s="14">
        <v>143756.48290583803</v>
      </c>
      <c r="N3866" s="14">
        <v>2848.7904853646419</v>
      </c>
      <c r="O3866" s="15">
        <v>5.2397384003787933E-2</v>
      </c>
      <c r="P3866" s="14">
        <v>8105.406643821274</v>
      </c>
      <c r="Q3866" s="14">
        <v>164220.85751697773</v>
      </c>
      <c r="R3866" s="14">
        <v>2848.7904853646419</v>
      </c>
      <c r="S3866" s="15">
        <v>0.34425334357486892</v>
      </c>
      <c r="T3866" s="38">
        <v>76150.844269149791</v>
      </c>
      <c r="U3866" s="38">
        <v>298781.06275342498</v>
      </c>
      <c r="V3866" s="38">
        <v>93486.059503167548</v>
      </c>
      <c r="W3866" s="38">
        <v>606758.40317624074</v>
      </c>
      <c r="AA3866" s="13">
        <v>3801</v>
      </c>
      <c r="AB3866" s="39">
        <v>2742892.3947564261</v>
      </c>
    </row>
    <row r="3867" spans="3:28">
      <c r="C3867" s="13">
        <v>3802</v>
      </c>
      <c r="D3867" s="13">
        <v>65</v>
      </c>
      <c r="E3867" s="14">
        <v>245597.73809554282</v>
      </c>
      <c r="F3867" s="14">
        <v>74860.617857261706</v>
      </c>
      <c r="G3867" s="14">
        <v>2551.6097</v>
      </c>
      <c r="H3867" s="14">
        <v>168185.51053828112</v>
      </c>
      <c r="I3867" s="14">
        <v>10091.130632296867</v>
      </c>
      <c r="J3867" s="14">
        <v>4036.452252918747</v>
      </c>
      <c r="K3867" s="15">
        <v>9.9215954203096507E-2</v>
      </c>
      <c r="L3867" s="14">
        <v>16307.747368713128</v>
      </c>
      <c r="M3867" s="14">
        <v>182692.15330664645</v>
      </c>
      <c r="N3867" s="14">
        <v>3027.3391896890598</v>
      </c>
      <c r="O3867" s="15">
        <v>5.3201615426665239E-2</v>
      </c>
      <c r="P3867" s="14">
        <v>7867.7079891937692</v>
      </c>
      <c r="Q3867" s="14">
        <v>157266.13495646929</v>
      </c>
      <c r="R3867" s="14">
        <v>3027.3391896890598</v>
      </c>
      <c r="S3867" s="15">
        <v>0.23964963817693796</v>
      </c>
      <c r="T3867" s="38">
        <v>208722.70774020051</v>
      </c>
      <c r="U3867" s="38">
        <v>1081185.7738290071</v>
      </c>
      <c r="V3867" s="38">
        <v>232898.16309810741</v>
      </c>
      <c r="W3867" s="38">
        <v>1421144.0620921229</v>
      </c>
      <c r="AA3867" s="13">
        <v>3802</v>
      </c>
      <c r="AB3867" s="39">
        <v>2842327.198583602</v>
      </c>
    </row>
    <row r="3868" spans="3:28">
      <c r="C3868" s="13">
        <v>3803</v>
      </c>
      <c r="D3868" s="13">
        <v>65</v>
      </c>
      <c r="E3868" s="14">
        <v>223212.03415023308</v>
      </c>
      <c r="F3868" s="14">
        <v>66130.1933185909</v>
      </c>
      <c r="G3868" s="14">
        <v>2551.6097</v>
      </c>
      <c r="H3868" s="14">
        <v>154530.23113164218</v>
      </c>
      <c r="I3868" s="14">
        <v>9271.8138678985306</v>
      </c>
      <c r="J3868" s="14">
        <v>3708.7255471594126</v>
      </c>
      <c r="K3868" s="15">
        <v>2.2816507496632048E-2</v>
      </c>
      <c r="L3868" s="14">
        <v>2458.456789095213</v>
      </c>
      <c r="M3868" s="14">
        <v>112061.86000885656</v>
      </c>
      <c r="N3868" s="14">
        <v>2781.544160369559</v>
      </c>
      <c r="O3868" s="15">
        <v>0.160772823634249</v>
      </c>
      <c r="P3868" s="14">
        <v>13826.831011327782</v>
      </c>
      <c r="Q3868" s="14">
        <v>101219.89314759322</v>
      </c>
      <c r="R3868" s="14">
        <v>2781.544160369559</v>
      </c>
      <c r="S3868" s="15">
        <v>0.38740426509970649</v>
      </c>
      <c r="T3868" s="38">
        <v>98392.805436024515</v>
      </c>
      <c r="U3868" s="38">
        <v>353763.24242955528</v>
      </c>
      <c r="V3868" s="38">
        <v>114678.09323644752</v>
      </c>
      <c r="W3868" s="38">
        <v>567044.99558600504</v>
      </c>
      <c r="AA3868" s="13">
        <v>3803</v>
      </c>
      <c r="AB3868" s="39">
        <v>2711409.35661879</v>
      </c>
    </row>
    <row r="3869" spans="3:28">
      <c r="C3869" s="13">
        <v>3804</v>
      </c>
      <c r="D3869" s="13">
        <v>65</v>
      </c>
      <c r="E3869" s="14">
        <v>231502.188534202</v>
      </c>
      <c r="F3869" s="14">
        <v>69363.353528338776</v>
      </c>
      <c r="G3869" s="14">
        <v>2551.6097</v>
      </c>
      <c r="H3869" s="14">
        <v>159587.22530586322</v>
      </c>
      <c r="I3869" s="14">
        <v>9575.2335183517935</v>
      </c>
      <c r="J3869" s="14">
        <v>3830.0934073407175</v>
      </c>
      <c r="K3869" s="15">
        <v>-6.0880920604800874E-2</v>
      </c>
      <c r="L3869" s="14">
        <v>-8173.4654018816482</v>
      </c>
      <c r="M3869" s="14">
        <v>127994.8961446841</v>
      </c>
      <c r="N3869" s="14">
        <v>2872.5700555055378</v>
      </c>
      <c r="O3869" s="15">
        <v>0.11252803264935297</v>
      </c>
      <c r="P3869" s="14">
        <v>9382.1210007781756</v>
      </c>
      <c r="Q3869" s="14">
        <v>94194.261625452928</v>
      </c>
      <c r="R3869" s="14">
        <v>2872.5700555055378</v>
      </c>
      <c r="S3869" s="15">
        <v>-0.13348138175012197</v>
      </c>
      <c r="T3869" s="38">
        <v>-40737.70660403213</v>
      </c>
      <c r="U3869" s="38">
        <v>265892.50187510793</v>
      </c>
      <c r="V3869" s="38">
        <v>-39529.051005135603</v>
      </c>
      <c r="W3869" s="38">
        <v>488081.65964524494</v>
      </c>
      <c r="AA3869" s="13">
        <v>3804</v>
      </c>
      <c r="AB3869" s="39">
        <v>2343450.0505190347</v>
      </c>
    </row>
    <row r="3870" spans="3:28">
      <c r="C3870" s="13">
        <v>3805</v>
      </c>
      <c r="D3870" s="13">
        <v>65</v>
      </c>
      <c r="E3870" s="14">
        <v>237033.40416406558</v>
      </c>
      <c r="F3870" s="14">
        <v>71520.527623985574</v>
      </c>
      <c r="G3870" s="14">
        <v>2551.6097</v>
      </c>
      <c r="H3870" s="14">
        <v>162961.26684008</v>
      </c>
      <c r="I3870" s="14">
        <v>9777.6760104047989</v>
      </c>
      <c r="J3870" s="14">
        <v>3911.0704041619197</v>
      </c>
      <c r="K3870" s="15">
        <v>4.2730208149293965E-2</v>
      </c>
      <c r="L3870" s="14">
        <v>6547.0000449055951</v>
      </c>
      <c r="M3870" s="14">
        <v>161719.6696459392</v>
      </c>
      <c r="N3870" s="14">
        <v>2933.3028031214394</v>
      </c>
      <c r="O3870" s="15">
        <v>0.14716579692167742</v>
      </c>
      <c r="P3870" s="14">
        <v>31389.919506027207</v>
      </c>
      <c r="Q3870" s="14">
        <v>246152.86775523875</v>
      </c>
      <c r="R3870" s="14">
        <v>2933.3028031214394</v>
      </c>
      <c r="S3870" s="15">
        <v>0.39182366118207179</v>
      </c>
      <c r="T3870" s="38">
        <v>58818.336192468691</v>
      </c>
      <c r="U3870" s="38">
        <v>210399.29160268168</v>
      </c>
      <c r="V3870" s="38">
        <v>96755.255743401489</v>
      </c>
      <c r="W3870" s="38">
        <v>618271.82900385954</v>
      </c>
      <c r="AA3870" s="13">
        <v>3805</v>
      </c>
      <c r="AB3870" s="39">
        <v>2794623.279710046</v>
      </c>
    </row>
    <row r="3871" spans="3:28">
      <c r="C3871" s="13">
        <v>3806</v>
      </c>
      <c r="D3871" s="13">
        <v>65</v>
      </c>
      <c r="E3871" s="14">
        <v>227726.16953292157</v>
      </c>
      <c r="F3871" s="14">
        <v>67890.706117839407</v>
      </c>
      <c r="G3871" s="14">
        <v>2551.6097</v>
      </c>
      <c r="H3871" s="14">
        <v>157283.85371508216</v>
      </c>
      <c r="I3871" s="14">
        <v>9437.0312229049287</v>
      </c>
      <c r="J3871" s="14">
        <v>3774.8124891619718</v>
      </c>
      <c r="K3871" s="15">
        <v>5.8496113304161004E-2</v>
      </c>
      <c r="L3871" s="14">
        <v>10215.332508514948</v>
      </c>
      <c r="M3871" s="14">
        <v>186735.40973755092</v>
      </c>
      <c r="N3871" s="14">
        <v>2831.1093668714784</v>
      </c>
      <c r="O3871" s="15">
        <v>9.0455889905192821E-2</v>
      </c>
      <c r="P3871" s="14">
        <v>17263.012067034324</v>
      </c>
      <c r="Q3871" s="14">
        <v>209523.09976128623</v>
      </c>
      <c r="R3871" s="14">
        <v>2831.1093668714784</v>
      </c>
      <c r="S3871" s="15">
        <v>-0.21252043501823104</v>
      </c>
      <c r="T3871" s="38">
        <v>-103862.05954220319</v>
      </c>
      <c r="U3871" s="38">
        <v>386269.13104369718</v>
      </c>
      <c r="V3871" s="38">
        <v>-76383.714966653919</v>
      </c>
      <c r="W3871" s="38">
        <v>782527.64054253441</v>
      </c>
      <c r="AA3871" s="13">
        <v>3806</v>
      </c>
      <c r="AB3871" s="39">
        <v>2205030.3017532057</v>
      </c>
    </row>
    <row r="3872" spans="3:28">
      <c r="C3872" s="13">
        <v>3807</v>
      </c>
      <c r="D3872" s="13">
        <v>65</v>
      </c>
      <c r="E3872" s="14">
        <v>234020.82025962375</v>
      </c>
      <c r="F3872" s="14">
        <v>70345.61990125326</v>
      </c>
      <c r="G3872" s="14">
        <v>2551.6097</v>
      </c>
      <c r="H3872" s="14">
        <v>161123.59065837049</v>
      </c>
      <c r="I3872" s="14">
        <v>9667.4154395022288</v>
      </c>
      <c r="J3872" s="14">
        <v>3866.9661758008915</v>
      </c>
      <c r="K3872" s="15">
        <v>7.9782111050136009E-3</v>
      </c>
      <c r="L3872" s="14">
        <v>1423.1762704731038</v>
      </c>
      <c r="M3872" s="14">
        <v>181739.53889621422</v>
      </c>
      <c r="N3872" s="14">
        <v>2900.2246318506686</v>
      </c>
      <c r="O3872" s="15">
        <v>-2.2984155972893688E-3</v>
      </c>
      <c r="P3872" s="14">
        <v>-577.55119209214376</v>
      </c>
      <c r="Q3872" s="14">
        <v>252154.8761121571</v>
      </c>
      <c r="R3872" s="14">
        <v>2900.2246318506686</v>
      </c>
      <c r="S3872" s="15">
        <v>0.19747154717798082</v>
      </c>
      <c r="T3872" s="38">
        <v>53789.567542465687</v>
      </c>
      <c r="U3872" s="38">
        <v>327631.16263735172</v>
      </c>
      <c r="V3872" s="38">
        <v>54635.192620846647</v>
      </c>
      <c r="W3872" s="38">
        <v>761525.57764572301</v>
      </c>
      <c r="AA3872" s="13">
        <v>3807</v>
      </c>
      <c r="AB3872" s="39">
        <v>2560292.7139562066</v>
      </c>
    </row>
    <row r="3873" spans="3:28">
      <c r="C3873" s="13">
        <v>3808</v>
      </c>
      <c r="D3873" s="13">
        <v>65</v>
      </c>
      <c r="E3873" s="14">
        <v>233108.13339692526</v>
      </c>
      <c r="F3873" s="14">
        <v>69989.67202480085</v>
      </c>
      <c r="G3873" s="14">
        <v>2551.6097</v>
      </c>
      <c r="H3873" s="14">
        <v>160566.85167212441</v>
      </c>
      <c r="I3873" s="14">
        <v>9634.0111003274633</v>
      </c>
      <c r="J3873" s="14">
        <v>3853.6044401309855</v>
      </c>
      <c r="K3873" s="15">
        <v>8.0090771955525664E-2</v>
      </c>
      <c r="L3873" s="14">
        <v>15473.646147469935</v>
      </c>
      <c r="M3873" s="14">
        <v>210601.80939402719</v>
      </c>
      <c r="N3873" s="14">
        <v>2890.2033300982389</v>
      </c>
      <c r="O3873" s="15">
        <v>4.8893637559298014E-2</v>
      </c>
      <c r="P3873" s="14">
        <v>8391.5754023342779</v>
      </c>
      <c r="Q3873" s="14">
        <v>181465.86690127553</v>
      </c>
      <c r="R3873" s="14">
        <v>2890.2033300982389</v>
      </c>
      <c r="S3873" s="15">
        <v>0.26168206728908699</v>
      </c>
      <c r="T3873" s="38">
        <v>69273.046108500697</v>
      </c>
      <c r="U3873" s="38">
        <v>335440.32314513519</v>
      </c>
      <c r="V3873" s="38">
        <v>93138.267658304918</v>
      </c>
      <c r="W3873" s="38">
        <v>727507.99944043788</v>
      </c>
      <c r="AA3873" s="13">
        <v>3808</v>
      </c>
      <c r="AB3873" s="39">
        <v>2525497.5482886024</v>
      </c>
    </row>
    <row r="3874" spans="3:28">
      <c r="C3874" s="13">
        <v>3809</v>
      </c>
      <c r="D3874" s="13">
        <v>65</v>
      </c>
      <c r="E3874" s="14">
        <v>203756.32856050716</v>
      </c>
      <c r="F3874" s="14">
        <v>58542.468138597789</v>
      </c>
      <c r="G3874" s="14">
        <v>2551.6097</v>
      </c>
      <c r="H3874" s="14">
        <v>142662.25072190937</v>
      </c>
      <c r="I3874" s="14">
        <v>8559.7350433145621</v>
      </c>
      <c r="J3874" s="14">
        <v>3423.8940173258252</v>
      </c>
      <c r="K3874" s="15">
        <v>-1.8664366105665867E-2</v>
      </c>
      <c r="L3874" s="14">
        <v>-2696.9730320586395</v>
      </c>
      <c r="M3874" s="14">
        <v>143513.48074560351</v>
      </c>
      <c r="N3874" s="14">
        <v>2567.9205129943684</v>
      </c>
      <c r="O3874" s="15">
        <v>0.12902740729336998</v>
      </c>
      <c r="P3874" s="14">
        <v>20358.083319942714</v>
      </c>
      <c r="Q3874" s="14">
        <v>179423.12084519785</v>
      </c>
      <c r="R3874" s="14">
        <v>2567.9205129943684</v>
      </c>
      <c r="S3874" s="15">
        <v>-0.14177633453823546</v>
      </c>
      <c r="T3874" s="38">
        <v>-39809.781958225241</v>
      </c>
      <c r="U3874" s="38">
        <v>242267.03479216722</v>
      </c>
      <c r="V3874" s="38">
        <v>-22148.671670341166</v>
      </c>
      <c r="W3874" s="38">
        <v>565203.63638296863</v>
      </c>
      <c r="AA3874" s="13">
        <v>3809</v>
      </c>
      <c r="AB3874" s="39">
        <v>2870612.0100310529</v>
      </c>
    </row>
    <row r="3875" spans="3:28">
      <c r="C3875" s="13">
        <v>3810</v>
      </c>
      <c r="D3875" s="13">
        <v>65</v>
      </c>
      <c r="E3875" s="14">
        <v>238072.16549388957</v>
      </c>
      <c r="F3875" s="14">
        <v>71925.644542616938</v>
      </c>
      <c r="G3875" s="14">
        <v>2551.6097</v>
      </c>
      <c r="H3875" s="14">
        <v>163594.91125127263</v>
      </c>
      <c r="I3875" s="14">
        <v>9815.6946750763582</v>
      </c>
      <c r="J3875" s="14">
        <v>3926.2778700305435</v>
      </c>
      <c r="K3875" s="15">
        <v>0.1097382878429084</v>
      </c>
      <c r="L3875" s="14">
        <v>22825.852693819681</v>
      </c>
      <c r="M3875" s="14">
        <v>232791.62354974798</v>
      </c>
      <c r="N3875" s="14">
        <v>2944.7084025229074</v>
      </c>
      <c r="O3875" s="15">
        <v>0.1644291188921036</v>
      </c>
      <c r="P3875" s="14">
        <v>27701.653491161527</v>
      </c>
      <c r="Q3875" s="14">
        <v>197645.70952851331</v>
      </c>
      <c r="R3875" s="14">
        <v>2944.7084025229074</v>
      </c>
      <c r="S3875" s="15">
        <v>6.4616899028055508E-2</v>
      </c>
      <c r="T3875" s="38">
        <v>16979.819502467315</v>
      </c>
      <c r="U3875" s="38">
        <v>281228.93578720448</v>
      </c>
      <c r="V3875" s="38">
        <v>67507.325687448523</v>
      </c>
      <c r="W3875" s="38">
        <v>711666.26886546577</v>
      </c>
      <c r="AA3875" s="13">
        <v>3810</v>
      </c>
      <c r="AB3875" s="39">
        <v>2668389.1523442958</v>
      </c>
    </row>
    <row r="3876" spans="3:28">
      <c r="C3876" s="13">
        <v>3811</v>
      </c>
      <c r="D3876" s="13">
        <v>65</v>
      </c>
      <c r="E3876" s="14">
        <v>229739.2232761597</v>
      </c>
      <c r="F3876" s="14">
        <v>68675.797077702286</v>
      </c>
      <c r="G3876" s="14">
        <v>2551.6097</v>
      </c>
      <c r="H3876" s="14">
        <v>158511.81649845743</v>
      </c>
      <c r="I3876" s="14">
        <v>9510.7089899074454</v>
      </c>
      <c r="J3876" s="14">
        <v>3804.2835959629783</v>
      </c>
      <c r="K3876" s="15">
        <v>0.13550740489346577</v>
      </c>
      <c r="L3876" s="14">
        <v>22384.785218505156</v>
      </c>
      <c r="M3876" s="14">
        <v>189479.26640269061</v>
      </c>
      <c r="N3876" s="14">
        <v>2853.2126969722335</v>
      </c>
      <c r="O3876" s="15">
        <v>7.6583607941562978E-2</v>
      </c>
      <c r="P3876" s="14">
        <v>18004.267900664883</v>
      </c>
      <c r="Q3876" s="14">
        <v>254523.84498517346</v>
      </c>
      <c r="R3876" s="14">
        <v>2853.2126969722335</v>
      </c>
      <c r="S3876" s="15">
        <v>0.33512769083949701</v>
      </c>
      <c r="T3876" s="38">
        <v>22903.673788716824</v>
      </c>
      <c r="U3876" s="38">
        <v>92673.40550336703</v>
      </c>
      <c r="V3876" s="38">
        <v>63292.72690788687</v>
      </c>
      <c r="W3876" s="38">
        <v>536676.51689123118</v>
      </c>
      <c r="AA3876" s="13">
        <v>3811</v>
      </c>
      <c r="AB3876" s="39">
        <v>2906797.9620046671</v>
      </c>
    </row>
    <row r="3877" spans="3:28">
      <c r="C3877" s="13">
        <v>3812</v>
      </c>
      <c r="D3877" s="13">
        <v>65</v>
      </c>
      <c r="E3877" s="14">
        <v>236893.8300317495</v>
      </c>
      <c r="F3877" s="14">
        <v>71466.09371238231</v>
      </c>
      <c r="G3877" s="14">
        <v>2551.6097</v>
      </c>
      <c r="H3877" s="14">
        <v>162876.12661936719</v>
      </c>
      <c r="I3877" s="14">
        <v>9772.5675971620312</v>
      </c>
      <c r="J3877" s="14">
        <v>3909.0270388648128</v>
      </c>
      <c r="K3877" s="15">
        <v>6.6607252424883523E-2</v>
      </c>
      <c r="L3877" s="14">
        <v>9424.8342590073007</v>
      </c>
      <c r="M3877" s="14">
        <v>152877.96716130915</v>
      </c>
      <c r="N3877" s="14">
        <v>2931.7702791486095</v>
      </c>
      <c r="O3877" s="15">
        <v>6.0003279824738527E-2</v>
      </c>
      <c r="P3877" s="14">
        <v>15037.69919401729</v>
      </c>
      <c r="Q3877" s="14">
        <v>267118.20470001787</v>
      </c>
      <c r="R3877" s="14">
        <v>2931.7702791486095</v>
      </c>
      <c r="S3877" s="15">
        <v>0.16018843616283024</v>
      </c>
      <c r="T3877" s="38">
        <v>58968.651327562984</v>
      </c>
      <c r="U3877" s="38">
        <v>428555.06214367133</v>
      </c>
      <c r="V3877" s="38">
        <v>83431.184780587573</v>
      </c>
      <c r="W3877" s="38">
        <v>848551.23400499835</v>
      </c>
      <c r="AA3877" s="13">
        <v>3812</v>
      </c>
      <c r="AB3877" s="39">
        <v>2581168.8202329259</v>
      </c>
    </row>
    <row r="3878" spans="3:28">
      <c r="C3878" s="13">
        <v>3813</v>
      </c>
      <c r="D3878" s="13">
        <v>65</v>
      </c>
      <c r="E3878" s="14">
        <v>219844.33983924327</v>
      </c>
      <c r="F3878" s="14">
        <v>64816.792537304878</v>
      </c>
      <c r="G3878" s="14">
        <v>2551.6097</v>
      </c>
      <c r="H3878" s="14">
        <v>152475.93760193841</v>
      </c>
      <c r="I3878" s="14">
        <v>9148.5562561163042</v>
      </c>
      <c r="J3878" s="14">
        <v>3659.4225024465218</v>
      </c>
      <c r="K3878" s="15">
        <v>7.2400078628374019E-3</v>
      </c>
      <c r="L3878" s="14">
        <v>1153.3500679596109</v>
      </c>
      <c r="M3878" s="14">
        <v>162285.38388704899</v>
      </c>
      <c r="N3878" s="14">
        <v>2744.566876834891</v>
      </c>
      <c r="O3878" s="15">
        <v>9.6591808506839141E-2</v>
      </c>
      <c r="P3878" s="14">
        <v>24089.601388988343</v>
      </c>
      <c r="Q3878" s="14">
        <v>274857.7886972737</v>
      </c>
      <c r="R3878" s="14">
        <v>2744.566876834891</v>
      </c>
      <c r="S3878" s="15">
        <v>-3.7119092576868004E-2</v>
      </c>
      <c r="T3878" s="38">
        <v>-11692.040509449847</v>
      </c>
      <c r="U3878" s="38">
        <v>304667.48258838028</v>
      </c>
      <c r="V3878" s="38">
        <v>13550.910947498107</v>
      </c>
      <c r="W3878" s="38">
        <v>741810.65517270297</v>
      </c>
      <c r="AA3878" s="13">
        <v>3813</v>
      </c>
      <c r="AB3878" s="39">
        <v>2482137.3050862211</v>
      </c>
    </row>
    <row r="3879" spans="3:28">
      <c r="C3879" s="13">
        <v>3814</v>
      </c>
      <c r="D3879" s="13">
        <v>65</v>
      </c>
      <c r="E3879" s="14">
        <v>227905.73342404069</v>
      </c>
      <c r="F3879" s="14">
        <v>67960.73603537587</v>
      </c>
      <c r="G3879" s="14">
        <v>2551.6097</v>
      </c>
      <c r="H3879" s="14">
        <v>157393.38768866481</v>
      </c>
      <c r="I3879" s="14">
        <v>9443.6032613198877</v>
      </c>
      <c r="J3879" s="14">
        <v>3777.4413045279553</v>
      </c>
      <c r="K3879" s="15">
        <v>7.9660295291561767E-2</v>
      </c>
      <c r="L3879" s="14">
        <v>13527.603120420727</v>
      </c>
      <c r="M3879" s="14">
        <v>185232.45451772946</v>
      </c>
      <c r="N3879" s="14">
        <v>2833.0809783959662</v>
      </c>
      <c r="O3879" s="15">
        <v>2.9479145752250496E-2</v>
      </c>
      <c r="P3879" s="14">
        <v>9212.6368377879407</v>
      </c>
      <c r="Q3879" s="14">
        <v>323142.87481378065</v>
      </c>
      <c r="R3879" s="14">
        <v>2833.0809783959662</v>
      </c>
      <c r="S3879" s="15">
        <v>-3.3069428266155471E-3</v>
      </c>
      <c r="T3879" s="38">
        <v>-1167.6355492963348</v>
      </c>
      <c r="U3879" s="38">
        <v>353335.00606591895</v>
      </c>
      <c r="V3879" s="38">
        <v>21572.604408912332</v>
      </c>
      <c r="W3879" s="38">
        <v>861710.33539742907</v>
      </c>
      <c r="AA3879" s="13">
        <v>3814</v>
      </c>
      <c r="AB3879" s="39">
        <v>2687070.5255411775</v>
      </c>
    </row>
    <row r="3880" spans="3:28">
      <c r="C3880" s="13">
        <v>3815</v>
      </c>
      <c r="D3880" s="13">
        <v>65</v>
      </c>
      <c r="E3880" s="14">
        <v>242479.24350687934</v>
      </c>
      <c r="F3880" s="14">
        <v>73644.404967682945</v>
      </c>
      <c r="G3880" s="14">
        <v>2551.6097</v>
      </c>
      <c r="H3880" s="14">
        <v>166283.22883919641</v>
      </c>
      <c r="I3880" s="14">
        <v>9976.9937303517836</v>
      </c>
      <c r="J3880" s="14">
        <v>3990.7974921407135</v>
      </c>
      <c r="K3880" s="15">
        <v>-2.0020749177960866E-2</v>
      </c>
      <c r="L3880" s="14">
        <v>-3254.8993212935502</v>
      </c>
      <c r="M3880" s="14">
        <v>161316.7992605787</v>
      </c>
      <c r="N3880" s="14">
        <v>2993.0981191055348</v>
      </c>
      <c r="O3880" s="15">
        <v>0.19675805694532134</v>
      </c>
      <c r="P3880" s="14">
        <v>35138.771042309265</v>
      </c>
      <c r="Q3880" s="14">
        <v>215224.04773945126</v>
      </c>
      <c r="R3880" s="14">
        <v>2993.0981191055348</v>
      </c>
      <c r="S3880" s="15">
        <v>-0.18874557735044972</v>
      </c>
      <c r="T3880" s="38">
        <v>-135693.11410649188</v>
      </c>
      <c r="U3880" s="38">
        <v>584724.19596536423</v>
      </c>
      <c r="V3880" s="38">
        <v>-103809.24238547616</v>
      </c>
      <c r="W3880" s="38">
        <v>961265.04296539421</v>
      </c>
      <c r="AA3880" s="13">
        <v>3815</v>
      </c>
      <c r="AB3880" s="39">
        <v>2833911.1269220761</v>
      </c>
    </row>
    <row r="3881" spans="3:28">
      <c r="C3881" s="13">
        <v>3816</v>
      </c>
      <c r="D3881" s="13">
        <v>65</v>
      </c>
      <c r="E3881" s="14">
        <v>230426.52137392556</v>
      </c>
      <c r="F3881" s="14">
        <v>68943.84333583097</v>
      </c>
      <c r="G3881" s="14">
        <v>2551.6097</v>
      </c>
      <c r="H3881" s="14">
        <v>158931.0683380946</v>
      </c>
      <c r="I3881" s="14">
        <v>9535.8641002856748</v>
      </c>
      <c r="J3881" s="14">
        <v>3814.3456401142703</v>
      </c>
      <c r="K3881" s="15">
        <v>-9.9499757791988303E-4</v>
      </c>
      <c r="L3881" s="14">
        <v>-128.13316672367367</v>
      </c>
      <c r="M3881" s="14">
        <v>130556.40511340389</v>
      </c>
      <c r="N3881" s="14">
        <v>2860.7592300857023</v>
      </c>
      <c r="O3881" s="15">
        <v>0.1355964368993135</v>
      </c>
      <c r="P3881" s="14">
        <v>22483.460233393162</v>
      </c>
      <c r="Q3881" s="14">
        <v>189725.42566531224</v>
      </c>
      <c r="R3881" s="14">
        <v>2860.7592300857023</v>
      </c>
      <c r="S3881" s="15">
        <v>0.25448198001299266</v>
      </c>
      <c r="T3881" s="38">
        <v>483410.24917159806</v>
      </c>
      <c r="U3881" s="38">
        <v>2384426.0106157092</v>
      </c>
      <c r="V3881" s="38">
        <v>505765.57623826753</v>
      </c>
      <c r="W3881" s="38">
        <v>2704707.8413944254</v>
      </c>
      <c r="AA3881" s="13">
        <v>3816</v>
      </c>
      <c r="AB3881" s="39">
        <v>2916231.5537935249</v>
      </c>
    </row>
    <row r="3882" spans="3:28">
      <c r="C3882" s="13">
        <v>3817</v>
      </c>
      <c r="D3882" s="13">
        <v>65</v>
      </c>
      <c r="E3882" s="14">
        <v>235100.18114386633</v>
      </c>
      <c r="F3882" s="14">
        <v>70766.570646107866</v>
      </c>
      <c r="G3882" s="14">
        <v>2551.6097</v>
      </c>
      <c r="H3882" s="14">
        <v>161782.00079775846</v>
      </c>
      <c r="I3882" s="14">
        <v>9706.9200478655075</v>
      </c>
      <c r="J3882" s="14">
        <v>3882.7680191462032</v>
      </c>
      <c r="K3882" s="15">
        <v>2.1950198478075472E-2</v>
      </c>
      <c r="L3882" s="14">
        <v>3926.9184698842191</v>
      </c>
      <c r="M3882" s="14">
        <v>184769.57637028547</v>
      </c>
      <c r="N3882" s="14">
        <v>2912.0760143596522</v>
      </c>
      <c r="O3882" s="15">
        <v>0.17729393460545334</v>
      </c>
      <c r="P3882" s="14">
        <v>40947.844385663462</v>
      </c>
      <c r="Q3882" s="14">
        <v>273364.09249133337</v>
      </c>
      <c r="R3882" s="14">
        <v>2912.0760143596522</v>
      </c>
      <c r="S3882" s="15">
        <v>-1.053690082216327E-3</v>
      </c>
      <c r="T3882" s="38">
        <v>-69.476018085111249</v>
      </c>
      <c r="U3882" s="38">
        <v>67322.475458998219</v>
      </c>
      <c r="V3882" s="38">
        <v>44805.286837462576</v>
      </c>
      <c r="W3882" s="38">
        <v>525456.14432061708</v>
      </c>
      <c r="AA3882" s="13">
        <v>3817</v>
      </c>
      <c r="AB3882" s="39">
        <v>2654859.1855763141</v>
      </c>
    </row>
    <row r="3883" spans="3:28">
      <c r="C3883" s="13">
        <v>3818</v>
      </c>
      <c r="D3883" s="13">
        <v>65</v>
      </c>
      <c r="E3883" s="14">
        <v>234789.78935490755</v>
      </c>
      <c r="F3883" s="14">
        <v>70645.517848413947</v>
      </c>
      <c r="G3883" s="14">
        <v>2551.6097</v>
      </c>
      <c r="H3883" s="14">
        <v>161592.66180649362</v>
      </c>
      <c r="I3883" s="14">
        <v>9695.5597083896173</v>
      </c>
      <c r="J3883" s="14">
        <v>3878.2238833558472</v>
      </c>
      <c r="K3883" s="15">
        <v>6.9830873302266422E-2</v>
      </c>
      <c r="L3883" s="14">
        <v>9513.1978459856782</v>
      </c>
      <c r="M3883" s="14">
        <v>147684.28564750036</v>
      </c>
      <c r="N3883" s="14">
        <v>2908.6679125168853</v>
      </c>
      <c r="O3883" s="15">
        <v>-1.4292034911919299E-2</v>
      </c>
      <c r="P3883" s="14">
        <v>-1196.7100544212644</v>
      </c>
      <c r="Q3883" s="14">
        <v>83990.280713585496</v>
      </c>
      <c r="R3883" s="14">
        <v>2908.6679125168853</v>
      </c>
      <c r="S3883" s="15">
        <v>0.36597971311468852</v>
      </c>
      <c r="T3883" s="38">
        <v>29635.031906544758</v>
      </c>
      <c r="U3883" s="38">
        <v>112063.88670259059</v>
      </c>
      <c r="V3883" s="38">
        <v>37951.519698109172</v>
      </c>
      <c r="W3883" s="38">
        <v>343738.45306367648</v>
      </c>
      <c r="AA3883" s="13">
        <v>3818</v>
      </c>
      <c r="AB3883" s="39">
        <v>3081831.8024052349</v>
      </c>
    </row>
    <row r="3884" spans="3:28">
      <c r="C3884" s="13">
        <v>3819</v>
      </c>
      <c r="D3884" s="13">
        <v>65</v>
      </c>
      <c r="E3884" s="14">
        <v>232978.58306164548</v>
      </c>
      <c r="F3884" s="14">
        <v>69939.147394041735</v>
      </c>
      <c r="G3884" s="14">
        <v>2551.6097</v>
      </c>
      <c r="H3884" s="14">
        <v>160487.82596760374</v>
      </c>
      <c r="I3884" s="14">
        <v>9629.2695580562249</v>
      </c>
      <c r="J3884" s="14">
        <v>3851.7078232224903</v>
      </c>
      <c r="K3884" s="15">
        <v>0.1015426065522928</v>
      </c>
      <c r="L3884" s="14">
        <v>13869.671284687891</v>
      </c>
      <c r="M3884" s="14">
        <v>152385.19681897148</v>
      </c>
      <c r="N3884" s="14">
        <v>2888.7808674168673</v>
      </c>
      <c r="O3884" s="15">
        <v>-8.8329832168079297E-2</v>
      </c>
      <c r="P3884" s="14">
        <v>-19019.252310301505</v>
      </c>
      <c r="Q3884" s="14">
        <v>197745.9628489711</v>
      </c>
      <c r="R3884" s="14">
        <v>2888.7808674168673</v>
      </c>
      <c r="S3884" s="15">
        <v>-0.42207767724271678</v>
      </c>
      <c r="T3884" s="38">
        <v>-135173.72859521687</v>
      </c>
      <c r="U3884" s="38">
        <v>186528.60459030617</v>
      </c>
      <c r="V3884" s="38">
        <v>-140323.30962083049</v>
      </c>
      <c r="W3884" s="38">
        <v>536659.76425824873</v>
      </c>
      <c r="AA3884" s="13">
        <v>3819</v>
      </c>
      <c r="AB3884" s="39">
        <v>2902680.1971496125</v>
      </c>
    </row>
    <row r="3885" spans="3:28">
      <c r="C3885" s="13">
        <v>3820</v>
      </c>
      <c r="D3885" s="13">
        <v>65</v>
      </c>
      <c r="E3885" s="14">
        <v>238448.49504147083</v>
      </c>
      <c r="F3885" s="14">
        <v>72072.413066173627</v>
      </c>
      <c r="G3885" s="14">
        <v>2551.6097</v>
      </c>
      <c r="H3885" s="14">
        <v>163824.47227529719</v>
      </c>
      <c r="I3885" s="14">
        <v>9829.4683365178316</v>
      </c>
      <c r="J3885" s="14">
        <v>3931.7873346071328</v>
      </c>
      <c r="K3885" s="15">
        <v>-6.8649910476023535E-3</v>
      </c>
      <c r="L3885" s="14">
        <v>-1007.6898104979458</v>
      </c>
      <c r="M3885" s="14">
        <v>147744.96636101726</v>
      </c>
      <c r="N3885" s="14">
        <v>2948.8405009553494</v>
      </c>
      <c r="O3885" s="15">
        <v>0.16275194742017901</v>
      </c>
      <c r="P3885" s="14">
        <v>19010.686246273119</v>
      </c>
      <c r="Q3885" s="14">
        <v>137292.84089020145</v>
      </c>
      <c r="R3885" s="14">
        <v>2948.8405009553494</v>
      </c>
      <c r="S3885" s="15">
        <v>0.26289674570188326</v>
      </c>
      <c r="T3885" s="38">
        <v>28334.872839062482</v>
      </c>
      <c r="U3885" s="38">
        <v>137588.76659885986</v>
      </c>
      <c r="V3885" s="38">
        <v>46337.869274837656</v>
      </c>
      <c r="W3885" s="38">
        <v>422626.57385007857</v>
      </c>
      <c r="AA3885" s="13">
        <v>3820</v>
      </c>
      <c r="AB3885" s="39">
        <v>2901894.9139045938</v>
      </c>
    </row>
    <row r="3886" spans="3:28">
      <c r="C3886" s="13">
        <v>3821</v>
      </c>
      <c r="D3886" s="13">
        <v>65</v>
      </c>
      <c r="E3886" s="14">
        <v>242628.60498476433</v>
      </c>
      <c r="F3886" s="14">
        <v>73702.65594405809</v>
      </c>
      <c r="G3886" s="14">
        <v>2551.6097</v>
      </c>
      <c r="H3886" s="14">
        <v>166374.33934070624</v>
      </c>
      <c r="I3886" s="14">
        <v>9982.4603604423737</v>
      </c>
      <c r="J3886" s="14">
        <v>3992.9841441769495</v>
      </c>
      <c r="K3886" s="15">
        <v>-9.9897743789138307E-3</v>
      </c>
      <c r="L3886" s="14">
        <v>-1844.3930902687653</v>
      </c>
      <c r="M3886" s="14">
        <v>184780.20171073265</v>
      </c>
      <c r="N3886" s="14">
        <v>2994.7381081327121</v>
      </c>
      <c r="O3886" s="15">
        <v>0.21215013961745011</v>
      </c>
      <c r="P3886" s="14">
        <v>40132.570480054368</v>
      </c>
      <c r="Q3886" s="14">
        <v>230800.54556069023</v>
      </c>
      <c r="R3886" s="14">
        <v>2994.7381081327121</v>
      </c>
      <c r="S3886" s="15">
        <v>2.9408819312415402E-2</v>
      </c>
      <c r="T3886" s="38">
        <v>4076.1250910684121</v>
      </c>
      <c r="U3886" s="38">
        <v>144175.62732725849</v>
      </c>
      <c r="V3886" s="38">
        <v>42364.302480854014</v>
      </c>
      <c r="W3886" s="38">
        <v>559756.37459868134</v>
      </c>
      <c r="AA3886" s="13">
        <v>3821</v>
      </c>
      <c r="AB3886" s="39">
        <v>2559982.2577729626</v>
      </c>
    </row>
    <row r="3887" spans="3:28">
      <c r="C3887" s="13">
        <v>3822</v>
      </c>
      <c r="D3887" s="13">
        <v>65</v>
      </c>
      <c r="E3887" s="14">
        <v>232001.57374618968</v>
      </c>
      <c r="F3887" s="14">
        <v>69558.11376101397</v>
      </c>
      <c r="G3887" s="14">
        <v>2551.6097</v>
      </c>
      <c r="H3887" s="14">
        <v>159891.85028517569</v>
      </c>
      <c r="I3887" s="14">
        <v>9593.5110171105407</v>
      </c>
      <c r="J3887" s="14">
        <v>3837.4044068442163</v>
      </c>
      <c r="K3887" s="15">
        <v>8.4055000453078163E-2</v>
      </c>
      <c r="L3887" s="14">
        <v>12131.001706837853</v>
      </c>
      <c r="M3887" s="14">
        <v>158371.89344626165</v>
      </c>
      <c r="N3887" s="14">
        <v>2878.0533051331622</v>
      </c>
      <c r="O3887" s="15">
        <v>5.4307286045113368E-2</v>
      </c>
      <c r="P3887" s="14">
        <v>8550.8212052392464</v>
      </c>
      <c r="Q3887" s="14">
        <v>167442.40768810245</v>
      </c>
      <c r="R3887" s="14">
        <v>2878.0533051331622</v>
      </c>
      <c r="S3887" s="15">
        <v>2.5113611853464141E-2</v>
      </c>
      <c r="T3887" s="38">
        <v>31421.70061669789</v>
      </c>
      <c r="U3887" s="38">
        <v>1284042.7874221778</v>
      </c>
      <c r="V3887" s="38">
        <v>52103.523528774989</v>
      </c>
      <c r="W3887" s="38">
        <v>1609857.0885565421</v>
      </c>
      <c r="AA3887" s="13">
        <v>3822</v>
      </c>
      <c r="AB3887" s="39">
        <v>2265465.9559332808</v>
      </c>
    </row>
    <row r="3888" spans="3:28">
      <c r="C3888" s="13">
        <v>3823</v>
      </c>
      <c r="D3888" s="13">
        <v>65</v>
      </c>
      <c r="E3888" s="14">
        <v>238596.03321372086</v>
      </c>
      <c r="F3888" s="14">
        <v>72129.952953351138</v>
      </c>
      <c r="G3888" s="14">
        <v>2551.6097</v>
      </c>
      <c r="H3888" s="14">
        <v>163914.47056036972</v>
      </c>
      <c r="I3888" s="14">
        <v>9834.8682336221827</v>
      </c>
      <c r="J3888" s="14">
        <v>3933.9472934488731</v>
      </c>
      <c r="K3888" s="15">
        <v>8.1857498143928412E-2</v>
      </c>
      <c r="L3888" s="14">
        <v>12274.065666947321</v>
      </c>
      <c r="M3888" s="14">
        <v>164185.34429800042</v>
      </c>
      <c r="N3888" s="14">
        <v>2950.4604700866548</v>
      </c>
      <c r="O3888" s="15">
        <v>-6.4211816612349815E-3</v>
      </c>
      <c r="P3888" s="14">
        <v>-994.23613559919932</v>
      </c>
      <c r="Q3888" s="14">
        <v>155317.93658955561</v>
      </c>
      <c r="R3888" s="14">
        <v>2950.4604700866548</v>
      </c>
      <c r="S3888" s="15">
        <v>0.22580470687327547</v>
      </c>
      <c r="T3888" s="38">
        <v>23658.053935987937</v>
      </c>
      <c r="U3888" s="38">
        <v>129905.47543126545</v>
      </c>
      <c r="V3888" s="38">
        <v>34937.883467336054</v>
      </c>
      <c r="W3888" s="38">
        <v>449408.75631882146</v>
      </c>
      <c r="AA3888" s="13">
        <v>3823</v>
      </c>
      <c r="AB3888" s="39">
        <v>3102543.1374717019</v>
      </c>
    </row>
    <row r="3889" spans="3:28">
      <c r="C3889" s="13">
        <v>3824</v>
      </c>
      <c r="D3889" s="13">
        <v>65</v>
      </c>
      <c r="E3889" s="14">
        <v>244452.60931102574</v>
      </c>
      <c r="F3889" s="14">
        <v>74414.017631300041</v>
      </c>
      <c r="G3889" s="14">
        <v>2551.6097</v>
      </c>
      <c r="H3889" s="14">
        <v>167486.98197972568</v>
      </c>
      <c r="I3889" s="14">
        <v>10049.218918783541</v>
      </c>
      <c r="J3889" s="14">
        <v>4019.6875675134165</v>
      </c>
      <c r="K3889" s="15">
        <v>0.12009396947184883</v>
      </c>
      <c r="L3889" s="14">
        <v>21798.456126527835</v>
      </c>
      <c r="M3889" s="14">
        <v>205319.96300538772</v>
      </c>
      <c r="N3889" s="14">
        <v>3014.7656756350621</v>
      </c>
      <c r="O3889" s="15">
        <v>-3.9339178095466887E-2</v>
      </c>
      <c r="P3889" s="14">
        <v>-12743.306339834304</v>
      </c>
      <c r="Q3889" s="14">
        <v>312698.30585349526</v>
      </c>
      <c r="R3889" s="14">
        <v>3014.7656756350621</v>
      </c>
      <c r="S3889" s="15">
        <v>-9.6330212191120659E-2</v>
      </c>
      <c r="T3889" s="38">
        <v>-63566.243580109549</v>
      </c>
      <c r="U3889" s="38">
        <v>597819.71872136707</v>
      </c>
      <c r="V3889" s="38">
        <v>-54511.093793416017</v>
      </c>
      <c r="W3889" s="38">
        <v>1115837.98758025</v>
      </c>
      <c r="AA3889" s="13">
        <v>3824</v>
      </c>
      <c r="AB3889" s="39">
        <v>2504106.1546076033</v>
      </c>
    </row>
    <row r="3890" spans="3:28">
      <c r="C3890" s="13">
        <v>3825</v>
      </c>
      <c r="D3890" s="13">
        <v>65</v>
      </c>
      <c r="E3890" s="14">
        <v>234513.98225724045</v>
      </c>
      <c r="F3890" s="14">
        <v>70537.953080323772</v>
      </c>
      <c r="G3890" s="14">
        <v>2551.6097</v>
      </c>
      <c r="H3890" s="14">
        <v>161424.41947691669</v>
      </c>
      <c r="I3890" s="14">
        <v>9685.4651686150009</v>
      </c>
      <c r="J3890" s="14">
        <v>3874.1860674460004</v>
      </c>
      <c r="K3890" s="15">
        <v>-1.0737012933542373E-2</v>
      </c>
      <c r="L3890" s="14">
        <v>-1511.2645529398619</v>
      </c>
      <c r="M3890" s="14">
        <v>141178.62092817595</v>
      </c>
      <c r="N3890" s="14">
        <v>2905.6395505845003</v>
      </c>
      <c r="O3890" s="15">
        <v>0.20236000505216156</v>
      </c>
      <c r="P3890" s="14">
        <v>39451.468185304046</v>
      </c>
      <c r="Q3890" s="14">
        <v>235861.13318865799</v>
      </c>
      <c r="R3890" s="14">
        <v>2905.6395505845003</v>
      </c>
      <c r="S3890" s="15">
        <v>6.2380435682147198E-2</v>
      </c>
      <c r="T3890" s="38">
        <v>5692.0800902546434</v>
      </c>
      <c r="U3890" s="38">
        <v>98392.741083874149</v>
      </c>
      <c r="V3890" s="38">
        <v>43632.283722618828</v>
      </c>
      <c r="W3890" s="38">
        <v>475432.49520070804</v>
      </c>
      <c r="AA3890" s="13">
        <v>3825</v>
      </c>
      <c r="AB3890" s="39">
        <v>2775125.5118486444</v>
      </c>
    </row>
    <row r="3891" spans="3:28">
      <c r="C3891" s="13">
        <v>3826</v>
      </c>
      <c r="D3891" s="13">
        <v>65</v>
      </c>
      <c r="E3891" s="14">
        <v>241974.26341329154</v>
      </c>
      <c r="F3891" s="14">
        <v>73447.46273118371</v>
      </c>
      <c r="G3891" s="14">
        <v>2551.6097</v>
      </c>
      <c r="H3891" s="14">
        <v>165975.19098210783</v>
      </c>
      <c r="I3891" s="14">
        <v>9958.5114589264685</v>
      </c>
      <c r="J3891" s="14">
        <v>3983.4045835705874</v>
      </c>
      <c r="K3891" s="15">
        <v>-3.3091480232501358E-4</v>
      </c>
      <c r="L3891" s="14">
        <v>-42.597948874200071</v>
      </c>
      <c r="M3891" s="14">
        <v>130676.94780867959</v>
      </c>
      <c r="N3891" s="14">
        <v>2987.5534376779406</v>
      </c>
      <c r="O3891" s="15">
        <v>0.11438196507856352</v>
      </c>
      <c r="P3891" s="14">
        <v>26240.952013338399</v>
      </c>
      <c r="Q3891" s="14">
        <v>257149.84671266266</v>
      </c>
      <c r="R3891" s="14">
        <v>2987.5534376779406</v>
      </c>
      <c r="S3891" s="15">
        <v>0.47929477284357019</v>
      </c>
      <c r="T3891" s="38">
        <v>842829.65738125332</v>
      </c>
      <c r="U3891" s="38">
        <v>2602802.1514474479</v>
      </c>
      <c r="V3891" s="38">
        <v>869028.01144571754</v>
      </c>
      <c r="W3891" s="38">
        <v>2990628.94596879</v>
      </c>
      <c r="AA3891" s="13">
        <v>3826</v>
      </c>
      <c r="AB3891" s="39">
        <v>2445420.801193987</v>
      </c>
    </row>
    <row r="3892" spans="3:28">
      <c r="C3892" s="13">
        <v>3827</v>
      </c>
      <c r="D3892" s="13">
        <v>65</v>
      </c>
      <c r="E3892" s="14">
        <v>232579.90419163791</v>
      </c>
      <c r="F3892" s="14">
        <v>69783.662634738779</v>
      </c>
      <c r="G3892" s="14">
        <v>2551.6097</v>
      </c>
      <c r="H3892" s="14">
        <v>160244.63185689913</v>
      </c>
      <c r="I3892" s="14">
        <v>9614.6779114139481</v>
      </c>
      <c r="J3892" s="14">
        <v>3845.8711645655794</v>
      </c>
      <c r="K3892" s="15">
        <v>0.13340036190533014</v>
      </c>
      <c r="L3892" s="14">
        <v>18946.552877972088</v>
      </c>
      <c r="M3892" s="14">
        <v>162897.23566695163</v>
      </c>
      <c r="N3892" s="14">
        <v>2884.4033734241843</v>
      </c>
      <c r="O3892" s="15">
        <v>-7.2612440001134371E-2</v>
      </c>
      <c r="P3892" s="14">
        <v>-17541.0546933193</v>
      </c>
      <c r="Q3892" s="14">
        <v>225472.07744339932</v>
      </c>
      <c r="R3892" s="14">
        <v>2884.4033734241843</v>
      </c>
      <c r="S3892" s="15">
        <v>7.9471907705359557E-2</v>
      </c>
      <c r="T3892" s="38">
        <v>45234.463898199858</v>
      </c>
      <c r="U3892" s="38">
        <v>615864.76241411723</v>
      </c>
      <c r="V3892" s="38">
        <v>46639.962082852646</v>
      </c>
      <c r="W3892" s="38">
        <v>1004234.0755244682</v>
      </c>
      <c r="AA3892" s="13">
        <v>3827</v>
      </c>
      <c r="AB3892" s="39">
        <v>2378340.3979646987</v>
      </c>
    </row>
    <row r="3893" spans="3:28">
      <c r="C3893" s="13">
        <v>3828</v>
      </c>
      <c r="D3893" s="13">
        <v>65</v>
      </c>
      <c r="E3893" s="14">
        <v>221088.24857395951</v>
      </c>
      <c r="F3893" s="14">
        <v>65301.916943844211</v>
      </c>
      <c r="G3893" s="14">
        <v>2551.6097</v>
      </c>
      <c r="H3893" s="14">
        <v>153234.72193011531</v>
      </c>
      <c r="I3893" s="14">
        <v>9194.0833158069181</v>
      </c>
      <c r="J3893" s="14">
        <v>3677.6333263227675</v>
      </c>
      <c r="K3893" s="15">
        <v>-2.9180828274797642E-2</v>
      </c>
      <c r="L3893" s="14">
        <v>-3862.0456049290497</v>
      </c>
      <c r="M3893" s="14">
        <v>130325.50251163488</v>
      </c>
      <c r="N3893" s="14">
        <v>2758.2249947420755</v>
      </c>
      <c r="O3893" s="15">
        <v>6.6260278290451585E-3</v>
      </c>
      <c r="P3893" s="14">
        <v>1157.0491100416089</v>
      </c>
      <c r="Q3893" s="14">
        <v>177157.99234734557</v>
      </c>
      <c r="R3893" s="14">
        <v>2758.2249947420755</v>
      </c>
      <c r="S3893" s="15">
        <v>-2.0357763605953372E-2</v>
      </c>
      <c r="T3893" s="38">
        <v>-9430.34964932398</v>
      </c>
      <c r="U3893" s="38">
        <v>455179.88350838295</v>
      </c>
      <c r="V3893" s="38">
        <v>-12135.34614421142</v>
      </c>
      <c r="W3893" s="38">
        <v>762663.37836736348</v>
      </c>
      <c r="AA3893" s="13">
        <v>3828</v>
      </c>
      <c r="AB3893" s="39">
        <v>2539945.2239981056</v>
      </c>
    </row>
    <row r="3894" spans="3:28">
      <c r="C3894" s="13">
        <v>3829</v>
      </c>
      <c r="D3894" s="13">
        <v>65</v>
      </c>
      <c r="E3894" s="14">
        <v>235764.15895693083</v>
      </c>
      <c r="F3894" s="14">
        <v>71025.52199320303</v>
      </c>
      <c r="G3894" s="14">
        <v>2551.6097</v>
      </c>
      <c r="H3894" s="14">
        <v>162187.0272637278</v>
      </c>
      <c r="I3894" s="14">
        <v>9731.2216358236674</v>
      </c>
      <c r="J3894" s="14">
        <v>3892.488654329467</v>
      </c>
      <c r="K3894" s="15">
        <v>0.13005506401359776</v>
      </c>
      <c r="L3894" s="14">
        <v>31102.073404581544</v>
      </c>
      <c r="M3894" s="14">
        <v>272193.74156030017</v>
      </c>
      <c r="N3894" s="14">
        <v>2919.3664907471002</v>
      </c>
      <c r="O3894" s="15">
        <v>-8.7263740138375429E-2</v>
      </c>
      <c r="P3894" s="14">
        <v>-20761.759396766844</v>
      </c>
      <c r="Q3894" s="14">
        <v>218617.58399432825</v>
      </c>
      <c r="R3894" s="14">
        <v>2919.3664907471002</v>
      </c>
      <c r="S3894" s="15">
        <v>0.14511998115385757</v>
      </c>
      <c r="T3894" s="38">
        <v>130104.85966805277</v>
      </c>
      <c r="U3894" s="38">
        <v>1028097.5953131118</v>
      </c>
      <c r="V3894" s="38">
        <v>140445.17367586747</v>
      </c>
      <c r="W3894" s="38">
        <v>1518908.9208677402</v>
      </c>
      <c r="AA3894" s="13">
        <v>3829</v>
      </c>
      <c r="AB3894" s="39">
        <v>2229240.1223344244</v>
      </c>
    </row>
    <row r="3895" spans="3:28">
      <c r="C3895" s="13">
        <v>3830</v>
      </c>
      <c r="D3895" s="13">
        <v>65</v>
      </c>
      <c r="E3895" s="14">
        <v>248045.97108015176</v>
      </c>
      <c r="F3895" s="14">
        <v>75815.428721259188</v>
      </c>
      <c r="G3895" s="14">
        <v>2551.6097</v>
      </c>
      <c r="H3895" s="14">
        <v>169678.93265889256</v>
      </c>
      <c r="I3895" s="14">
        <v>10180.735959533553</v>
      </c>
      <c r="J3895" s="14">
        <v>4072.2943838134215</v>
      </c>
      <c r="K3895" s="15">
        <v>2.1441724426488191E-2</v>
      </c>
      <c r="L3895" s="14">
        <v>3361.3453026540369</v>
      </c>
      <c r="M3895" s="14">
        <v>162164.04894286461</v>
      </c>
      <c r="N3895" s="14">
        <v>3054.2207878600657</v>
      </c>
      <c r="O3895" s="15">
        <v>9.7992417966306575E-2</v>
      </c>
      <c r="P3895" s="14">
        <v>13150.281917241788</v>
      </c>
      <c r="Q3895" s="14">
        <v>148874.32499389572</v>
      </c>
      <c r="R3895" s="14">
        <v>3054.2207878600657</v>
      </c>
      <c r="S3895" s="15">
        <v>-0.1389073369361451</v>
      </c>
      <c r="T3895" s="38">
        <v>-8568.6176358458615</v>
      </c>
      <c r="U3895" s="38">
        <v>54644.346254683893</v>
      </c>
      <c r="V3895" s="38">
        <v>7943.0095840499635</v>
      </c>
      <c r="W3895" s="38">
        <v>365682.72019144427</v>
      </c>
      <c r="AA3895" s="13">
        <v>3830</v>
      </c>
      <c r="AB3895" s="39">
        <v>2640847.5551673849</v>
      </c>
    </row>
    <row r="3896" spans="3:28">
      <c r="C3896" s="13">
        <v>3831</v>
      </c>
      <c r="D3896" s="13">
        <v>65</v>
      </c>
      <c r="E3896" s="14">
        <v>240253.14656418006</v>
      </c>
      <c r="F3896" s="14">
        <v>72776.227160030219</v>
      </c>
      <c r="G3896" s="14">
        <v>2551.6097</v>
      </c>
      <c r="H3896" s="14">
        <v>164925.30970414984</v>
      </c>
      <c r="I3896" s="14">
        <v>9895.5185822489893</v>
      </c>
      <c r="J3896" s="14">
        <v>3958.2074328995959</v>
      </c>
      <c r="K3896" s="15">
        <v>-1.0250056070527959E-2</v>
      </c>
      <c r="L3896" s="14">
        <v>-1647.0359858605159</v>
      </c>
      <c r="M3896" s="14">
        <v>161017.62637804364</v>
      </c>
      <c r="N3896" s="14">
        <v>2968.6555746746967</v>
      </c>
      <c r="O3896" s="15">
        <v>0.17958991433287871</v>
      </c>
      <c r="P3896" s="14">
        <v>31104.006246383578</v>
      </c>
      <c r="Q3896" s="14">
        <v>205782.95001160249</v>
      </c>
      <c r="R3896" s="14">
        <v>2968.6555746746967</v>
      </c>
      <c r="S3896" s="15">
        <v>0.25982800655527227</v>
      </c>
      <c r="T3896" s="38">
        <v>104978.6550865243</v>
      </c>
      <c r="U3896" s="38">
        <v>510494.31297681027</v>
      </c>
      <c r="V3896" s="38">
        <v>134435.62534704737</v>
      </c>
      <c r="W3896" s="38">
        <v>877294.88936645642</v>
      </c>
      <c r="AA3896" s="13">
        <v>3831</v>
      </c>
      <c r="AB3896" s="39">
        <v>2155648.1206848798</v>
      </c>
    </row>
    <row r="3897" spans="3:28">
      <c r="C3897" s="13">
        <v>3832</v>
      </c>
      <c r="D3897" s="13">
        <v>65</v>
      </c>
      <c r="E3897" s="14">
        <v>232369.10066689749</v>
      </c>
      <c r="F3897" s="14">
        <v>69701.449260090012</v>
      </c>
      <c r="G3897" s="14">
        <v>2551.6097</v>
      </c>
      <c r="H3897" s="14">
        <v>160116.04170680747</v>
      </c>
      <c r="I3897" s="14">
        <v>9606.9625024084489</v>
      </c>
      <c r="J3897" s="14">
        <v>3842.7850009633798</v>
      </c>
      <c r="K3897" s="15">
        <v>6.0679985031256614E-2</v>
      </c>
      <c r="L3897" s="14">
        <v>8218.4448542296395</v>
      </c>
      <c r="M3897" s="14">
        <v>145578.97515272282</v>
      </c>
      <c r="N3897" s="14">
        <v>2882.0887507225348</v>
      </c>
      <c r="O3897" s="15">
        <v>0.11820605157381467</v>
      </c>
      <c r="P3897" s="14">
        <v>18713.091750409407</v>
      </c>
      <c r="Q3897" s="14">
        <v>178463.2201469375</v>
      </c>
      <c r="R3897" s="14">
        <v>2882.0887507225348</v>
      </c>
      <c r="S3897" s="15">
        <v>0.13228039564906441</v>
      </c>
      <c r="T3897" s="38">
        <v>90073.437088810169</v>
      </c>
      <c r="U3897" s="38">
        <v>772442.57097315718</v>
      </c>
      <c r="V3897" s="38">
        <v>117004.97369344922</v>
      </c>
      <c r="W3897" s="38">
        <v>1096484.7662728175</v>
      </c>
      <c r="AA3897" s="13">
        <v>3832</v>
      </c>
      <c r="AB3897" s="39">
        <v>2834961.3755471185</v>
      </c>
    </row>
    <row r="3898" spans="3:28">
      <c r="C3898" s="13">
        <v>3833</v>
      </c>
      <c r="D3898" s="13">
        <v>65</v>
      </c>
      <c r="E3898" s="14">
        <v>245756.54525336201</v>
      </c>
      <c r="F3898" s="14">
        <v>74922.552648811194</v>
      </c>
      <c r="G3898" s="14">
        <v>2551.6097</v>
      </c>
      <c r="H3898" s="14">
        <v>168282.38290455082</v>
      </c>
      <c r="I3898" s="14">
        <v>10096.942974273048</v>
      </c>
      <c r="J3898" s="14">
        <v>4038.7771897092193</v>
      </c>
      <c r="K3898" s="15">
        <v>4.0163756888122251E-3</v>
      </c>
      <c r="L3898" s="14">
        <v>785.2029707561652</v>
      </c>
      <c r="M3898" s="14">
        <v>198304.97091094428</v>
      </c>
      <c r="N3898" s="14">
        <v>3029.0828922819142</v>
      </c>
      <c r="O3898" s="15">
        <v>0.23072449650772128</v>
      </c>
      <c r="P3898" s="14">
        <v>40252.038005112649</v>
      </c>
      <c r="Q3898" s="14">
        <v>216225.89614442317</v>
      </c>
      <c r="R3898" s="14">
        <v>3029.0828922819142</v>
      </c>
      <c r="S3898" s="15">
        <v>0.1050529262423982</v>
      </c>
      <c r="T3898" s="38">
        <v>8597.4463175990422</v>
      </c>
      <c r="U3898" s="38">
        <v>91951.177066866803</v>
      </c>
      <c r="V3898" s="38">
        <v>49634.687293467854</v>
      </c>
      <c r="W3898" s="38">
        <v>506482.04412223422</v>
      </c>
      <c r="AA3898" s="13">
        <v>3833</v>
      </c>
      <c r="AB3898" s="39">
        <v>2502071.6334670703</v>
      </c>
    </row>
    <row r="3899" spans="3:28">
      <c r="C3899" s="13">
        <v>3834</v>
      </c>
      <c r="D3899" s="13">
        <v>65</v>
      </c>
      <c r="E3899" s="14">
        <v>232354.23754230968</v>
      </c>
      <c r="F3899" s="14">
        <v>69695.652641500783</v>
      </c>
      <c r="G3899" s="14">
        <v>2551.6097</v>
      </c>
      <c r="H3899" s="14">
        <v>160106.9752008089</v>
      </c>
      <c r="I3899" s="14">
        <v>9606.4185120485326</v>
      </c>
      <c r="J3899" s="14">
        <v>3842.5674048194132</v>
      </c>
      <c r="K3899" s="15">
        <v>-2.0444352258715284E-2</v>
      </c>
      <c r="L3899" s="14">
        <v>-3018.2614276883987</v>
      </c>
      <c r="M3899" s="14">
        <v>146536.04040576701</v>
      </c>
      <c r="N3899" s="14">
        <v>2881.9255536145597</v>
      </c>
      <c r="O3899" s="15">
        <v>-8.620713803627944E-2</v>
      </c>
      <c r="P3899" s="14">
        <v>-26461.779466904376</v>
      </c>
      <c r="Q3899" s="14">
        <v>281934.9652750598</v>
      </c>
      <c r="R3899" s="14">
        <v>2881.9255536145597</v>
      </c>
      <c r="S3899" s="15">
        <v>-0.27323212320409079</v>
      </c>
      <c r="T3899" s="38">
        <v>-90015.955361145883</v>
      </c>
      <c r="U3899" s="38">
        <v>240873.66193535138</v>
      </c>
      <c r="V3899" s="38">
        <v>-119495.99625573866</v>
      </c>
      <c r="W3899" s="38">
        <v>669344.66761617828</v>
      </c>
      <c r="AA3899" s="13">
        <v>3834</v>
      </c>
      <c r="AB3899" s="39">
        <v>2589812.1249350063</v>
      </c>
    </row>
    <row r="3900" spans="3:28">
      <c r="C3900" s="13">
        <v>3835</v>
      </c>
      <c r="D3900" s="13">
        <v>65</v>
      </c>
      <c r="E3900" s="14">
        <v>242449.58866080162</v>
      </c>
      <c r="F3900" s="14">
        <v>73632.839577712628</v>
      </c>
      <c r="G3900" s="14">
        <v>2551.6097</v>
      </c>
      <c r="H3900" s="14">
        <v>166265.139383089</v>
      </c>
      <c r="I3900" s="14">
        <v>9975.9083629853394</v>
      </c>
      <c r="J3900" s="14">
        <v>3990.3633451941359</v>
      </c>
      <c r="K3900" s="15">
        <v>2.5263064453654935E-3</v>
      </c>
      <c r="L3900" s="14">
        <v>303.45354942424058</v>
      </c>
      <c r="M3900" s="14">
        <v>122416.1094820921</v>
      </c>
      <c r="N3900" s="14">
        <v>2992.7725088956017</v>
      </c>
      <c r="O3900" s="15">
        <v>-0.15530402268066912</v>
      </c>
      <c r="P3900" s="14">
        <v>-15503.190942207684</v>
      </c>
      <c r="Q3900" s="14">
        <v>85817.98204094464</v>
      </c>
      <c r="R3900" s="14">
        <v>2992.7725088956017</v>
      </c>
      <c r="S3900" s="15">
        <v>-4.7471323976799332E-2</v>
      </c>
      <c r="T3900" s="38">
        <v>-8067.0559914921723</v>
      </c>
      <c r="U3900" s="38">
        <v>163364.67892596714</v>
      </c>
      <c r="V3900" s="38">
        <v>-23266.793384275617</v>
      </c>
      <c r="W3900" s="38">
        <v>371598.7704490039</v>
      </c>
      <c r="AA3900" s="13">
        <v>3835</v>
      </c>
      <c r="AB3900" s="39">
        <v>2728549.7258650213</v>
      </c>
    </row>
    <row r="3901" spans="3:28">
      <c r="C3901" s="13">
        <v>3836</v>
      </c>
      <c r="D3901" s="13">
        <v>65</v>
      </c>
      <c r="E3901" s="14">
        <v>231132.95035501904</v>
      </c>
      <c r="F3901" s="14">
        <v>69219.350638457428</v>
      </c>
      <c r="G3901" s="14">
        <v>2551.6097</v>
      </c>
      <c r="H3901" s="14">
        <v>159361.99001656161</v>
      </c>
      <c r="I3901" s="14">
        <v>9561.7194009936957</v>
      </c>
      <c r="J3901" s="14">
        <v>3824.6877603974785</v>
      </c>
      <c r="K3901" s="15">
        <v>7.3181902876912563E-2</v>
      </c>
      <c r="L3901" s="14">
        <v>12621.963546613635</v>
      </c>
      <c r="M3901" s="14">
        <v>187008.14385933857</v>
      </c>
      <c r="N3901" s="14">
        <v>2868.5158202981088</v>
      </c>
      <c r="O3901" s="15">
        <v>0.14426487538471883</v>
      </c>
      <c r="P3901" s="14">
        <v>33814.729944079765</v>
      </c>
      <c r="Q3901" s="14">
        <v>269642.35528967855</v>
      </c>
      <c r="R3901" s="14">
        <v>2868.5158202981088</v>
      </c>
      <c r="S3901" s="15">
        <v>-0.23298347982596457</v>
      </c>
      <c r="T3901" s="38">
        <v>-73355.054257600845</v>
      </c>
      <c r="U3901" s="38">
        <v>242930.08626618265</v>
      </c>
      <c r="V3901" s="38">
        <v>-26918.360766907441</v>
      </c>
      <c r="W3901" s="38">
        <v>699580.58541519986</v>
      </c>
      <c r="AA3901" s="13">
        <v>3836</v>
      </c>
      <c r="AB3901" s="39">
        <v>2382693.3115210268</v>
      </c>
    </row>
    <row r="3902" spans="3:28">
      <c r="C3902" s="13">
        <v>3837</v>
      </c>
      <c r="D3902" s="13">
        <v>65</v>
      </c>
      <c r="E3902" s="14">
        <v>220806.30807898805</v>
      </c>
      <c r="F3902" s="14">
        <v>65191.960150805338</v>
      </c>
      <c r="G3902" s="14">
        <v>2551.6097</v>
      </c>
      <c r="H3902" s="14">
        <v>153062.73822818272</v>
      </c>
      <c r="I3902" s="14">
        <v>9183.7642936909633</v>
      </c>
      <c r="J3902" s="14">
        <v>3673.5057174763856</v>
      </c>
      <c r="K3902" s="15">
        <v>3.9345823062994695E-2</v>
      </c>
      <c r="L3902" s="14">
        <v>5627.5925290614214</v>
      </c>
      <c r="M3902" s="14">
        <v>150493.31494452627</v>
      </c>
      <c r="N3902" s="14">
        <v>2755.1292881072891</v>
      </c>
      <c r="O3902" s="15">
        <v>1.4400316338286624E-2</v>
      </c>
      <c r="P3902" s="14">
        <v>2029.6003701088473</v>
      </c>
      <c r="Q3902" s="14">
        <v>144348.5389694469</v>
      </c>
      <c r="R3902" s="14">
        <v>2755.1292881072891</v>
      </c>
      <c r="S3902" s="15">
        <v>8.1385027745582289E-2</v>
      </c>
      <c r="T3902" s="38">
        <v>19210.057236317381</v>
      </c>
      <c r="U3902" s="38">
        <v>256626.82673718984</v>
      </c>
      <c r="V3902" s="38">
        <v>26867.250135487651</v>
      </c>
      <c r="W3902" s="38">
        <v>551468.68065116298</v>
      </c>
      <c r="AA3902" s="13">
        <v>3837</v>
      </c>
      <c r="AB3902" s="39">
        <v>2480337.7398783984</v>
      </c>
    </row>
    <row r="3903" spans="3:28">
      <c r="C3903" s="13">
        <v>3838</v>
      </c>
      <c r="D3903" s="13">
        <v>65</v>
      </c>
      <c r="E3903" s="14">
        <v>229558.03452336453</v>
      </c>
      <c r="F3903" s="14">
        <v>68605.133464112165</v>
      </c>
      <c r="G3903" s="14">
        <v>2551.6097</v>
      </c>
      <c r="H3903" s="14">
        <v>158401.29135925238</v>
      </c>
      <c r="I3903" s="14">
        <v>9504.0774815551431</v>
      </c>
      <c r="J3903" s="14">
        <v>3801.6309926220574</v>
      </c>
      <c r="K3903" s="15">
        <v>-2.8568560106712181E-2</v>
      </c>
      <c r="L3903" s="14">
        <v>-3343.8937657349452</v>
      </c>
      <c r="M3903" s="14">
        <v>115604.95471664518</v>
      </c>
      <c r="N3903" s="14">
        <v>2851.2232444665428</v>
      </c>
      <c r="O3903" s="15">
        <v>5.1044384660353166E-2</v>
      </c>
      <c r="P3903" s="14">
        <v>13857.698526143837</v>
      </c>
      <c r="Q3903" s="14">
        <v>286766.62057228142</v>
      </c>
      <c r="R3903" s="14">
        <v>2851.2232444665428</v>
      </c>
      <c r="S3903" s="15">
        <v>0.39027251584606215</v>
      </c>
      <c r="T3903" s="38">
        <v>161150.80948946823</v>
      </c>
      <c r="U3903" s="38">
        <v>575495.09446514887</v>
      </c>
      <c r="V3903" s="38">
        <v>171664.61424987711</v>
      </c>
      <c r="W3903" s="38">
        <v>977866.66975407547</v>
      </c>
      <c r="AA3903" s="13">
        <v>3838</v>
      </c>
      <c r="AB3903" s="39">
        <v>3275039.899193096</v>
      </c>
    </row>
    <row r="3904" spans="3:28">
      <c r="C3904" s="13">
        <v>3839</v>
      </c>
      <c r="D3904" s="13">
        <v>65</v>
      </c>
      <c r="E3904" s="14">
        <v>231983.6660456697</v>
      </c>
      <c r="F3904" s="14">
        <v>69551.129757811184</v>
      </c>
      <c r="G3904" s="14">
        <v>2551.6097</v>
      </c>
      <c r="H3904" s="14">
        <v>159880.9265878585</v>
      </c>
      <c r="I3904" s="14">
        <v>9592.8555952715087</v>
      </c>
      <c r="J3904" s="14">
        <v>3837.1422381086036</v>
      </c>
      <c r="K3904" s="15">
        <v>1.1604491219434653E-2</v>
      </c>
      <c r="L3904" s="14">
        <v>1719.010097559817</v>
      </c>
      <c r="M3904" s="14">
        <v>151770.75354224787</v>
      </c>
      <c r="N3904" s="14">
        <v>2877.8566785814523</v>
      </c>
      <c r="O3904" s="15">
        <v>8.0736108092275508E-2</v>
      </c>
      <c r="P3904" s="14">
        <v>19282.393386223637</v>
      </c>
      <c r="Q3904" s="14">
        <v>259553.65885260579</v>
      </c>
      <c r="R3904" s="14">
        <v>2877.8566785814523</v>
      </c>
      <c r="S3904" s="15">
        <v>0.11270621339631554</v>
      </c>
      <c r="T3904" s="38">
        <v>238323.30505754537</v>
      </c>
      <c r="U3904" s="38">
        <v>2354315.6184840896</v>
      </c>
      <c r="V3904" s="38">
        <v>259324.70854132882</v>
      </c>
      <c r="W3904" s="38">
        <v>2765640.0308789434</v>
      </c>
      <c r="AA3904" s="13">
        <v>3839</v>
      </c>
      <c r="AB3904" s="39">
        <v>2060352.2442019428</v>
      </c>
    </row>
    <row r="3905" spans="3:28">
      <c r="C3905" s="13">
        <v>3840</v>
      </c>
      <c r="D3905" s="13">
        <v>65</v>
      </c>
      <c r="E3905" s="14">
        <v>234388.9901423837</v>
      </c>
      <c r="F3905" s="14">
        <v>70489.206155529639</v>
      </c>
      <c r="G3905" s="14">
        <v>2551.6097</v>
      </c>
      <c r="H3905" s="14">
        <v>161348.17428685408</v>
      </c>
      <c r="I3905" s="14">
        <v>9680.8904572112442</v>
      </c>
      <c r="J3905" s="14">
        <v>3872.3561828844977</v>
      </c>
      <c r="K3905" s="15">
        <v>0.11630443376994146</v>
      </c>
      <c r="L3905" s="14">
        <v>17928.355486222939</v>
      </c>
      <c r="M3905" s="14">
        <v>174014.76590403134</v>
      </c>
      <c r="N3905" s="14">
        <v>2904.2671371633733</v>
      </c>
      <c r="O3905" s="15">
        <v>1.9641457066313601E-2</v>
      </c>
      <c r="P3905" s="14">
        <v>3495.3505127534427</v>
      </c>
      <c r="Q3905" s="14">
        <v>182905.28532553103</v>
      </c>
      <c r="R3905" s="14">
        <v>2904.2671371633733</v>
      </c>
      <c r="S3905" s="15">
        <v>-6.6930380938180836E-2</v>
      </c>
      <c r="T3905" s="38">
        <v>-12583.766418179714</v>
      </c>
      <c r="U3905" s="38">
        <v>176881.1386569993</v>
      </c>
      <c r="V3905" s="38">
        <v>8839.9395807966666</v>
      </c>
      <c r="W3905" s="38">
        <v>533801.18988656171</v>
      </c>
      <c r="AA3905" s="13">
        <v>3840</v>
      </c>
      <c r="AB3905" s="39">
        <v>3083592.9487878843</v>
      </c>
    </row>
    <row r="3906" spans="3:28">
      <c r="C3906" s="13">
        <v>3841</v>
      </c>
      <c r="D3906" s="13">
        <v>65</v>
      </c>
      <c r="E3906" s="14">
        <v>237925.02021163926</v>
      </c>
      <c r="F3906" s="14">
        <v>71868.257882539314</v>
      </c>
      <c r="G3906" s="14">
        <v>2551.6097</v>
      </c>
      <c r="H3906" s="14">
        <v>163505.15262909993</v>
      </c>
      <c r="I3906" s="14">
        <v>9810.3091577459963</v>
      </c>
      <c r="J3906" s="14">
        <v>3924.1236630983985</v>
      </c>
      <c r="K3906" s="15">
        <v>5.9657346319971549E-2</v>
      </c>
      <c r="L3906" s="14">
        <v>7101.2131979592368</v>
      </c>
      <c r="M3906" s="14">
        <v>128096.61519640012</v>
      </c>
      <c r="N3906" s="14">
        <v>2943.0927473237989</v>
      </c>
      <c r="O3906" s="15">
        <v>0.1663099351125559</v>
      </c>
      <c r="P3906" s="14">
        <v>69699.166722442431</v>
      </c>
      <c r="Q3906" s="14">
        <v>490262.73351732065</v>
      </c>
      <c r="R3906" s="14">
        <v>2943.0927473237989</v>
      </c>
      <c r="S3906" s="15">
        <v>0.14429153940525785</v>
      </c>
      <c r="T3906" s="38">
        <v>19768.331770047473</v>
      </c>
      <c r="U3906" s="38">
        <v>158242.5870449295</v>
      </c>
      <c r="V3906" s="38">
        <v>96568.711690449141</v>
      </c>
      <c r="W3906" s="38">
        <v>776601.9357586503</v>
      </c>
      <c r="AA3906" s="13">
        <v>3841</v>
      </c>
      <c r="AB3906" s="39">
        <v>2741830.5156945609</v>
      </c>
    </row>
    <row r="3907" spans="3:28">
      <c r="C3907" s="13">
        <v>3842</v>
      </c>
      <c r="D3907" s="13">
        <v>65</v>
      </c>
      <c r="E3907" s="14">
        <v>230961.98887287243</v>
      </c>
      <c r="F3907" s="14">
        <v>69152.675660420253</v>
      </c>
      <c r="G3907" s="14">
        <v>2551.6097</v>
      </c>
      <c r="H3907" s="14">
        <v>159257.70351245216</v>
      </c>
      <c r="I3907" s="14">
        <v>9555.4622107471296</v>
      </c>
      <c r="J3907" s="14">
        <v>3822.184884298852</v>
      </c>
      <c r="K3907" s="15">
        <v>3.7792622747817056E-2</v>
      </c>
      <c r="L3907" s="14">
        <v>4909.6503423011327</v>
      </c>
      <c r="M3907" s="14">
        <v>136731.02646765221</v>
      </c>
      <c r="N3907" s="14">
        <v>2866.6386632241388</v>
      </c>
      <c r="O3907" s="15">
        <v>-7.2751578250808663E-2</v>
      </c>
      <c r="P3907" s="14">
        <v>-9124.0466907248519</v>
      </c>
      <c r="Q3907" s="14">
        <v>117723.00125128248</v>
      </c>
      <c r="R3907" s="14">
        <v>2866.6386632241388</v>
      </c>
      <c r="S3907" s="15">
        <v>-0.10455700846393477</v>
      </c>
      <c r="T3907" s="38">
        <v>-20548.581202282207</v>
      </c>
      <c r="U3907" s="38">
        <v>177414.66476136527</v>
      </c>
      <c r="V3907" s="38">
        <v>-24762.977550705924</v>
      </c>
      <c r="W3907" s="38">
        <v>431868.69248029997</v>
      </c>
      <c r="AA3907" s="13">
        <v>3842</v>
      </c>
      <c r="AB3907" s="39">
        <v>2740033.6521202056</v>
      </c>
    </row>
    <row r="3908" spans="3:28">
      <c r="C3908" s="13">
        <v>3843</v>
      </c>
      <c r="D3908" s="13">
        <v>65</v>
      </c>
      <c r="E3908" s="14">
        <v>221633.33927390832</v>
      </c>
      <c r="F3908" s="14">
        <v>65514.502316824248</v>
      </c>
      <c r="G3908" s="14">
        <v>2551.6097</v>
      </c>
      <c r="H3908" s="14">
        <v>153567.22725708407</v>
      </c>
      <c r="I3908" s="14">
        <v>9214.0336354250448</v>
      </c>
      <c r="J3908" s="14">
        <v>3685.613454170018</v>
      </c>
      <c r="K3908" s="15">
        <v>2.3125952636664164E-2</v>
      </c>
      <c r="L3908" s="14">
        <v>2846.5499741841722</v>
      </c>
      <c r="M3908" s="14">
        <v>127778.33897615361</v>
      </c>
      <c r="N3908" s="14">
        <v>2764.2100906275132</v>
      </c>
      <c r="O3908" s="15">
        <v>-3.3960470864811257E-2</v>
      </c>
      <c r="P3908" s="14">
        <v>-5864.8740696212435</v>
      </c>
      <c r="Q3908" s="14">
        <v>168214.30849761335</v>
      </c>
      <c r="R3908" s="14">
        <v>2764.2100906275132</v>
      </c>
      <c r="S3908" s="15">
        <v>-0.24307796171170348</v>
      </c>
      <c r="T3908" s="38">
        <v>-176468.97809797822</v>
      </c>
      <c r="U3908" s="38">
        <v>550889.99813434517</v>
      </c>
      <c r="V3908" s="38">
        <v>-179487.30219341529</v>
      </c>
      <c r="W3908" s="38">
        <v>846882.6456081121</v>
      </c>
      <c r="AA3908" s="13">
        <v>3843</v>
      </c>
      <c r="AB3908" s="39">
        <v>2837542.9261276829</v>
      </c>
    </row>
    <row r="3909" spans="3:28">
      <c r="C3909" s="13">
        <v>3844</v>
      </c>
      <c r="D3909" s="13">
        <v>65</v>
      </c>
      <c r="E3909" s="14">
        <v>241336.54943139799</v>
      </c>
      <c r="F3909" s="14">
        <v>73198.754278245207</v>
      </c>
      <c r="G3909" s="14">
        <v>2551.6097</v>
      </c>
      <c r="H3909" s="14">
        <v>165586.18545315278</v>
      </c>
      <c r="I3909" s="14">
        <v>9935.1711271891672</v>
      </c>
      <c r="J3909" s="14">
        <v>3974.0684508756672</v>
      </c>
      <c r="K3909" s="15">
        <v>-1.0251190973385317E-2</v>
      </c>
      <c r="L3909" s="14">
        <v>-1497.1748181176386</v>
      </c>
      <c r="M3909" s="14">
        <v>146538.72553464948</v>
      </c>
      <c r="N3909" s="14">
        <v>2980.5513381567503</v>
      </c>
      <c r="O3909" s="15">
        <v>0.18829453063127355</v>
      </c>
      <c r="P3909" s="14">
        <v>27595.74573185368</v>
      </c>
      <c r="Q3909" s="14">
        <v>175642.30022292744</v>
      </c>
      <c r="R3909" s="14">
        <v>2980.5513381567503</v>
      </c>
      <c r="S3909" s="15">
        <v>8.0570478770570261E-2</v>
      </c>
      <c r="T3909" s="38">
        <v>44143.616296220032</v>
      </c>
      <c r="U3909" s="38">
        <v>593522.11318242538</v>
      </c>
      <c r="V3909" s="38">
        <v>70242.187209956071</v>
      </c>
      <c r="W3909" s="38">
        <v>915703.1389400023</v>
      </c>
      <c r="AA3909" s="13">
        <v>3844</v>
      </c>
      <c r="AB3909" s="39">
        <v>2465093.8027496431</v>
      </c>
    </row>
    <row r="3910" spans="3:28">
      <c r="C3910" s="13">
        <v>3845</v>
      </c>
      <c r="D3910" s="13">
        <v>65</v>
      </c>
      <c r="E3910" s="14">
        <v>238815.41789448337</v>
      </c>
      <c r="F3910" s="14">
        <v>72215.512978848506</v>
      </c>
      <c r="G3910" s="14">
        <v>2551.6097</v>
      </c>
      <c r="H3910" s="14">
        <v>164048.29521563486</v>
      </c>
      <c r="I3910" s="14">
        <v>9842.897712938091</v>
      </c>
      <c r="J3910" s="14">
        <v>3937.1590851752367</v>
      </c>
      <c r="K3910" s="15">
        <v>4.8214696135625852E-2</v>
      </c>
      <c r="L3910" s="14">
        <v>5827.7265682119059</v>
      </c>
      <c r="M3910" s="14">
        <v>128666.64306820279</v>
      </c>
      <c r="N3910" s="14">
        <v>2952.8693138814274</v>
      </c>
      <c r="O3910" s="15">
        <v>0.13779792587459766</v>
      </c>
      <c r="P3910" s="14">
        <v>15799.889956178959</v>
      </c>
      <c r="Q3910" s="14">
        <v>131936.17784311366</v>
      </c>
      <c r="R3910" s="14">
        <v>2952.8693138814274</v>
      </c>
      <c r="S3910" s="15">
        <v>7.0169677073254236E-2</v>
      </c>
      <c r="T3910" s="38">
        <v>16888.733091819337</v>
      </c>
      <c r="U3910" s="38">
        <v>259049.37489122985</v>
      </c>
      <c r="V3910" s="38">
        <v>38516.349616210202</v>
      </c>
      <c r="W3910" s="38">
        <v>519652.19580254628</v>
      </c>
      <c r="AA3910" s="13">
        <v>3845</v>
      </c>
      <c r="AB3910" s="39">
        <v>3013502.68930696</v>
      </c>
    </row>
    <row r="3911" spans="3:28">
      <c r="C3911" s="13">
        <v>3846</v>
      </c>
      <c r="D3911" s="13">
        <v>65</v>
      </c>
      <c r="E3911" s="14">
        <v>215501.18343512336</v>
      </c>
      <c r="F3911" s="14">
        <v>63122.96153969811</v>
      </c>
      <c r="G3911" s="14">
        <v>2551.6097</v>
      </c>
      <c r="H3911" s="14">
        <v>149826.61219542523</v>
      </c>
      <c r="I3911" s="14">
        <v>8989.5967317255127</v>
      </c>
      <c r="J3911" s="14">
        <v>3595.8386926902053</v>
      </c>
      <c r="K3911" s="15">
        <v>4.0979116085332244E-2</v>
      </c>
      <c r="L3911" s="14">
        <v>7782.4868993578766</v>
      </c>
      <c r="M3911" s="14">
        <v>199493.89493960582</v>
      </c>
      <c r="N3911" s="14">
        <v>2696.8790195176539</v>
      </c>
      <c r="O3911" s="15">
        <v>0.2100251835083021</v>
      </c>
      <c r="P3911" s="14">
        <v>43533.69313544652</v>
      </c>
      <c r="Q3911" s="14">
        <v>252160.57615493654</v>
      </c>
      <c r="R3911" s="14">
        <v>2696.8790195176539</v>
      </c>
      <c r="S3911" s="15">
        <v>-4.152715501989869E-2</v>
      </c>
      <c r="T3911" s="38">
        <v>-9321.6806203921769</v>
      </c>
      <c r="U3911" s="38">
        <v>216498.68854420289</v>
      </c>
      <c r="V3911" s="38">
        <v>41994.499414412217</v>
      </c>
      <c r="W3911" s="38">
        <v>668153.15963874524</v>
      </c>
      <c r="AA3911" s="13">
        <v>3846</v>
      </c>
      <c r="AB3911" s="39">
        <v>3132734.161735239</v>
      </c>
    </row>
    <row r="3912" spans="3:28">
      <c r="C3912" s="13">
        <v>3847</v>
      </c>
      <c r="D3912" s="13">
        <v>65</v>
      </c>
      <c r="E3912" s="14">
        <v>239160.04884580974</v>
      </c>
      <c r="F3912" s="14">
        <v>72349.919049865799</v>
      </c>
      <c r="G3912" s="14">
        <v>2551.6097</v>
      </c>
      <c r="H3912" s="14">
        <v>164258.52009594394</v>
      </c>
      <c r="I3912" s="14">
        <v>9855.5112057566366</v>
      </c>
      <c r="J3912" s="14">
        <v>3942.2044823026549</v>
      </c>
      <c r="K3912" s="15">
        <v>3.3308610942203221E-2</v>
      </c>
      <c r="L3912" s="14">
        <v>7696.3604739749726</v>
      </c>
      <c r="M3912" s="14">
        <v>240729.64922688517</v>
      </c>
      <c r="N3912" s="14">
        <v>2956.6533617269911</v>
      </c>
      <c r="O3912" s="15">
        <v>9.3433308633388293E-2</v>
      </c>
      <c r="P3912" s="14">
        <v>25446.681273324761</v>
      </c>
      <c r="Q3912" s="14">
        <v>299276.28872892703</v>
      </c>
      <c r="R3912" s="14">
        <v>2956.6533617269911</v>
      </c>
      <c r="S3912" s="15">
        <v>0.42411054439103996</v>
      </c>
      <c r="T3912" s="38">
        <v>30080.100958216066</v>
      </c>
      <c r="U3912" s="38">
        <v>102483.57051994486</v>
      </c>
      <c r="V3912" s="38">
        <v>63223.142705515798</v>
      </c>
      <c r="W3912" s="38">
        <v>642489.50847575709</v>
      </c>
      <c r="AA3912" s="13">
        <v>3847</v>
      </c>
      <c r="AB3912" s="39">
        <v>2749774.5640154155</v>
      </c>
    </row>
    <row r="3913" spans="3:28">
      <c r="C3913" s="13">
        <v>3848</v>
      </c>
      <c r="D3913" s="13">
        <v>65</v>
      </c>
      <c r="E3913" s="14">
        <v>232959.38886559202</v>
      </c>
      <c r="F3913" s="14">
        <v>69931.661657580888</v>
      </c>
      <c r="G3913" s="14">
        <v>2551.6097</v>
      </c>
      <c r="H3913" s="14">
        <v>160476.11750801114</v>
      </c>
      <c r="I3913" s="14">
        <v>9628.5670504806676</v>
      </c>
      <c r="J3913" s="14">
        <v>3851.4268201922673</v>
      </c>
      <c r="K3913" s="15">
        <v>4.0681018978146112E-2</v>
      </c>
      <c r="L3913" s="14">
        <v>5872.055774757644</v>
      </c>
      <c r="M3913" s="14">
        <v>152141.64065749606</v>
      </c>
      <c r="N3913" s="14">
        <v>2888.5701151442004</v>
      </c>
      <c r="O3913" s="15">
        <v>6.3658104590329848E-2</v>
      </c>
      <c r="P3913" s="14">
        <v>12164.726742477096</v>
      </c>
      <c r="Q3913" s="14">
        <v>204703.71719165475</v>
      </c>
      <c r="R3913" s="14">
        <v>2888.5701151442004</v>
      </c>
      <c r="S3913" s="15">
        <v>0.25223116870838924</v>
      </c>
      <c r="T3913" s="38">
        <v>14473.763135748868</v>
      </c>
      <c r="U3913" s="38">
        <v>73300.976757880519</v>
      </c>
      <c r="V3913" s="38">
        <v>32510.545652983608</v>
      </c>
      <c r="W3913" s="38">
        <v>430146.33460703131</v>
      </c>
      <c r="AA3913" s="13">
        <v>3848</v>
      </c>
      <c r="AB3913" s="39">
        <v>2996087.5107662277</v>
      </c>
    </row>
    <row r="3914" spans="3:28">
      <c r="C3914" s="13">
        <v>3849</v>
      </c>
      <c r="D3914" s="13">
        <v>65</v>
      </c>
      <c r="E3914" s="14">
        <v>236775.53678618665</v>
      </c>
      <c r="F3914" s="14">
        <v>71419.959346612799</v>
      </c>
      <c r="G3914" s="14">
        <v>2551.6097</v>
      </c>
      <c r="H3914" s="14">
        <v>162803.96773957385</v>
      </c>
      <c r="I3914" s="14">
        <v>9768.2380643744309</v>
      </c>
      <c r="J3914" s="14">
        <v>3907.2952257497727</v>
      </c>
      <c r="K3914" s="15">
        <v>1.5065567079740726E-2</v>
      </c>
      <c r="L3914" s="14">
        <v>2315.9793326487179</v>
      </c>
      <c r="M3914" s="14">
        <v>157996.28857003746</v>
      </c>
      <c r="N3914" s="14">
        <v>2930.4714193123291</v>
      </c>
      <c r="O3914" s="15">
        <v>-2.3464319716815493E-2</v>
      </c>
      <c r="P3914" s="14">
        <v>-5721.1799887055295</v>
      </c>
      <c r="Q3914" s="14">
        <v>239568.72473982262</v>
      </c>
      <c r="R3914" s="14">
        <v>2930.4714193123291</v>
      </c>
      <c r="S3914" s="15">
        <v>0.11954227831069691</v>
      </c>
      <c r="T3914" s="38">
        <v>38656.606685002269</v>
      </c>
      <c r="U3914" s="38">
        <v>363493.68398305145</v>
      </c>
      <c r="V3914" s="38">
        <v>35251.406028945457</v>
      </c>
      <c r="W3914" s="38">
        <v>761058.69729291159</v>
      </c>
      <c r="AA3914" s="13">
        <v>3849</v>
      </c>
      <c r="AB3914" s="39">
        <v>2945895.3576995139</v>
      </c>
    </row>
    <row r="3915" spans="3:28">
      <c r="C3915" s="13">
        <v>3850</v>
      </c>
      <c r="D3915" s="13">
        <v>65</v>
      </c>
      <c r="E3915" s="14">
        <v>221111.22566941156</v>
      </c>
      <c r="F3915" s="14">
        <v>65310.878011070512</v>
      </c>
      <c r="G3915" s="14">
        <v>2551.6097</v>
      </c>
      <c r="H3915" s="14">
        <v>153248.73795834105</v>
      </c>
      <c r="I3915" s="14">
        <v>9194.9242775004623</v>
      </c>
      <c r="J3915" s="14">
        <v>3677.9697110001853</v>
      </c>
      <c r="K3915" s="15">
        <v>7.1871475509008728E-2</v>
      </c>
      <c r="L3915" s="14">
        <v>9649.8870444597251</v>
      </c>
      <c r="M3915" s="14">
        <v>145754.75382484336</v>
      </c>
      <c r="N3915" s="14">
        <v>2758.4772832501385</v>
      </c>
      <c r="O3915" s="15">
        <v>3.0056826166094251E-2</v>
      </c>
      <c r="P3915" s="14">
        <v>4329.5750434294341</v>
      </c>
      <c r="Q3915" s="14">
        <v>149755.12847239</v>
      </c>
      <c r="R3915" s="14">
        <v>2758.4772832501385</v>
      </c>
      <c r="S3915" s="15">
        <v>0.18715220380820813</v>
      </c>
      <c r="T3915" s="38">
        <v>18697.375087270571</v>
      </c>
      <c r="U3915" s="38">
        <v>119981.26196072449</v>
      </c>
      <c r="V3915" s="38">
        <v>32676.83717515973</v>
      </c>
      <c r="W3915" s="38">
        <v>415491.14425795781</v>
      </c>
      <c r="AA3915" s="13">
        <v>3850</v>
      </c>
      <c r="AB3915" s="39">
        <v>2491225.7220228319</v>
      </c>
    </row>
    <row r="3916" spans="3:28">
      <c r="C3916" s="13">
        <v>3851</v>
      </c>
      <c r="D3916" s="13">
        <v>65</v>
      </c>
      <c r="E3916" s="14">
        <v>234062.68242045635</v>
      </c>
      <c r="F3916" s="14">
        <v>70361.946143977984</v>
      </c>
      <c r="G3916" s="14">
        <v>2551.6097</v>
      </c>
      <c r="H3916" s="14">
        <v>161149.12657647836</v>
      </c>
      <c r="I3916" s="14">
        <v>9668.9475945887007</v>
      </c>
      <c r="J3916" s="14">
        <v>3867.5790378354804</v>
      </c>
      <c r="K3916" s="15">
        <v>-2.281838834459516E-2</v>
      </c>
      <c r="L3916" s="14">
        <v>-4435.6206438325835</v>
      </c>
      <c r="M3916" s="14">
        <v>191886.15880879224</v>
      </c>
      <c r="N3916" s="14">
        <v>2900.6842783766101</v>
      </c>
      <c r="O3916" s="15">
        <v>-6.6970841037078399E-4</v>
      </c>
      <c r="P3916" s="14">
        <v>-93.06909016152531</v>
      </c>
      <c r="Q3916" s="14">
        <v>140326.84356703417</v>
      </c>
      <c r="R3916" s="14">
        <v>2900.6842783766101</v>
      </c>
      <c r="S3916" s="15">
        <v>4.6648964395123949E-2</v>
      </c>
      <c r="T3916" s="38">
        <v>15045.146515589298</v>
      </c>
      <c r="U3916" s="38">
        <v>339013.82771488145</v>
      </c>
      <c r="V3916" s="38">
        <v>10516.456781595189</v>
      </c>
      <c r="W3916" s="38">
        <v>671226.83009070787</v>
      </c>
      <c r="AA3916" s="13">
        <v>3851</v>
      </c>
      <c r="AB3916" s="39">
        <v>2365598.9602887146</v>
      </c>
    </row>
    <row r="3917" spans="3:28">
      <c r="C3917" s="13">
        <v>3852</v>
      </c>
      <c r="D3917" s="13">
        <v>65</v>
      </c>
      <c r="E3917" s="14">
        <v>236176.90650445232</v>
      </c>
      <c r="F3917" s="14">
        <v>71186.493536736409</v>
      </c>
      <c r="G3917" s="14">
        <v>2551.6097</v>
      </c>
      <c r="H3917" s="14">
        <v>162438.80326771591</v>
      </c>
      <c r="I3917" s="14">
        <v>9746.3281960629538</v>
      </c>
      <c r="J3917" s="14">
        <v>3898.5312784251819</v>
      </c>
      <c r="K3917" s="15">
        <v>9.1243496238727295E-2</v>
      </c>
      <c r="L3917" s="14">
        <v>12947.579350368145</v>
      </c>
      <c r="M3917" s="14">
        <v>156798.23943519042</v>
      </c>
      <c r="N3917" s="14">
        <v>2923.898458818886</v>
      </c>
      <c r="O3917" s="15">
        <v>0.18405919931092596</v>
      </c>
      <c r="P3917" s="14">
        <v>18856.903919262681</v>
      </c>
      <c r="Q3917" s="14">
        <v>122769.06476460039</v>
      </c>
      <c r="R3917" s="14">
        <v>2923.898458818886</v>
      </c>
      <c r="S3917" s="15">
        <v>-1.3445862479452689E-2</v>
      </c>
      <c r="T3917" s="38">
        <v>-9336.5006222615102</v>
      </c>
      <c r="U3917" s="38">
        <v>686502.66959457763</v>
      </c>
      <c r="V3917" s="38">
        <v>22467.982647369317</v>
      </c>
      <c r="W3917" s="38">
        <v>966069.97379436844</v>
      </c>
      <c r="AA3917" s="13">
        <v>3852</v>
      </c>
      <c r="AB3917" s="39">
        <v>2488375.1504216054</v>
      </c>
    </row>
    <row r="3918" spans="3:28">
      <c r="C3918" s="13">
        <v>3853</v>
      </c>
      <c r="D3918" s="13">
        <v>65</v>
      </c>
      <c r="E3918" s="14">
        <v>226115.24317602627</v>
      </c>
      <c r="F3918" s="14">
        <v>67262.444838650248</v>
      </c>
      <c r="G3918" s="14">
        <v>2551.6097</v>
      </c>
      <c r="H3918" s="14">
        <v>156301.18863737604</v>
      </c>
      <c r="I3918" s="14">
        <v>9378.0713182425625</v>
      </c>
      <c r="J3918" s="14">
        <v>3751.2285272970253</v>
      </c>
      <c r="K3918" s="15">
        <v>3.3068860154290551E-2</v>
      </c>
      <c r="L3918" s="14">
        <v>4283.9956506756125</v>
      </c>
      <c r="M3918" s="14">
        <v>135707.33640648692</v>
      </c>
      <c r="N3918" s="14">
        <v>2813.4213954727688</v>
      </c>
      <c r="O3918" s="15">
        <v>4.7792801394618417E-2</v>
      </c>
      <c r="P3918" s="14">
        <v>12999.056367771498</v>
      </c>
      <c r="Q3918" s="14">
        <v>286393.51393224043</v>
      </c>
      <c r="R3918" s="14">
        <v>2813.4213954727688</v>
      </c>
      <c r="S3918" s="15">
        <v>-7.7224474204320229E-2</v>
      </c>
      <c r="T3918" s="38">
        <v>-20227.603279185321</v>
      </c>
      <c r="U3918" s="38">
        <v>243111.65519695618</v>
      </c>
      <c r="V3918" s="38">
        <v>-2944.5512607382116</v>
      </c>
      <c r="W3918" s="38">
        <v>665212.50553568359</v>
      </c>
      <c r="AA3918" s="13">
        <v>3853</v>
      </c>
      <c r="AB3918" s="39">
        <v>2640887.7066665287</v>
      </c>
    </row>
    <row r="3919" spans="3:28">
      <c r="C3919" s="13">
        <v>3854</v>
      </c>
      <c r="D3919" s="13">
        <v>65</v>
      </c>
      <c r="E3919" s="14">
        <v>234605.13479978262</v>
      </c>
      <c r="F3919" s="14">
        <v>70573.502571915218</v>
      </c>
      <c r="G3919" s="14">
        <v>2551.6097</v>
      </c>
      <c r="H3919" s="14">
        <v>161480.0225278674</v>
      </c>
      <c r="I3919" s="14">
        <v>9688.8013516720439</v>
      </c>
      <c r="J3919" s="14">
        <v>3875.5205406688178</v>
      </c>
      <c r="K3919" s="15">
        <v>8.0095468836890144E-2</v>
      </c>
      <c r="L3919" s="14">
        <v>11620.551023428296</v>
      </c>
      <c r="M3919" s="14">
        <v>158642.06187512062</v>
      </c>
      <c r="N3919" s="14">
        <v>2906.6404055016133</v>
      </c>
      <c r="O3919" s="15">
        <v>1.8783837328371439E-2</v>
      </c>
      <c r="P3919" s="14">
        <v>4082.2096363767105</v>
      </c>
      <c r="Q3919" s="14">
        <v>222861.1787474509</v>
      </c>
      <c r="R3919" s="14">
        <v>2906.6404055016133</v>
      </c>
      <c r="S3919" s="15">
        <v>0.34656369960736133</v>
      </c>
      <c r="T3919" s="38">
        <v>162727.12183684291</v>
      </c>
      <c r="U3919" s="38">
        <v>633725.06549901632</v>
      </c>
      <c r="V3919" s="38">
        <v>178429.88249664792</v>
      </c>
      <c r="W3919" s="38">
        <v>1015228.3061215879</v>
      </c>
      <c r="AA3919" s="13">
        <v>3854</v>
      </c>
      <c r="AB3919" s="39">
        <v>2985421.1073892149</v>
      </c>
    </row>
    <row r="3920" spans="3:28">
      <c r="C3920" s="13">
        <v>3855</v>
      </c>
      <c r="D3920" s="13">
        <v>65</v>
      </c>
      <c r="E3920" s="14">
        <v>234390.90153255037</v>
      </c>
      <c r="F3920" s="14">
        <v>70489.951597694642</v>
      </c>
      <c r="G3920" s="14">
        <v>2551.6097</v>
      </c>
      <c r="H3920" s="14">
        <v>161349.34023485574</v>
      </c>
      <c r="I3920" s="14">
        <v>9680.9604140913434</v>
      </c>
      <c r="J3920" s="14">
        <v>3872.3841656365375</v>
      </c>
      <c r="K3920" s="15">
        <v>7.8707630940719114E-2</v>
      </c>
      <c r="L3920" s="14">
        <v>12500.306118190179</v>
      </c>
      <c r="M3920" s="14">
        <v>173255.99217872883</v>
      </c>
      <c r="N3920" s="14">
        <v>2904.2881242274029</v>
      </c>
      <c r="O3920" s="15">
        <v>1.7520738959980603E-2</v>
      </c>
      <c r="P3920" s="14">
        <v>3493.1517844130976</v>
      </c>
      <c r="Q3920" s="14">
        <v>204317.69631387357</v>
      </c>
      <c r="R3920" s="14">
        <v>2904.2881242274029</v>
      </c>
      <c r="S3920" s="15">
        <v>-0.12787188983982511</v>
      </c>
      <c r="T3920" s="38">
        <v>-90965.77410686099</v>
      </c>
      <c r="U3920" s="38">
        <v>621868.47450384859</v>
      </c>
      <c r="V3920" s="38">
        <v>-74972.316204257717</v>
      </c>
      <c r="W3920" s="38">
        <v>999442.16299645102</v>
      </c>
      <c r="AA3920" s="13">
        <v>3855</v>
      </c>
      <c r="AB3920" s="39">
        <v>2565427.4011605009</v>
      </c>
    </row>
    <row r="3921" spans="3:28">
      <c r="C3921" s="13">
        <v>3856</v>
      </c>
      <c r="D3921" s="13">
        <v>65</v>
      </c>
      <c r="E3921" s="14">
        <v>225094.30450444858</v>
      </c>
      <c r="F3921" s="14">
        <v>66864.278756734944</v>
      </c>
      <c r="G3921" s="14">
        <v>2551.6097</v>
      </c>
      <c r="H3921" s="14">
        <v>155678.41604771363</v>
      </c>
      <c r="I3921" s="14">
        <v>9340.7049628628174</v>
      </c>
      <c r="J3921" s="14">
        <v>3736.2819851451272</v>
      </c>
      <c r="K3921" s="15">
        <v>2.1040278147626823E-3</v>
      </c>
      <c r="L3921" s="14">
        <v>466.02688312778133</v>
      </c>
      <c r="M3921" s="14">
        <v>223826.9066398718</v>
      </c>
      <c r="N3921" s="14">
        <v>2802.2114888588453</v>
      </c>
      <c r="O3921" s="15">
        <v>2.3252704518865928E-2</v>
      </c>
      <c r="P3921" s="14">
        <v>4221.8607370117998</v>
      </c>
      <c r="Q3921" s="14">
        <v>187187.25435111337</v>
      </c>
      <c r="R3921" s="14">
        <v>2802.2114888588453</v>
      </c>
      <c r="S3921" s="15">
        <v>8.8043707387261458E-2</v>
      </c>
      <c r="T3921" s="38">
        <v>14634.427626552178</v>
      </c>
      <c r="U3921" s="38">
        <v>182253.29112830147</v>
      </c>
      <c r="V3921" s="38">
        <v>19322.31524669176</v>
      </c>
      <c r="W3921" s="38">
        <v>593267.45211928664</v>
      </c>
      <c r="AA3921" s="13">
        <v>3856</v>
      </c>
      <c r="AB3921" s="39">
        <v>2552231.3003285318</v>
      </c>
    </row>
    <row r="3922" spans="3:28">
      <c r="C3922" s="13">
        <v>3857</v>
      </c>
      <c r="D3922" s="13">
        <v>65</v>
      </c>
      <c r="E3922" s="14">
        <v>226885.69804003442</v>
      </c>
      <c r="F3922" s="14">
        <v>67562.922235613427</v>
      </c>
      <c r="G3922" s="14">
        <v>2551.6097</v>
      </c>
      <c r="H3922" s="14">
        <v>156771.16610442099</v>
      </c>
      <c r="I3922" s="14">
        <v>9406.2699662652594</v>
      </c>
      <c r="J3922" s="14">
        <v>3762.5079865061039</v>
      </c>
      <c r="K3922" s="15">
        <v>7.8353520335559951E-3</v>
      </c>
      <c r="L3922" s="14">
        <v>1595.7474147579867</v>
      </c>
      <c r="M3922" s="14">
        <v>207136.95285932737</v>
      </c>
      <c r="N3922" s="14">
        <v>2821.8809898795776</v>
      </c>
      <c r="O3922" s="15">
        <v>9.2170317862539722E-2</v>
      </c>
      <c r="P3922" s="14">
        <v>12964.344075889425</v>
      </c>
      <c r="Q3922" s="14">
        <v>155031.67348796513</v>
      </c>
      <c r="R3922" s="14">
        <v>2821.8809898795776</v>
      </c>
      <c r="S3922" s="15">
        <v>0.23294351641511674</v>
      </c>
      <c r="T3922" s="38">
        <v>72310.027522466335</v>
      </c>
      <c r="U3922" s="38">
        <v>384139.68511793419</v>
      </c>
      <c r="V3922" s="38">
        <v>86870.119013113741</v>
      </c>
      <c r="W3922" s="38">
        <v>746308.3114652267</v>
      </c>
      <c r="AA3922" s="13">
        <v>3857</v>
      </c>
      <c r="AB3922" s="39">
        <v>2660447.1976214452</v>
      </c>
    </row>
    <row r="3923" spans="3:28">
      <c r="C3923" s="13">
        <v>3858</v>
      </c>
      <c r="D3923" s="13">
        <v>65</v>
      </c>
      <c r="E3923" s="14">
        <v>238588.8825227879</v>
      </c>
      <c r="F3923" s="14">
        <v>72127.164183887275</v>
      </c>
      <c r="G3923" s="14">
        <v>2551.6097</v>
      </c>
      <c r="H3923" s="14">
        <v>163910.10863890062</v>
      </c>
      <c r="I3923" s="14">
        <v>9834.6065183340379</v>
      </c>
      <c r="J3923" s="14">
        <v>3933.8426073336154</v>
      </c>
      <c r="K3923" s="15">
        <v>4.4937048031391619E-2</v>
      </c>
      <c r="L3923" s="14">
        <v>5743.714709403238</v>
      </c>
      <c r="M3923" s="14">
        <v>135527.54791593598</v>
      </c>
      <c r="N3923" s="14">
        <v>2950.3819555002115</v>
      </c>
      <c r="O3923" s="15">
        <v>2.1608434940621764E-2</v>
      </c>
      <c r="P3923" s="14">
        <v>3373.7482355788052</v>
      </c>
      <c r="Q3923" s="14">
        <v>160980.01695447922</v>
      </c>
      <c r="R3923" s="14">
        <v>2950.3819555002115</v>
      </c>
      <c r="S3923" s="15">
        <v>-0.29574129624505424</v>
      </c>
      <c r="T3923" s="38">
        <v>-57008.288722565732</v>
      </c>
      <c r="U3923" s="38">
        <v>137230.94788014196</v>
      </c>
      <c r="V3923" s="38">
        <v>-47890.82577758369</v>
      </c>
      <c r="W3923" s="38">
        <v>433738.51275055716</v>
      </c>
      <c r="AA3923" s="13">
        <v>3858</v>
      </c>
      <c r="AB3923" s="39">
        <v>2944651.5982535342</v>
      </c>
    </row>
    <row r="3924" spans="3:28">
      <c r="C3924" s="13">
        <v>3859</v>
      </c>
      <c r="D3924" s="13">
        <v>65</v>
      </c>
      <c r="E3924" s="14">
        <v>220476.79570216217</v>
      </c>
      <c r="F3924" s="14">
        <v>65063.450323843244</v>
      </c>
      <c r="G3924" s="14">
        <v>2551.6097</v>
      </c>
      <c r="H3924" s="14">
        <v>152861.73567831892</v>
      </c>
      <c r="I3924" s="14">
        <v>9171.7041406991339</v>
      </c>
      <c r="J3924" s="14">
        <v>3668.6816562796539</v>
      </c>
      <c r="K3924" s="15">
        <v>-4.2977693584670962E-3</v>
      </c>
      <c r="L3924" s="14">
        <v>-588.85242129948142</v>
      </c>
      <c r="M3924" s="14">
        <v>138258.98824469809</v>
      </c>
      <c r="N3924" s="14">
        <v>2751.51124220974</v>
      </c>
      <c r="O3924" s="15">
        <v>2.9834198742721682E-2</v>
      </c>
      <c r="P3924" s="14">
        <v>7188.3440660363731</v>
      </c>
      <c r="Q3924" s="14">
        <v>249507.19080300481</v>
      </c>
      <c r="R3924" s="14">
        <v>2751.51124220974</v>
      </c>
      <c r="S3924" s="15">
        <v>-0.10345329585100281</v>
      </c>
      <c r="T3924" s="38">
        <v>-26505.965935903536</v>
      </c>
      <c r="U3924" s="38">
        <v>231081.693983334</v>
      </c>
      <c r="V3924" s="38">
        <v>-19906.474291166644</v>
      </c>
      <c r="W3924" s="38">
        <v>618847.87303103693</v>
      </c>
      <c r="AA3924" s="13">
        <v>3859</v>
      </c>
      <c r="AB3924" s="39">
        <v>3038732.9527945337</v>
      </c>
    </row>
    <row r="3925" spans="3:28">
      <c r="C3925" s="13">
        <v>3860</v>
      </c>
      <c r="D3925" s="13">
        <v>65</v>
      </c>
      <c r="E3925" s="14">
        <v>239078.38743989906</v>
      </c>
      <c r="F3925" s="14">
        <v>72318.071101560636</v>
      </c>
      <c r="G3925" s="14">
        <v>2551.6097</v>
      </c>
      <c r="H3925" s="14">
        <v>164208.70663833842</v>
      </c>
      <c r="I3925" s="14">
        <v>9852.5223983003052</v>
      </c>
      <c r="J3925" s="14">
        <v>3941.0089593201224</v>
      </c>
      <c r="K3925" s="15">
        <v>6.2254510563815035E-2</v>
      </c>
      <c r="L3925" s="14">
        <v>9767.7335866319154</v>
      </c>
      <c r="M3925" s="14">
        <v>168638.25218847088</v>
      </c>
      <c r="N3925" s="14">
        <v>2955.7567194900917</v>
      </c>
      <c r="O3925" s="15">
        <v>-0.11830279484550718</v>
      </c>
      <c r="P3925" s="14">
        <v>-27280.262534937443</v>
      </c>
      <c r="Q3925" s="14">
        <v>204794.55624842999</v>
      </c>
      <c r="R3925" s="14">
        <v>2955.7567194900917</v>
      </c>
      <c r="S3925" s="15">
        <v>0.11670377048635351</v>
      </c>
      <c r="T3925" s="38">
        <v>14923.912247938146</v>
      </c>
      <c r="U3925" s="38">
        <v>144280.36887249805</v>
      </c>
      <c r="V3925" s="38">
        <v>-2588.6167003673818</v>
      </c>
      <c r="W3925" s="38">
        <v>517713.17730939889</v>
      </c>
      <c r="AA3925" s="13">
        <v>3860</v>
      </c>
      <c r="AB3925" s="39">
        <v>2777319.974182602</v>
      </c>
    </row>
    <row r="3926" spans="3:28">
      <c r="C3926" s="13">
        <v>3861</v>
      </c>
      <c r="D3926" s="13">
        <v>65</v>
      </c>
      <c r="E3926" s="14">
        <v>245364.46358462924</v>
      </c>
      <c r="F3926" s="14">
        <v>74769.640798005406</v>
      </c>
      <c r="G3926" s="14">
        <v>2551.6097</v>
      </c>
      <c r="H3926" s="14">
        <v>168043.21308662384</v>
      </c>
      <c r="I3926" s="14">
        <v>10082.59278519743</v>
      </c>
      <c r="J3926" s="14">
        <v>4033.0371140789721</v>
      </c>
      <c r="K3926" s="15">
        <v>2.5696577784427611E-2</v>
      </c>
      <c r="L3926" s="14">
        <v>3296.8188556504974</v>
      </c>
      <c r="M3926" s="14">
        <v>133611.31091359729</v>
      </c>
      <c r="N3926" s="14">
        <v>3024.7778355592291</v>
      </c>
      <c r="O3926" s="15">
        <v>-4.4823467363764122E-2</v>
      </c>
      <c r="P3926" s="14">
        <v>-13191.975400935535</v>
      </c>
      <c r="Q3926" s="14">
        <v>282629.98340969224</v>
      </c>
      <c r="R3926" s="14">
        <v>3024.7778355592291</v>
      </c>
      <c r="S3926" s="15">
        <v>0.16710867152114872</v>
      </c>
      <c r="T3926" s="38">
        <v>19217.989767584473</v>
      </c>
      <c r="U3926" s="38">
        <v>135733.32612458366</v>
      </c>
      <c r="V3926" s="38">
        <v>9322.8332222994359</v>
      </c>
      <c r="W3926" s="38">
        <v>551974.62044787314</v>
      </c>
      <c r="AA3926" s="13">
        <v>3861</v>
      </c>
      <c r="AB3926" s="39">
        <v>3195464.6902016639</v>
      </c>
    </row>
    <row r="3927" spans="3:28">
      <c r="C3927" s="13">
        <v>3862</v>
      </c>
      <c r="D3927" s="13">
        <v>65</v>
      </c>
      <c r="E3927" s="14">
        <v>229479.87729787675</v>
      </c>
      <c r="F3927" s="14">
        <v>68574.652146171939</v>
      </c>
      <c r="G3927" s="14">
        <v>2551.6097</v>
      </c>
      <c r="H3927" s="14">
        <v>158353.6154517048</v>
      </c>
      <c r="I3927" s="14">
        <v>9501.2169271022867</v>
      </c>
      <c r="J3927" s="14">
        <v>3800.4867708409147</v>
      </c>
      <c r="K3927" s="15">
        <v>6.1458630262241881E-2</v>
      </c>
      <c r="L3927" s="14">
        <v>9007.8705091431093</v>
      </c>
      <c r="M3927" s="14">
        <v>157476.14625563039</v>
      </c>
      <c r="N3927" s="14">
        <v>2850.365078130686</v>
      </c>
      <c r="O3927" s="15">
        <v>-4.6795738683491184E-2</v>
      </c>
      <c r="P3927" s="14">
        <v>-8049.9433050818016</v>
      </c>
      <c r="Q3927" s="14">
        <v>165398.23815550067</v>
      </c>
      <c r="R3927" s="14">
        <v>2850.365078130686</v>
      </c>
      <c r="S3927" s="15">
        <v>0.12015244826626457</v>
      </c>
      <c r="T3927" s="38">
        <v>70416.7810262196</v>
      </c>
      <c r="U3927" s="38">
        <v>657903.93768479722</v>
      </c>
      <c r="V3927" s="38">
        <v>71374.708230280914</v>
      </c>
      <c r="W3927" s="38">
        <v>980778.32209592825</v>
      </c>
      <c r="AA3927" s="13">
        <v>3862</v>
      </c>
      <c r="AB3927" s="39">
        <v>2682948.405481969</v>
      </c>
    </row>
    <row r="3928" spans="3:28">
      <c r="C3928" s="13">
        <v>3863</v>
      </c>
      <c r="D3928" s="13">
        <v>65</v>
      </c>
      <c r="E3928" s="14">
        <v>218306.02722483041</v>
      </c>
      <c r="F3928" s="14">
        <v>64216.850617683856</v>
      </c>
      <c r="G3928" s="14">
        <v>2551.6097</v>
      </c>
      <c r="H3928" s="14">
        <v>151537.56690714657</v>
      </c>
      <c r="I3928" s="14">
        <v>9092.2540144287941</v>
      </c>
      <c r="J3928" s="14">
        <v>3636.901605771518</v>
      </c>
      <c r="K3928" s="15">
        <v>5.0002733887980759E-2</v>
      </c>
      <c r="L3928" s="14">
        <v>8370.795138560934</v>
      </c>
      <c r="M3928" s="14">
        <v>177595.9952866667</v>
      </c>
      <c r="N3928" s="14">
        <v>2727.6762043286381</v>
      </c>
      <c r="O3928" s="15">
        <v>0.21209374127146269</v>
      </c>
      <c r="P3928" s="14">
        <v>38881.113923312965</v>
      </c>
      <c r="Q3928" s="14">
        <v>223565.37294043635</v>
      </c>
      <c r="R3928" s="14">
        <v>2727.6762043286381</v>
      </c>
      <c r="S3928" s="15">
        <v>-3.2987819831662366E-2</v>
      </c>
      <c r="T3928" s="38">
        <v>-6374.7007700817649</v>
      </c>
      <c r="U3928" s="38">
        <v>188233.21355815677</v>
      </c>
      <c r="V3928" s="38">
        <v>40877.208291792136</v>
      </c>
      <c r="W3928" s="38">
        <v>589394.58178525977</v>
      </c>
      <c r="AA3928" s="13">
        <v>3863</v>
      </c>
      <c r="AB3928" s="39">
        <v>2550464.0738412691</v>
      </c>
    </row>
    <row r="3929" spans="3:28">
      <c r="C3929" s="13">
        <v>3864</v>
      </c>
      <c r="D3929" s="13">
        <v>65</v>
      </c>
      <c r="E3929" s="14">
        <v>228435.16941192051</v>
      </c>
      <c r="F3929" s="14">
        <v>68167.216070648996</v>
      </c>
      <c r="G3929" s="14">
        <v>2551.6097</v>
      </c>
      <c r="H3929" s="14">
        <v>157716.34364127149</v>
      </c>
      <c r="I3929" s="14">
        <v>9462.9806184762892</v>
      </c>
      <c r="J3929" s="14">
        <v>3785.1922473905161</v>
      </c>
      <c r="K3929" s="15">
        <v>4.6602159631936244E-3</v>
      </c>
      <c r="L3929" s="14">
        <v>566.13413667982343</v>
      </c>
      <c r="M3929" s="14">
        <v>123941.11243990275</v>
      </c>
      <c r="N3929" s="14">
        <v>2838.8941855428866</v>
      </c>
      <c r="O3929" s="15">
        <v>-1.7372439545760135E-2</v>
      </c>
      <c r="P3929" s="14">
        <v>-2553.863728610861</v>
      </c>
      <c r="Q3929" s="14">
        <v>145872.20968649245</v>
      </c>
      <c r="R3929" s="14">
        <v>2838.8941855428866</v>
      </c>
      <c r="S3929" s="15">
        <v>-0.20994923990368075</v>
      </c>
      <c r="T3929" s="38">
        <v>-39850.23313916695</v>
      </c>
      <c r="U3929" s="38">
        <v>151378.10851044688</v>
      </c>
      <c r="V3929" s="38">
        <v>-41837.962731097985</v>
      </c>
      <c r="W3929" s="38">
        <v>421191.43063684204</v>
      </c>
      <c r="AA3929" s="13">
        <v>3864</v>
      </c>
      <c r="AB3929" s="39">
        <v>2620315.0094769173</v>
      </c>
    </row>
    <row r="3930" spans="3:28">
      <c r="C3930" s="13">
        <v>3865</v>
      </c>
      <c r="D3930" s="13">
        <v>65</v>
      </c>
      <c r="E3930" s="14">
        <v>235959.11979637045</v>
      </c>
      <c r="F3930" s="14">
        <v>71101.556720584471</v>
      </c>
      <c r="G3930" s="14">
        <v>2551.6097</v>
      </c>
      <c r="H3930" s="14">
        <v>162305.95337578599</v>
      </c>
      <c r="I3930" s="14">
        <v>9738.3572025471585</v>
      </c>
      <c r="J3930" s="14">
        <v>3895.3428810188634</v>
      </c>
      <c r="K3930" s="15">
        <v>6.6068378251047943E-2</v>
      </c>
      <c r="L3930" s="14">
        <v>9364.9722004226878</v>
      </c>
      <c r="M3930" s="14">
        <v>153059.30745092421</v>
      </c>
      <c r="N3930" s="14">
        <v>2921.5071607641476</v>
      </c>
      <c r="O3930" s="15">
        <v>0.15531463682506383</v>
      </c>
      <c r="P3930" s="14">
        <v>39512.190040545967</v>
      </c>
      <c r="Q3930" s="14">
        <v>295373.88643129496</v>
      </c>
      <c r="R3930" s="14">
        <v>2921.5071607641476</v>
      </c>
      <c r="S3930" s="15">
        <v>4.3725892094177335E-2</v>
      </c>
      <c r="T3930" s="38">
        <v>17271.080812348679</v>
      </c>
      <c r="U3930" s="38">
        <v>413717.04761948495</v>
      </c>
      <c r="V3930" s="38">
        <v>66148.243053317332</v>
      </c>
      <c r="W3930" s="38">
        <v>862150.24150170409</v>
      </c>
      <c r="AA3930" s="13">
        <v>3865</v>
      </c>
      <c r="AB3930" s="39">
        <v>2743232.7791854781</v>
      </c>
    </row>
    <row r="3931" spans="3:28">
      <c r="C3931" s="13">
        <v>3866</v>
      </c>
      <c r="D3931" s="13">
        <v>65</v>
      </c>
      <c r="E3931" s="14">
        <v>230322.088323548</v>
      </c>
      <c r="F3931" s="14">
        <v>68903.114446183725</v>
      </c>
      <c r="G3931" s="14">
        <v>2551.6097</v>
      </c>
      <c r="H3931" s="14">
        <v>158867.36417736427</v>
      </c>
      <c r="I3931" s="14">
        <v>9532.0418506418555</v>
      </c>
      <c r="J3931" s="14">
        <v>3812.8167402567424</v>
      </c>
      <c r="K3931" s="15">
        <v>3.2525399477343897E-2</v>
      </c>
      <c r="L3931" s="14">
        <v>4579.0054630105597</v>
      </c>
      <c r="M3931" s="14">
        <v>147267.86498182174</v>
      </c>
      <c r="N3931" s="14">
        <v>2859.6125551925566</v>
      </c>
      <c r="O3931" s="15">
        <v>0.14586899361284456</v>
      </c>
      <c r="P3931" s="14">
        <v>21454.225518327272</v>
      </c>
      <c r="Q3931" s="14">
        <v>169962.75625240128</v>
      </c>
      <c r="R3931" s="14">
        <v>2859.6125551925566</v>
      </c>
      <c r="S3931" s="15">
        <v>9.2689688006638002E-2</v>
      </c>
      <c r="T3931" s="38">
        <v>10204.069216392603</v>
      </c>
      <c r="U3931" s="38">
        <v>121722.38086970917</v>
      </c>
      <c r="V3931" s="38">
        <v>36237.300197730438</v>
      </c>
      <c r="W3931" s="38">
        <v>438953.0021039322</v>
      </c>
      <c r="AA3931" s="13">
        <v>3866</v>
      </c>
      <c r="AB3931" s="39">
        <v>2747202.2585692294</v>
      </c>
    </row>
    <row r="3932" spans="3:28">
      <c r="C3932" s="13">
        <v>3867</v>
      </c>
      <c r="D3932" s="13">
        <v>65</v>
      </c>
      <c r="E3932" s="14">
        <v>212149.81937947901</v>
      </c>
      <c r="F3932" s="14">
        <v>61815.929557996817</v>
      </c>
      <c r="G3932" s="14">
        <v>2551.6097</v>
      </c>
      <c r="H3932" s="14">
        <v>147782.28012148218</v>
      </c>
      <c r="I3932" s="14">
        <v>8866.9368072889301</v>
      </c>
      <c r="J3932" s="14">
        <v>3546.7747229155721</v>
      </c>
      <c r="K3932" s="15">
        <v>-3.5930462707421444E-2</v>
      </c>
      <c r="L3932" s="14">
        <v>-5457.624678255047</v>
      </c>
      <c r="M3932" s="14">
        <v>148209.845503566</v>
      </c>
      <c r="N3932" s="14">
        <v>2660.081042186679</v>
      </c>
      <c r="O3932" s="15">
        <v>0.12444207600079291</v>
      </c>
      <c r="P3932" s="14">
        <v>21365.8996950611</v>
      </c>
      <c r="Q3932" s="14">
        <v>194389.47331765108</v>
      </c>
      <c r="R3932" s="14">
        <v>2660.081042186679</v>
      </c>
      <c r="S3932" s="15">
        <v>7.999712133479972E-2</v>
      </c>
      <c r="T3932" s="38">
        <v>13948.88559804105</v>
      </c>
      <c r="U3932" s="38">
        <v>189646.27040972345</v>
      </c>
      <c r="V3932" s="38">
        <v>29857.160614847104</v>
      </c>
      <c r="W3932" s="38">
        <v>532245.58923094044</v>
      </c>
      <c r="AA3932" s="13">
        <v>3867</v>
      </c>
      <c r="AB3932" s="39">
        <v>2879619.4999823319</v>
      </c>
    </row>
    <row r="3933" spans="3:28">
      <c r="C3933" s="13">
        <v>3868</v>
      </c>
      <c r="D3933" s="13">
        <v>65</v>
      </c>
      <c r="E3933" s="14">
        <v>231212.51491033877</v>
      </c>
      <c r="F3933" s="14">
        <v>69250.380815032113</v>
      </c>
      <c r="G3933" s="14">
        <v>2551.6097</v>
      </c>
      <c r="H3933" s="14">
        <v>159410.52439530665</v>
      </c>
      <c r="I3933" s="14">
        <v>9564.6314637183987</v>
      </c>
      <c r="J3933" s="14">
        <v>3825.8525854873596</v>
      </c>
      <c r="K3933" s="15">
        <v>6.2317904700487085E-2</v>
      </c>
      <c r="L3933" s="14">
        <v>7160.9676182718922</v>
      </c>
      <c r="M3933" s="14">
        <v>123984.16974087546</v>
      </c>
      <c r="N3933" s="14">
        <v>2869.3894391155195</v>
      </c>
      <c r="O3933" s="15">
        <v>-0.17205772485428392</v>
      </c>
      <c r="P3933" s="14">
        <v>-28913.478408609873</v>
      </c>
      <c r="Q3933" s="14">
        <v>140566.4373732208</v>
      </c>
      <c r="R3933" s="14">
        <v>2869.3894391155195</v>
      </c>
      <c r="S3933" s="15">
        <v>0.21402178465330629</v>
      </c>
      <c r="T3933" s="38">
        <v>22246.297323630781</v>
      </c>
      <c r="U3933" s="38">
        <v>127625.07119226927</v>
      </c>
      <c r="V3933" s="38">
        <v>493.78653329279769</v>
      </c>
      <c r="W3933" s="38">
        <v>392175.67830636556</v>
      </c>
      <c r="AA3933" s="13">
        <v>3868</v>
      </c>
      <c r="AB3933" s="39">
        <v>2411153.2365860902</v>
      </c>
    </row>
    <row r="3934" spans="3:28">
      <c r="C3934" s="13">
        <v>3869</v>
      </c>
      <c r="D3934" s="13">
        <v>65</v>
      </c>
      <c r="E3934" s="14">
        <v>244758.47303324161</v>
      </c>
      <c r="F3934" s="14">
        <v>74533.304482964231</v>
      </c>
      <c r="G3934" s="14">
        <v>2551.6097</v>
      </c>
      <c r="H3934" s="14">
        <v>167673.55885027736</v>
      </c>
      <c r="I3934" s="14">
        <v>10060.413531016642</v>
      </c>
      <c r="J3934" s="14">
        <v>4024.1654124066572</v>
      </c>
      <c r="K3934" s="15">
        <v>6.3832215657935426E-2</v>
      </c>
      <c r="L3934" s="14">
        <v>11833.573640445094</v>
      </c>
      <c r="M3934" s="14">
        <v>199231.25699474345</v>
      </c>
      <c r="N3934" s="14">
        <v>3018.1240593049924</v>
      </c>
      <c r="O3934" s="15">
        <v>6.6165158265428778E-2</v>
      </c>
      <c r="P3934" s="14">
        <v>7567.1407661868316</v>
      </c>
      <c r="Q3934" s="14">
        <v>123443.65788195003</v>
      </c>
      <c r="R3934" s="14">
        <v>3018.1240593049924</v>
      </c>
      <c r="S3934" s="15">
        <v>0.28470720817770634</v>
      </c>
      <c r="T3934" s="38">
        <v>304610.05625098461</v>
      </c>
      <c r="U3934" s="38">
        <v>1376025.490517112</v>
      </c>
      <c r="V3934" s="38">
        <v>324010.77065761655</v>
      </c>
      <c r="W3934" s="38">
        <v>1698700.4053938054</v>
      </c>
      <c r="AA3934" s="13">
        <v>3869</v>
      </c>
      <c r="AB3934" s="39">
        <v>2257147.4266288443</v>
      </c>
    </row>
    <row r="3935" spans="3:28">
      <c r="C3935" s="13">
        <v>3870</v>
      </c>
      <c r="D3935" s="13">
        <v>65</v>
      </c>
      <c r="E3935" s="14">
        <v>229788.85864458152</v>
      </c>
      <c r="F3935" s="14">
        <v>68695.154871386796</v>
      </c>
      <c r="G3935" s="14">
        <v>2551.6097</v>
      </c>
      <c r="H3935" s="14">
        <v>158542.09407319472</v>
      </c>
      <c r="I3935" s="14">
        <v>9512.5256443916824</v>
      </c>
      <c r="J3935" s="14">
        <v>3805.0102577566731</v>
      </c>
      <c r="K3935" s="15">
        <v>-1.2808222183066924E-2</v>
      </c>
      <c r="L3935" s="14">
        <v>-2147.6915644998439</v>
      </c>
      <c r="M3935" s="14">
        <v>167435.50599796185</v>
      </c>
      <c r="N3935" s="14">
        <v>2853.7576933175046</v>
      </c>
      <c r="O3935" s="15">
        <v>-0.14963491164267378</v>
      </c>
      <c r="P3935" s="14">
        <v>-18701.860364172393</v>
      </c>
      <c r="Q3935" s="14">
        <v>107708.28715198103</v>
      </c>
      <c r="R3935" s="14">
        <v>2853.7576933175046</v>
      </c>
      <c r="S3935" s="15">
        <v>0.39106140433813052</v>
      </c>
      <c r="T3935" s="38">
        <v>120959.55086756953</v>
      </c>
      <c r="U3935" s="38">
        <v>431697.31932322192</v>
      </c>
      <c r="V3935" s="38">
        <v>100109.99893889729</v>
      </c>
      <c r="W3935" s="38">
        <v>706841.1124731648</v>
      </c>
      <c r="AA3935" s="13">
        <v>3870</v>
      </c>
      <c r="AB3935" s="39">
        <v>2503665.1940990826</v>
      </c>
    </row>
    <row r="3936" spans="3:28">
      <c r="C3936" s="13">
        <v>3871</v>
      </c>
      <c r="D3936" s="13">
        <v>65</v>
      </c>
      <c r="E3936" s="14">
        <v>228053.31942446306</v>
      </c>
      <c r="F3936" s="14">
        <v>68018.294575540596</v>
      </c>
      <c r="G3936" s="14">
        <v>2551.6097</v>
      </c>
      <c r="H3936" s="14">
        <v>157483.41514892245</v>
      </c>
      <c r="I3936" s="14">
        <v>9449.004908935347</v>
      </c>
      <c r="J3936" s="14">
        <v>3779.6019635741391</v>
      </c>
      <c r="K3936" s="15">
        <v>9.1429394685431001E-2</v>
      </c>
      <c r="L3936" s="14">
        <v>13535.530629677631</v>
      </c>
      <c r="M3936" s="14">
        <v>163468.86483453301</v>
      </c>
      <c r="N3936" s="14">
        <v>2834.7014726806042</v>
      </c>
      <c r="O3936" s="15">
        <v>0.18018806509739838</v>
      </c>
      <c r="P3936" s="14">
        <v>20758.980836134673</v>
      </c>
      <c r="Q3936" s="14">
        <v>137383.63359280396</v>
      </c>
      <c r="R3936" s="14">
        <v>2834.7014726806042</v>
      </c>
      <c r="S3936" s="15">
        <v>0.22498625500022953</v>
      </c>
      <c r="T3936" s="38">
        <v>75064.134682569231</v>
      </c>
      <c r="U3936" s="38">
        <v>410120.24340655928</v>
      </c>
      <c r="V3936" s="38">
        <v>109358.64614838154</v>
      </c>
      <c r="W3936" s="38">
        <v>710972.74183389626</v>
      </c>
      <c r="AA3936" s="13">
        <v>3871</v>
      </c>
      <c r="AB3936" s="39">
        <v>3099817.2117386432</v>
      </c>
    </row>
    <row r="3937" spans="3:28">
      <c r="C3937" s="13">
        <v>3872</v>
      </c>
      <c r="D3937" s="13">
        <v>65</v>
      </c>
      <c r="E3937" s="14">
        <v>226822.54382326762</v>
      </c>
      <c r="F3937" s="14">
        <v>67538.292091074371</v>
      </c>
      <c r="G3937" s="14">
        <v>2551.6097</v>
      </c>
      <c r="H3937" s="14">
        <v>156732.64203219325</v>
      </c>
      <c r="I3937" s="14">
        <v>9403.9585219315941</v>
      </c>
      <c r="J3937" s="14">
        <v>3761.583408772638</v>
      </c>
      <c r="K3937" s="15">
        <v>4.7182580563198566E-2</v>
      </c>
      <c r="L3937" s="14">
        <v>7858.6428550204782</v>
      </c>
      <c r="M3937" s="14">
        <v>176297.57447492587</v>
      </c>
      <c r="N3937" s="14">
        <v>2821.187556579478</v>
      </c>
      <c r="O3937" s="15">
        <v>0.10543448884798375</v>
      </c>
      <c r="P3937" s="14">
        <v>14451.318956198027</v>
      </c>
      <c r="Q3937" s="14">
        <v>152926.35070064559</v>
      </c>
      <c r="R3937" s="14">
        <v>2821.187556579478</v>
      </c>
      <c r="S3937" s="15">
        <v>0.17812772816050015</v>
      </c>
      <c r="T3937" s="38">
        <v>8521.0070093994509</v>
      </c>
      <c r="U3937" s="38">
        <v>57768.100457867913</v>
      </c>
      <c r="V3937" s="38">
        <v>30830.968820617956</v>
      </c>
      <c r="W3937" s="38">
        <v>386992.02563343936</v>
      </c>
      <c r="AA3937" s="13">
        <v>3872</v>
      </c>
      <c r="AB3937" s="39">
        <v>2547895.4059170568</v>
      </c>
    </row>
    <row r="3938" spans="3:28">
      <c r="C3938" s="13">
        <v>3873</v>
      </c>
      <c r="D3938" s="13">
        <v>65</v>
      </c>
      <c r="E3938" s="14">
        <v>221343.86689908666</v>
      </c>
      <c r="F3938" s="14">
        <v>65401.6080906438</v>
      </c>
      <c r="G3938" s="14">
        <v>2551.6097</v>
      </c>
      <c r="H3938" s="14">
        <v>153390.64910844286</v>
      </c>
      <c r="I3938" s="14">
        <v>9203.4389465065706</v>
      </c>
      <c r="J3938" s="14">
        <v>3681.3755786026286</v>
      </c>
      <c r="K3938" s="15">
        <v>8.7448474698847589E-2</v>
      </c>
      <c r="L3938" s="14">
        <v>11280.319243136719</v>
      </c>
      <c r="M3938" s="14">
        <v>142114.90065932565</v>
      </c>
      <c r="N3938" s="14">
        <v>2761.031683951971</v>
      </c>
      <c r="O3938" s="15">
        <v>0.19417353837570778</v>
      </c>
      <c r="P3938" s="14">
        <v>46978.592877949566</v>
      </c>
      <c r="Q3938" s="14">
        <v>290300.38079506462</v>
      </c>
      <c r="R3938" s="14">
        <v>2761.031683951971</v>
      </c>
      <c r="S3938" s="15">
        <v>-0.12474744438969855</v>
      </c>
      <c r="T3938" s="38">
        <v>-10966.121115903527</v>
      </c>
      <c r="U3938" s="38">
        <v>78320.97405162931</v>
      </c>
      <c r="V3938" s="38">
        <v>47292.791005182764</v>
      </c>
      <c r="W3938" s="38">
        <v>510736.25550601957</v>
      </c>
      <c r="AA3938" s="13">
        <v>3873</v>
      </c>
      <c r="AB3938" s="39">
        <v>2656721.8769269898</v>
      </c>
    </row>
    <row r="3939" spans="3:28">
      <c r="C3939" s="13">
        <v>3874</v>
      </c>
      <c r="D3939" s="13">
        <v>65</v>
      </c>
      <c r="E3939" s="14">
        <v>241046.77272731319</v>
      </c>
      <c r="F3939" s="14">
        <v>73085.741363652138</v>
      </c>
      <c r="G3939" s="14">
        <v>2551.6097</v>
      </c>
      <c r="H3939" s="14">
        <v>165409.42166366105</v>
      </c>
      <c r="I3939" s="14">
        <v>9924.565299819662</v>
      </c>
      <c r="J3939" s="14">
        <v>3969.826119927865</v>
      </c>
      <c r="K3939" s="15">
        <v>-6.045243030560405E-2</v>
      </c>
      <c r="L3939" s="14">
        <v>-9933.6177303950899</v>
      </c>
      <c r="M3939" s="14">
        <v>156372.52576113062</v>
      </c>
      <c r="N3939" s="14">
        <v>2977.3695899458985</v>
      </c>
      <c r="O3939" s="15">
        <v>2.2485816831207706E-2</v>
      </c>
      <c r="P3939" s="14">
        <v>3759.3367284492574</v>
      </c>
      <c r="Q3939" s="14">
        <v>172435.04242060101</v>
      </c>
      <c r="R3939" s="14">
        <v>2977.3695899458985</v>
      </c>
      <c r="S3939" s="15">
        <v>0.27791155182498689</v>
      </c>
      <c r="T3939" s="38">
        <v>63791.739724448322</v>
      </c>
      <c r="U3939" s="38">
        <v>294820.14428112726</v>
      </c>
      <c r="V3939" s="38">
        <v>57617.458722502488</v>
      </c>
      <c r="W3939" s="38">
        <v>623627.71246285888</v>
      </c>
      <c r="AA3939" s="13">
        <v>3874</v>
      </c>
      <c r="AB3939" s="39">
        <v>2164397.5982911331</v>
      </c>
    </row>
    <row r="3940" spans="3:28">
      <c r="C3940" s="13">
        <v>3875</v>
      </c>
      <c r="D3940" s="13">
        <v>65</v>
      </c>
      <c r="E3940" s="14">
        <v>229831.27378144729</v>
      </c>
      <c r="F3940" s="14">
        <v>68711.696774764452</v>
      </c>
      <c r="G3940" s="14">
        <v>2551.6097</v>
      </c>
      <c r="H3940" s="14">
        <v>158567.96730668284</v>
      </c>
      <c r="I3940" s="14">
        <v>9514.0780384009704</v>
      </c>
      <c r="J3940" s="14">
        <v>3805.6312153603885</v>
      </c>
      <c r="K3940" s="15">
        <v>0.12884772488093138</v>
      </c>
      <c r="L3940" s="14">
        <v>19357.06129754721</v>
      </c>
      <c r="M3940" s="14">
        <v>171491.95368760862</v>
      </c>
      <c r="N3940" s="14">
        <v>2854.2234115202909</v>
      </c>
      <c r="O3940" s="15">
        <v>-0.14985865425107517</v>
      </c>
      <c r="P3940" s="14">
        <v>-22616.752450948625</v>
      </c>
      <c r="Q3940" s="14">
        <v>129730.92212771854</v>
      </c>
      <c r="R3940" s="14">
        <v>2854.2234115202909</v>
      </c>
      <c r="S3940" s="15">
        <v>0.4365079058276029</v>
      </c>
      <c r="T3940" s="38">
        <v>170217.35688331473</v>
      </c>
      <c r="U3940" s="38">
        <v>561596.98631172394</v>
      </c>
      <c r="V3940" s="38">
        <v>166957.66572991331</v>
      </c>
      <c r="W3940" s="38">
        <v>862819.86212705111</v>
      </c>
      <c r="AA3940" s="13">
        <v>3875</v>
      </c>
      <c r="AB3940" s="39">
        <v>2987009.9915942186</v>
      </c>
    </row>
    <row r="3941" spans="3:28">
      <c r="C3941" s="13">
        <v>3876</v>
      </c>
      <c r="D3941" s="13">
        <v>65</v>
      </c>
      <c r="E3941" s="14">
        <v>236732.88184701672</v>
      </c>
      <c r="F3941" s="14">
        <v>71403.323920336523</v>
      </c>
      <c r="G3941" s="14">
        <v>2551.6097</v>
      </c>
      <c r="H3941" s="14">
        <v>162777.94822668019</v>
      </c>
      <c r="I3941" s="14">
        <v>9766.676893600812</v>
      </c>
      <c r="J3941" s="14">
        <v>3906.6707574403249</v>
      </c>
      <c r="K3941" s="15">
        <v>-6.379515596927253E-3</v>
      </c>
      <c r="L3941" s="14">
        <v>-916.84877670134017</v>
      </c>
      <c r="M3941" s="14">
        <v>144754.10320961016</v>
      </c>
      <c r="N3941" s="14">
        <v>2930.0030680802433</v>
      </c>
      <c r="O3941" s="15">
        <v>7.8309534479138881E-2</v>
      </c>
      <c r="P3941" s="14">
        <v>17734.614491274449</v>
      </c>
      <c r="Q3941" s="14">
        <v>245667.75441015998</v>
      </c>
      <c r="R3941" s="14">
        <v>2930.0030680802433</v>
      </c>
      <c r="S3941" s="15">
        <v>0.18720676918664136</v>
      </c>
      <c r="T3941" s="38">
        <v>73413.305611201009</v>
      </c>
      <c r="U3941" s="38">
        <v>467029.22097255808</v>
      </c>
      <c r="V3941" s="38">
        <v>90231.071325774115</v>
      </c>
      <c r="W3941" s="38">
        <v>857451.07859232812</v>
      </c>
      <c r="AA3941" s="13">
        <v>3876</v>
      </c>
      <c r="AB3941" s="39">
        <v>2707184.4731199909</v>
      </c>
    </row>
    <row r="3942" spans="3:28">
      <c r="C3942" s="13">
        <v>3877</v>
      </c>
      <c r="D3942" s="13">
        <v>65</v>
      </c>
      <c r="E3942" s="14">
        <v>250686.03421208871</v>
      </c>
      <c r="F3942" s="14">
        <v>76845.0533427146</v>
      </c>
      <c r="G3942" s="14">
        <v>2551.6097</v>
      </c>
      <c r="H3942" s="14">
        <v>171289.37116937412</v>
      </c>
      <c r="I3942" s="14">
        <v>10277.362270162446</v>
      </c>
      <c r="J3942" s="14">
        <v>4110.9449080649783</v>
      </c>
      <c r="K3942" s="15">
        <v>0.11596379924722364</v>
      </c>
      <c r="L3942" s="14">
        <v>18256.612439801655</v>
      </c>
      <c r="M3942" s="14">
        <v>177745.80609229466</v>
      </c>
      <c r="N3942" s="14">
        <v>3083.208681048734</v>
      </c>
      <c r="O3942" s="15">
        <v>1.3628887621505888E-2</v>
      </c>
      <c r="P3942" s="14">
        <v>1137.9028168573848</v>
      </c>
      <c r="Q3942" s="14">
        <v>86171.487461175275</v>
      </c>
      <c r="R3942" s="14">
        <v>3083.208681048734</v>
      </c>
      <c r="S3942" s="15">
        <v>0.39634862252955522</v>
      </c>
      <c r="T3942" s="38">
        <v>30929.676990644635</v>
      </c>
      <c r="U3942" s="38">
        <v>110507.82601056485</v>
      </c>
      <c r="V3942" s="38">
        <v>50324.192247303676</v>
      </c>
      <c r="W3942" s="38">
        <v>374425.1195640348</v>
      </c>
      <c r="AA3942" s="13">
        <v>3877</v>
      </c>
      <c r="AB3942" s="39">
        <v>3310144.7628563158</v>
      </c>
    </row>
    <row r="3943" spans="3:28">
      <c r="C3943" s="13">
        <v>3878</v>
      </c>
      <c r="D3943" s="13">
        <v>65</v>
      </c>
      <c r="E3943" s="14">
        <v>245804.646417796</v>
      </c>
      <c r="F3943" s="14">
        <v>74941.312102940443</v>
      </c>
      <c r="G3943" s="14">
        <v>2551.6097</v>
      </c>
      <c r="H3943" s="14">
        <v>168311.72461485557</v>
      </c>
      <c r="I3943" s="14">
        <v>10098.703476891335</v>
      </c>
      <c r="J3943" s="14">
        <v>4039.481390756534</v>
      </c>
      <c r="K3943" s="15">
        <v>1.0277227249802796E-2</v>
      </c>
      <c r="L3943" s="14">
        <v>1512.450697002547</v>
      </c>
      <c r="M3943" s="14">
        <v>150697.43939558795</v>
      </c>
      <c r="N3943" s="14">
        <v>3029.6110430674003</v>
      </c>
      <c r="O3943" s="15">
        <v>-3.0807051441711683E-2</v>
      </c>
      <c r="P3943" s="14">
        <v>-5497.290364978101</v>
      </c>
      <c r="Q3943" s="14">
        <v>174460.11539628383</v>
      </c>
      <c r="R3943" s="14">
        <v>3029.6110430674003</v>
      </c>
      <c r="S3943" s="15">
        <v>1.3292350906560085E-2</v>
      </c>
      <c r="T3943" s="38">
        <v>1928.9388043667986</v>
      </c>
      <c r="U3943" s="38">
        <v>148560.19648146481</v>
      </c>
      <c r="V3943" s="38">
        <v>-2055.9008636087556</v>
      </c>
      <c r="W3943" s="38">
        <v>473717.75127333659</v>
      </c>
      <c r="AA3943" s="13">
        <v>3878</v>
      </c>
      <c r="AB3943" s="39">
        <v>2354374.3202862954</v>
      </c>
    </row>
    <row r="3944" spans="3:28">
      <c r="C3944" s="13">
        <v>3879</v>
      </c>
      <c r="D3944" s="13">
        <v>65</v>
      </c>
      <c r="E3944" s="14">
        <v>240855.53722695424</v>
      </c>
      <c r="F3944" s="14">
        <v>73011.159518512155</v>
      </c>
      <c r="G3944" s="14">
        <v>2551.6097</v>
      </c>
      <c r="H3944" s="14">
        <v>165292.7680084421</v>
      </c>
      <c r="I3944" s="14">
        <v>9917.5660805065254</v>
      </c>
      <c r="J3944" s="14">
        <v>3967.0264322026105</v>
      </c>
      <c r="K3944" s="15">
        <v>8.5096881249107942E-2</v>
      </c>
      <c r="L3944" s="14">
        <v>11658.64056878309</v>
      </c>
      <c r="M3944" s="14">
        <v>150646.47635992948</v>
      </c>
      <c r="N3944" s="14">
        <v>2975.2698241519574</v>
      </c>
      <c r="O3944" s="15">
        <v>0.1474303248912831</v>
      </c>
      <c r="P3944" s="14">
        <v>33507.806521666447</v>
      </c>
      <c r="Q3944" s="14">
        <v>262274.37164281245</v>
      </c>
      <c r="R3944" s="14">
        <v>2975.2698241519574</v>
      </c>
      <c r="S3944" s="15">
        <v>0.10114168860882755</v>
      </c>
      <c r="T3944" s="38">
        <v>27110.433599564269</v>
      </c>
      <c r="U3944" s="38">
        <v>296642.17547148885</v>
      </c>
      <c r="V3944" s="38">
        <v>72276.880690013815</v>
      </c>
      <c r="W3944" s="38">
        <v>709563.02347423078</v>
      </c>
      <c r="AA3944" s="13">
        <v>3879</v>
      </c>
      <c r="AB3944" s="39">
        <v>2641609.4836822748</v>
      </c>
    </row>
    <row r="3945" spans="3:28">
      <c r="C3945" s="13">
        <v>3880</v>
      </c>
      <c r="D3945" s="13">
        <v>65</v>
      </c>
      <c r="E3945" s="14">
        <v>245089.12518697823</v>
      </c>
      <c r="F3945" s="14">
        <v>74662.258822921518</v>
      </c>
      <c r="G3945" s="14">
        <v>2551.6097</v>
      </c>
      <c r="H3945" s="14">
        <v>167875.25666405671</v>
      </c>
      <c r="I3945" s="14">
        <v>10072.515399843402</v>
      </c>
      <c r="J3945" s="14">
        <v>4029.0061599373607</v>
      </c>
      <c r="K3945" s="15">
        <v>2.2044825707643465E-2</v>
      </c>
      <c r="L3945" s="14">
        <v>2566.3925029044535</v>
      </c>
      <c r="M3945" s="14">
        <v>120997.89687559028</v>
      </c>
      <c r="N3945" s="14">
        <v>3021.7546199530202</v>
      </c>
      <c r="O3945" s="15">
        <v>0.13019701808330436</v>
      </c>
      <c r="P3945" s="14">
        <v>26343.445852821733</v>
      </c>
      <c r="Q3945" s="14">
        <v>230189.5704721208</v>
      </c>
      <c r="R3945" s="14">
        <v>3021.7546199530202</v>
      </c>
      <c r="S3945" s="15">
        <v>-9.7747121300030701E-2</v>
      </c>
      <c r="T3945" s="38">
        <v>-10534.012183785118</v>
      </c>
      <c r="U3945" s="38">
        <v>98744.869377195442</v>
      </c>
      <c r="V3945" s="38">
        <v>18375.826171941069</v>
      </c>
      <c r="W3945" s="38">
        <v>449932.33672490652</v>
      </c>
      <c r="AA3945" s="13">
        <v>3880</v>
      </c>
      <c r="AB3945" s="39">
        <v>2387121.8648468577</v>
      </c>
    </row>
    <row r="3946" spans="3:28">
      <c r="C3946" s="13">
        <v>3881</v>
      </c>
      <c r="D3946" s="13">
        <v>65</v>
      </c>
      <c r="E3946" s="14">
        <v>228059.6509277701</v>
      </c>
      <c r="F3946" s="14">
        <v>68020.763861830346</v>
      </c>
      <c r="G3946" s="14">
        <v>2551.6097</v>
      </c>
      <c r="H3946" s="14">
        <v>157487.27736593975</v>
      </c>
      <c r="I3946" s="14">
        <v>9449.2366419563841</v>
      </c>
      <c r="J3946" s="14">
        <v>3779.6946567825539</v>
      </c>
      <c r="K3946" s="15">
        <v>1.6966762617793951E-2</v>
      </c>
      <c r="L3946" s="14">
        <v>2826.9115506806925</v>
      </c>
      <c r="M3946" s="14">
        <v>171331.42865207623</v>
      </c>
      <c r="N3946" s="14">
        <v>2834.7709925869153</v>
      </c>
      <c r="O3946" s="15">
        <v>9.9002089407898258E-2</v>
      </c>
      <c r="P3946" s="14">
        <v>7533.1517162464661</v>
      </c>
      <c r="Q3946" s="14">
        <v>85041.372883786695</v>
      </c>
      <c r="R3946" s="14">
        <v>2834.7709925869153</v>
      </c>
      <c r="S3946" s="15">
        <v>7.2552347094943376E-3</v>
      </c>
      <c r="T3946" s="38">
        <v>5107.5008755736117</v>
      </c>
      <c r="U3946" s="38">
        <v>710499.47576589999</v>
      </c>
      <c r="V3946" s="38">
        <v>15467.564142500771</v>
      </c>
      <c r="W3946" s="38">
        <v>966872.27730176295</v>
      </c>
      <c r="AA3946" s="13">
        <v>3881</v>
      </c>
      <c r="AB3946" s="39">
        <v>2485563.1955677532</v>
      </c>
    </row>
    <row r="3947" spans="3:28">
      <c r="C3947" s="13">
        <v>3882</v>
      </c>
      <c r="D3947" s="13">
        <v>65</v>
      </c>
      <c r="E3947" s="14">
        <v>228683.09604969926</v>
      </c>
      <c r="F3947" s="14">
        <v>68263.90745938271</v>
      </c>
      <c r="G3947" s="14">
        <v>2551.6097</v>
      </c>
      <c r="H3947" s="14">
        <v>157867.57889031657</v>
      </c>
      <c r="I3947" s="14">
        <v>9472.0547334189941</v>
      </c>
      <c r="J3947" s="14">
        <v>3788.821893367598</v>
      </c>
      <c r="K3947" s="15">
        <v>4.236137181694246E-2</v>
      </c>
      <c r="L3947" s="14">
        <v>5257.5498824325932</v>
      </c>
      <c r="M3947" s="14">
        <v>131263.84996132416</v>
      </c>
      <c r="N3947" s="14">
        <v>2841.6164200256981</v>
      </c>
      <c r="O3947" s="15">
        <v>0.23765636477527818</v>
      </c>
      <c r="P3947" s="14">
        <v>29948.785025418976</v>
      </c>
      <c r="Q3947" s="14">
        <v>157386.77377144562</v>
      </c>
      <c r="R3947" s="14">
        <v>2841.6164200256981</v>
      </c>
      <c r="S3947" s="15">
        <v>-1.0676317683227993E-2</v>
      </c>
      <c r="T3947" s="38">
        <v>-4401.161889897473</v>
      </c>
      <c r="U3947" s="38">
        <v>409255.58950598526</v>
      </c>
      <c r="V3947" s="38">
        <v>30805.173017954094</v>
      </c>
      <c r="W3947" s="38">
        <v>697906.21323875501</v>
      </c>
      <c r="AA3947" s="13">
        <v>3882</v>
      </c>
      <c r="AB3947" s="39">
        <v>2135856.8051912454</v>
      </c>
    </row>
    <row r="3948" spans="3:28">
      <c r="C3948" s="13">
        <v>3883</v>
      </c>
      <c r="D3948" s="13">
        <v>65</v>
      </c>
      <c r="E3948" s="14">
        <v>209890.13222179993</v>
      </c>
      <c r="F3948" s="14">
        <v>60934.651566501969</v>
      </c>
      <c r="G3948" s="14">
        <v>2551.6097</v>
      </c>
      <c r="H3948" s="14">
        <v>146403.87095529796</v>
      </c>
      <c r="I3948" s="14">
        <v>8784.2322573178772</v>
      </c>
      <c r="J3948" s="14">
        <v>3513.692902927151</v>
      </c>
      <c r="K3948" s="15">
        <v>5.731797669014306E-2</v>
      </c>
      <c r="L3948" s="14">
        <v>9166.7117916677598</v>
      </c>
      <c r="M3948" s="14">
        <v>170850.90252505458</v>
      </c>
      <c r="N3948" s="14">
        <v>2635.2696771953629</v>
      </c>
      <c r="O3948" s="15">
        <v>0.1166803498437271</v>
      </c>
      <c r="P3948" s="14">
        <v>22345.211433245899</v>
      </c>
      <c r="Q3948" s="14">
        <v>215170.76909838119</v>
      </c>
      <c r="R3948" s="14">
        <v>2635.2696771953629</v>
      </c>
      <c r="S3948" s="15">
        <v>0.26679238959146062</v>
      </c>
      <c r="T3948" s="38">
        <v>342537.15494842187</v>
      </c>
      <c r="U3948" s="38">
        <v>1627763.8078551483</v>
      </c>
      <c r="V3948" s="38">
        <v>374049.07817333553</v>
      </c>
      <c r="W3948" s="38">
        <v>2013785.4794785841</v>
      </c>
      <c r="AA3948" s="13">
        <v>3883</v>
      </c>
      <c r="AB3948" s="39">
        <v>2734963.5602902216</v>
      </c>
    </row>
    <row r="3949" spans="3:28">
      <c r="C3949" s="13">
        <v>3884</v>
      </c>
      <c r="D3949" s="13">
        <v>65</v>
      </c>
      <c r="E3949" s="14">
        <v>253555.50564964922</v>
      </c>
      <c r="F3949" s="14">
        <v>77964.147203363187</v>
      </c>
      <c r="G3949" s="14">
        <v>2551.6097</v>
      </c>
      <c r="H3949" s="14">
        <v>173039.74874628603</v>
      </c>
      <c r="I3949" s="14">
        <v>10382.384924777161</v>
      </c>
      <c r="J3949" s="14">
        <v>4152.9539699108645</v>
      </c>
      <c r="K3949" s="15">
        <v>5.5532054589608679E-3</v>
      </c>
      <c r="L3949" s="14">
        <v>676.07478460798291</v>
      </c>
      <c r="M3949" s="14">
        <v>124497.51323448497</v>
      </c>
      <c r="N3949" s="14">
        <v>3114.7154774331484</v>
      </c>
      <c r="O3949" s="15">
        <v>0.150428084215741</v>
      </c>
      <c r="P3949" s="14">
        <v>23633.585639106459</v>
      </c>
      <c r="Q3949" s="14">
        <v>182299.80880225822</v>
      </c>
      <c r="R3949" s="14">
        <v>3114.7154774331484</v>
      </c>
      <c r="S3949" s="15">
        <v>0.20417844805297428</v>
      </c>
      <c r="T3949" s="38">
        <v>78177.937279942111</v>
      </c>
      <c r="U3949" s="38">
        <v>462625.54629365506</v>
      </c>
      <c r="V3949" s="38">
        <v>102487.59770365656</v>
      </c>
      <c r="W3949" s="38">
        <v>769422.86833039823</v>
      </c>
      <c r="AA3949" s="13">
        <v>3884</v>
      </c>
      <c r="AB3949" s="39">
        <v>2408071.9791514077</v>
      </c>
    </row>
    <row r="3950" spans="3:28">
      <c r="C3950" s="13">
        <v>3885</v>
      </c>
      <c r="D3950" s="13">
        <v>65</v>
      </c>
      <c r="E3950" s="14">
        <v>225396.61032075775</v>
      </c>
      <c r="F3950" s="14">
        <v>66982.17802509552</v>
      </c>
      <c r="G3950" s="14">
        <v>2551.6097</v>
      </c>
      <c r="H3950" s="14">
        <v>155862.82259566223</v>
      </c>
      <c r="I3950" s="14">
        <v>9351.7693557397342</v>
      </c>
      <c r="J3950" s="14">
        <v>3740.7077422958937</v>
      </c>
      <c r="K3950" s="15">
        <v>7.5467878984525449E-2</v>
      </c>
      <c r="L3950" s="14">
        <v>8562.0295929305321</v>
      </c>
      <c r="M3950" s="14">
        <v>123885.01666563116</v>
      </c>
      <c r="N3950" s="14">
        <v>2805.5308067219203</v>
      </c>
      <c r="O3950" s="15">
        <v>-4.1911288481805725E-2</v>
      </c>
      <c r="P3950" s="14">
        <v>-11041.954863385485</v>
      </c>
      <c r="Q3950" s="14">
        <v>253820.97278669217</v>
      </c>
      <c r="R3950" s="14">
        <v>2805.5308067219203</v>
      </c>
      <c r="S3950" s="15">
        <v>0.13011596148685955</v>
      </c>
      <c r="T3950" s="38">
        <v>122608.08441310818</v>
      </c>
      <c r="U3950" s="38">
        <v>1066309.4195848708</v>
      </c>
      <c r="V3950" s="38">
        <v>120128.15914265322</v>
      </c>
      <c r="W3950" s="38">
        <v>1444015.4090371942</v>
      </c>
      <c r="AA3950" s="13">
        <v>3885</v>
      </c>
      <c r="AB3950" s="39">
        <v>2366160.3514611567</v>
      </c>
    </row>
    <row r="3951" spans="3:28">
      <c r="C3951" s="13">
        <v>3886</v>
      </c>
      <c r="D3951" s="13">
        <v>65</v>
      </c>
      <c r="E3951" s="14">
        <v>235702.04551093763</v>
      </c>
      <c r="F3951" s="14">
        <v>71001.297749265679</v>
      </c>
      <c r="G3951" s="14">
        <v>2551.6097</v>
      </c>
      <c r="H3951" s="14">
        <v>162149.13806167195</v>
      </c>
      <c r="I3951" s="14">
        <v>9728.9482837003161</v>
      </c>
      <c r="J3951" s="14">
        <v>3891.5793134801265</v>
      </c>
      <c r="K3951" s="15">
        <v>-1.1854935285067078E-2</v>
      </c>
      <c r="L3951" s="14">
        <v>-1469.5453249822272</v>
      </c>
      <c r="M3951" s="14">
        <v>124436.88094808097</v>
      </c>
      <c r="N3951" s="14">
        <v>2918.6844851100946</v>
      </c>
      <c r="O3951" s="15">
        <v>0.11181496458849149</v>
      </c>
      <c r="P3951" s="14">
        <v>38384.937486395131</v>
      </c>
      <c r="Q3951" s="14">
        <v>383134.08559403993</v>
      </c>
      <c r="R3951" s="14">
        <v>2918.6844851100946</v>
      </c>
      <c r="S3951" s="15">
        <v>0.40402363614035747</v>
      </c>
      <c r="T3951" s="38">
        <v>99445.40016866567</v>
      </c>
      <c r="U3951" s="38">
        <v>347042.32267426851</v>
      </c>
      <c r="V3951" s="38">
        <v>136360.79233007858</v>
      </c>
      <c r="W3951" s="38">
        <v>854613.28921638941</v>
      </c>
      <c r="AA3951" s="13">
        <v>3886</v>
      </c>
      <c r="AB3951" s="39">
        <v>2371727.404502871</v>
      </c>
    </row>
    <row r="3952" spans="3:28">
      <c r="C3952" s="13">
        <v>3887</v>
      </c>
      <c r="D3952" s="13">
        <v>65</v>
      </c>
      <c r="E3952" s="14">
        <v>239109.9904022805</v>
      </c>
      <c r="F3952" s="14">
        <v>72330.396256889391</v>
      </c>
      <c r="G3952" s="14">
        <v>2551.6097</v>
      </c>
      <c r="H3952" s="14">
        <v>164227.98444539111</v>
      </c>
      <c r="I3952" s="14">
        <v>9853.6790667234654</v>
      </c>
      <c r="J3952" s="14">
        <v>3941.4716266893865</v>
      </c>
      <c r="K3952" s="15">
        <v>0.13382596001936492</v>
      </c>
      <c r="L3952" s="14">
        <v>23744.81282311989</v>
      </c>
      <c r="M3952" s="14">
        <v>203146.09215495654</v>
      </c>
      <c r="N3952" s="14">
        <v>2956.1037200170394</v>
      </c>
      <c r="O3952" s="15">
        <v>9.5011450268457517E-2</v>
      </c>
      <c r="P3952" s="14">
        <v>27056.345831322738</v>
      </c>
      <c r="Q3952" s="14">
        <v>313303.71501965617</v>
      </c>
      <c r="R3952" s="14">
        <v>2956.1037200170394</v>
      </c>
      <c r="S3952" s="15">
        <v>-6.3991834924073718E-2</v>
      </c>
      <c r="T3952" s="38">
        <v>-11914.050010678737</v>
      </c>
      <c r="U3952" s="38">
        <v>175744.78608242376</v>
      </c>
      <c r="V3952" s="38">
        <v>38887.108643763888</v>
      </c>
      <c r="W3952" s="38">
        <v>692194.59325703653</v>
      </c>
      <c r="AA3952" s="13">
        <v>3887</v>
      </c>
      <c r="AB3952" s="39">
        <v>2399024.5481498316</v>
      </c>
    </row>
    <row r="3953" spans="3:28">
      <c r="C3953" s="13">
        <v>3888</v>
      </c>
      <c r="D3953" s="13">
        <v>65</v>
      </c>
      <c r="E3953" s="14">
        <v>235646.55507816942</v>
      </c>
      <c r="F3953" s="14">
        <v>70979.656480486068</v>
      </c>
      <c r="G3953" s="14">
        <v>2551.6097</v>
      </c>
      <c r="H3953" s="14">
        <v>162115.28889768335</v>
      </c>
      <c r="I3953" s="14">
        <v>9726.9173338609999</v>
      </c>
      <c r="J3953" s="14">
        <v>3890.7669335444002</v>
      </c>
      <c r="K3953" s="15">
        <v>4.1173397985064968E-2</v>
      </c>
      <c r="L3953" s="14">
        <v>6712.4170639760732</v>
      </c>
      <c r="M3953" s="14">
        <v>171685.80872212714</v>
      </c>
      <c r="N3953" s="14">
        <v>2918.0752001583</v>
      </c>
      <c r="O3953" s="15">
        <v>0.21166679315216941</v>
      </c>
      <c r="P3953" s="14">
        <v>42498.753142995629</v>
      </c>
      <c r="Q3953" s="14">
        <v>244739.18167406906</v>
      </c>
      <c r="R3953" s="14">
        <v>2918.0752001583</v>
      </c>
      <c r="S3953" s="15">
        <v>7.3889354282872161E-2</v>
      </c>
      <c r="T3953" s="38">
        <v>45086.060434819075</v>
      </c>
      <c r="U3953" s="38">
        <v>656728.53883497848</v>
      </c>
      <c r="V3953" s="38">
        <v>94297.230641790782</v>
      </c>
      <c r="W3953" s="38">
        <v>1073153.5292311746</v>
      </c>
      <c r="AA3953" s="13">
        <v>3888</v>
      </c>
      <c r="AB3953" s="39">
        <v>2859726.1103095263</v>
      </c>
    </row>
    <row r="3954" spans="3:28">
      <c r="C3954" s="13">
        <v>3889</v>
      </c>
      <c r="D3954" s="13">
        <v>65</v>
      </c>
      <c r="E3954" s="14">
        <v>215638.74236773432</v>
      </c>
      <c r="F3954" s="14">
        <v>63176.60952341638</v>
      </c>
      <c r="G3954" s="14">
        <v>2551.6097</v>
      </c>
      <c r="H3954" s="14">
        <v>149910.52314431794</v>
      </c>
      <c r="I3954" s="14">
        <v>8994.631388659076</v>
      </c>
      <c r="J3954" s="14">
        <v>3597.8525554636308</v>
      </c>
      <c r="K3954" s="15">
        <v>-5.4343773445675848E-2</v>
      </c>
      <c r="L3954" s="14">
        <v>-5734.2895680094643</v>
      </c>
      <c r="M3954" s="14">
        <v>101583.43314997476</v>
      </c>
      <c r="N3954" s="14">
        <v>2698.3894165977226</v>
      </c>
      <c r="O3954" s="15">
        <v>0.39464568107652448</v>
      </c>
      <c r="P3954" s="14">
        <v>37307.441878987847</v>
      </c>
      <c r="Q3954" s="14">
        <v>133190.65448713972</v>
      </c>
      <c r="R3954" s="14">
        <v>2698.3894165977226</v>
      </c>
      <c r="S3954" s="15">
        <v>0.44517205358150724</v>
      </c>
      <c r="T3954" s="38">
        <v>178419.26426720576</v>
      </c>
      <c r="U3954" s="38">
        <v>580555.66659957601</v>
      </c>
      <c r="V3954" s="38">
        <v>209992.41657818414</v>
      </c>
      <c r="W3954" s="38">
        <v>815329.75423669047</v>
      </c>
      <c r="AA3954" s="13">
        <v>3889</v>
      </c>
      <c r="AB3954" s="39">
        <v>2685280.09141648</v>
      </c>
    </row>
    <row r="3955" spans="3:28">
      <c r="C3955" s="13">
        <v>3890</v>
      </c>
      <c r="D3955" s="13">
        <v>65</v>
      </c>
      <c r="E3955" s="14">
        <v>242306.50179695553</v>
      </c>
      <c r="F3955" s="14">
        <v>73577.035700812659</v>
      </c>
      <c r="G3955" s="14">
        <v>2551.6097</v>
      </c>
      <c r="H3955" s="14">
        <v>166177.85639614289</v>
      </c>
      <c r="I3955" s="14">
        <v>9970.6713837685729</v>
      </c>
      <c r="J3955" s="14">
        <v>3988.2685535074293</v>
      </c>
      <c r="K3955" s="15">
        <v>1.9263726863363636E-2</v>
      </c>
      <c r="L3955" s="14">
        <v>3230.5479548650355</v>
      </c>
      <c r="M3955" s="14">
        <v>172925.77028062931</v>
      </c>
      <c r="N3955" s="14">
        <v>2991.2014151305716</v>
      </c>
      <c r="O3955" s="15">
        <v>0.19429408486315303</v>
      </c>
      <c r="P3955" s="14">
        <v>57116.186935496851</v>
      </c>
      <c r="Q3955" s="14">
        <v>352579.49631378904</v>
      </c>
      <c r="R3955" s="14">
        <v>2991.2014151305716</v>
      </c>
      <c r="S3955" s="15">
        <v>-6.0576712789605122E-2</v>
      </c>
      <c r="T3955" s="38">
        <v>-80569.648409091169</v>
      </c>
      <c r="U3955" s="38">
        <v>1250969.2098275756</v>
      </c>
      <c r="V3955" s="38">
        <v>-20222.913518729285</v>
      </c>
      <c r="W3955" s="38">
        <v>1776474.4764219939</v>
      </c>
      <c r="AA3955" s="13">
        <v>3890</v>
      </c>
      <c r="AB3955" s="39">
        <v>2459310.6939925803</v>
      </c>
    </row>
    <row r="3956" spans="3:28">
      <c r="C3956" s="13">
        <v>3891</v>
      </c>
      <c r="D3956" s="13">
        <v>65</v>
      </c>
      <c r="E3956" s="14">
        <v>232888.83599738739</v>
      </c>
      <c r="F3956" s="14">
        <v>69904.146038981082</v>
      </c>
      <c r="G3956" s="14">
        <v>2551.6097</v>
      </c>
      <c r="H3956" s="14">
        <v>160433.08025840632</v>
      </c>
      <c r="I3956" s="14">
        <v>9625.9848155043783</v>
      </c>
      <c r="J3956" s="14">
        <v>3850.3939262017516</v>
      </c>
      <c r="K3956" s="15">
        <v>-1.7731545317378743E-2</v>
      </c>
      <c r="L3956" s="14">
        <v>-2049.4471624250646</v>
      </c>
      <c r="M3956" s="14">
        <v>115457.73240522608</v>
      </c>
      <c r="N3956" s="14">
        <v>2887.7954446513136</v>
      </c>
      <c r="O3956" s="15">
        <v>0.17300425128501895</v>
      </c>
      <c r="P3956" s="14">
        <v>26694.727435561002</v>
      </c>
      <c r="Q3956" s="14">
        <v>182439.61624499178</v>
      </c>
      <c r="R3956" s="14">
        <v>2887.7954446513136</v>
      </c>
      <c r="S3956" s="15">
        <v>-0.15889131626896091</v>
      </c>
      <c r="T3956" s="38">
        <v>-116946.036324873</v>
      </c>
      <c r="U3956" s="38">
        <v>620510.62201247795</v>
      </c>
      <c r="V3956" s="38">
        <v>-92300.756051737058</v>
      </c>
      <c r="W3956" s="38">
        <v>918407.97066269582</v>
      </c>
      <c r="AA3956" s="13">
        <v>3891</v>
      </c>
      <c r="AB3956" s="39">
        <v>2770393.6361283292</v>
      </c>
    </row>
    <row r="3957" spans="3:28">
      <c r="C3957" s="13">
        <v>3892</v>
      </c>
      <c r="D3957" s="13">
        <v>65</v>
      </c>
      <c r="E3957" s="14">
        <v>231860.47895965187</v>
      </c>
      <c r="F3957" s="14">
        <v>69503.086794264236</v>
      </c>
      <c r="G3957" s="14">
        <v>2551.6097</v>
      </c>
      <c r="H3957" s="14">
        <v>159805.78246538763</v>
      </c>
      <c r="I3957" s="14">
        <v>9588.3469479232572</v>
      </c>
      <c r="J3957" s="14">
        <v>3835.3387791693031</v>
      </c>
      <c r="K3957" s="15">
        <v>-1.5108189841727467E-2</v>
      </c>
      <c r="L3957" s="14">
        <v>-2080.827731919986</v>
      </c>
      <c r="M3957" s="14">
        <v>137565.30242752645</v>
      </c>
      <c r="N3957" s="14">
        <v>2876.5040843769771</v>
      </c>
      <c r="O3957" s="15">
        <v>8.6446683857368048E-2</v>
      </c>
      <c r="P3957" s="14">
        <v>11336.608185593899</v>
      </c>
      <c r="Q3957" s="14">
        <v>143914.74529611695</v>
      </c>
      <c r="R3957" s="14">
        <v>2876.5040843769771</v>
      </c>
      <c r="S3957" s="15">
        <v>0.12925301880576878</v>
      </c>
      <c r="T3957" s="38">
        <v>14322.158941187037</v>
      </c>
      <c r="U3957" s="38">
        <v>126567.56329220667</v>
      </c>
      <c r="V3957" s="38">
        <v>23577.93939486095</v>
      </c>
      <c r="W3957" s="38">
        <v>408047.61101585004</v>
      </c>
      <c r="AA3957" s="13">
        <v>3892</v>
      </c>
      <c r="AB3957" s="39">
        <v>2730628.8623001864</v>
      </c>
    </row>
    <row r="3958" spans="3:28">
      <c r="C3958" s="13">
        <v>3893</v>
      </c>
      <c r="D3958" s="13">
        <v>65</v>
      </c>
      <c r="E3958" s="14">
        <v>233282.82412940045</v>
      </c>
      <c r="F3958" s="14">
        <v>70057.801410466171</v>
      </c>
      <c r="G3958" s="14">
        <v>2551.6097</v>
      </c>
      <c r="H3958" s="14">
        <v>160673.41301893428</v>
      </c>
      <c r="I3958" s="14">
        <v>9640.404781136056</v>
      </c>
      <c r="J3958" s="14">
        <v>3856.1619124544227</v>
      </c>
      <c r="K3958" s="15">
        <v>-3.7789612247023228E-2</v>
      </c>
      <c r="L3958" s="14">
        <v>-5490.8056953702244</v>
      </c>
      <c r="M3958" s="14">
        <v>141736.61465280186</v>
      </c>
      <c r="N3958" s="14">
        <v>2892.1214343408169</v>
      </c>
      <c r="O3958" s="15">
        <v>0.16997839883798987</v>
      </c>
      <c r="P3958" s="14">
        <v>26488.585504821705</v>
      </c>
      <c r="Q3958" s="14">
        <v>183769.65635212374</v>
      </c>
      <c r="R3958" s="14">
        <v>2892.1214343408169</v>
      </c>
      <c r="S3958" s="15">
        <v>0.12804268120719758</v>
      </c>
      <c r="T3958" s="38">
        <v>26463.481292918987</v>
      </c>
      <c r="U3958" s="38">
        <v>234586.57378901634</v>
      </c>
      <c r="V3958" s="38">
        <v>47461.261102370467</v>
      </c>
      <c r="W3958" s="38">
        <v>560092.84479394194</v>
      </c>
      <c r="AA3958" s="13">
        <v>3893</v>
      </c>
      <c r="AB3958" s="39">
        <v>2807793.8000914683</v>
      </c>
    </row>
    <row r="3959" spans="3:28">
      <c r="C3959" s="13">
        <v>3894</v>
      </c>
      <c r="D3959" s="13">
        <v>65</v>
      </c>
      <c r="E3959" s="14">
        <v>242642.33229024525</v>
      </c>
      <c r="F3959" s="14">
        <v>73708.009593195646</v>
      </c>
      <c r="G3959" s="14">
        <v>2551.6097</v>
      </c>
      <c r="H3959" s="14">
        <v>166382.71299704959</v>
      </c>
      <c r="I3959" s="14">
        <v>9982.9627798229758</v>
      </c>
      <c r="J3959" s="14">
        <v>3993.1851119291905</v>
      </c>
      <c r="K3959" s="15">
        <v>7.9648777380739971E-2</v>
      </c>
      <c r="L3959" s="14">
        <v>12166.812130939796</v>
      </c>
      <c r="M3959" s="14">
        <v>166919.19744414359</v>
      </c>
      <c r="N3959" s="14">
        <v>2994.8888339468926</v>
      </c>
      <c r="O3959" s="15">
        <v>-0.13706309241414882</v>
      </c>
      <c r="P3959" s="14">
        <v>-14061.825253444655</v>
      </c>
      <c r="Q3959" s="14">
        <v>90029.432025678048</v>
      </c>
      <c r="R3959" s="14">
        <v>2994.8888339468926</v>
      </c>
      <c r="S3959" s="15">
        <v>2.611908326503122E-2</v>
      </c>
      <c r="T3959" s="38">
        <v>2864.9207449709234</v>
      </c>
      <c r="U3959" s="38">
        <v>114049.24490042814</v>
      </c>
      <c r="V3959" s="38">
        <v>969.90762246606437</v>
      </c>
      <c r="W3959" s="38">
        <v>370997.8743702498</v>
      </c>
      <c r="AA3959" s="13">
        <v>3894</v>
      </c>
      <c r="AB3959" s="39">
        <v>2374157.2518369281</v>
      </c>
    </row>
    <row r="3960" spans="3:28">
      <c r="C3960" s="13">
        <v>3895</v>
      </c>
      <c r="D3960" s="13">
        <v>65</v>
      </c>
      <c r="E3960" s="14">
        <v>239537.18602513464</v>
      </c>
      <c r="F3960" s="14">
        <v>72497.002549802506</v>
      </c>
      <c r="G3960" s="14">
        <v>2551.6097</v>
      </c>
      <c r="H3960" s="14">
        <v>164488.57377533213</v>
      </c>
      <c r="I3960" s="14">
        <v>9869.314426519928</v>
      </c>
      <c r="J3960" s="14">
        <v>3947.7257706079713</v>
      </c>
      <c r="K3960" s="15">
        <v>1.7430492155787219E-2</v>
      </c>
      <c r="L3960" s="14">
        <v>3483.1942920857982</v>
      </c>
      <c r="M3960" s="14">
        <v>205290.44460869755</v>
      </c>
      <c r="N3960" s="14">
        <v>2960.7943279559781</v>
      </c>
      <c r="O3960" s="15">
        <v>0.26323951553905317</v>
      </c>
      <c r="P3960" s="14">
        <v>29036.582672148914</v>
      </c>
      <c r="Q3960" s="14">
        <v>140821.78195783251</v>
      </c>
      <c r="R3960" s="14">
        <v>2960.7943279559781</v>
      </c>
      <c r="S3960" s="15">
        <v>-0.13543870562737681</v>
      </c>
      <c r="T3960" s="38">
        <v>-22128.085184073116</v>
      </c>
      <c r="U3960" s="38">
        <v>142733.12015856977</v>
      </c>
      <c r="V3960" s="38">
        <v>10391.691780161596</v>
      </c>
      <c r="W3960" s="38">
        <v>488845.34672509984</v>
      </c>
      <c r="AA3960" s="13">
        <v>3895</v>
      </c>
      <c r="AB3960" s="39">
        <v>2648183.1451350194</v>
      </c>
    </row>
    <row r="3961" spans="3:28">
      <c r="C3961" s="13">
        <v>3896</v>
      </c>
      <c r="D3961" s="13">
        <v>65</v>
      </c>
      <c r="E3961" s="14">
        <v>231896.38602117597</v>
      </c>
      <c r="F3961" s="14">
        <v>69517.090548258624</v>
      </c>
      <c r="G3961" s="14">
        <v>2551.6097</v>
      </c>
      <c r="H3961" s="14">
        <v>159827.68577291735</v>
      </c>
      <c r="I3961" s="14">
        <v>9589.6611463750414</v>
      </c>
      <c r="J3961" s="14">
        <v>3835.8644585500169</v>
      </c>
      <c r="K3961" s="15">
        <v>0.11229312108254547</v>
      </c>
      <c r="L3961" s="14">
        <v>17119.398293605329</v>
      </c>
      <c r="M3961" s="14">
        <v>171490.10882816091</v>
      </c>
      <c r="N3961" s="14">
        <v>2876.8983439125122</v>
      </c>
      <c r="O3961" s="15">
        <v>-7.8529817874176538E-3</v>
      </c>
      <c r="P3961" s="14">
        <v>-749.86765184289629</v>
      </c>
      <c r="Q3961" s="14">
        <v>96176.852363216894</v>
      </c>
      <c r="R3961" s="14">
        <v>2876.8983439125122</v>
      </c>
      <c r="S3961" s="15">
        <v>-6.0260517985588166E-2</v>
      </c>
      <c r="T3961" s="38">
        <v>-6807.9808779312107</v>
      </c>
      <c r="U3961" s="38">
        <v>107606.27908210024</v>
      </c>
      <c r="V3961" s="38">
        <v>9561.5497638312227</v>
      </c>
      <c r="W3961" s="38">
        <v>375273.24027347809</v>
      </c>
      <c r="AA3961" s="13">
        <v>3896</v>
      </c>
      <c r="AB3961" s="39">
        <v>2813290.312708539</v>
      </c>
    </row>
    <row r="3962" spans="3:28">
      <c r="C3962" s="13">
        <v>3897</v>
      </c>
      <c r="D3962" s="13">
        <v>65</v>
      </c>
      <c r="E3962" s="14">
        <v>242148.2164155831</v>
      </c>
      <c r="F3962" s="14">
        <v>73515.30440207741</v>
      </c>
      <c r="G3962" s="14">
        <v>2551.6097</v>
      </c>
      <c r="H3962" s="14">
        <v>166081.3023135057</v>
      </c>
      <c r="I3962" s="14">
        <v>9964.8781388103416</v>
      </c>
      <c r="J3962" s="14">
        <v>3985.9512555241367</v>
      </c>
      <c r="K3962" s="15">
        <v>8.4668465997939452E-2</v>
      </c>
      <c r="L3962" s="14">
        <v>10950.950963031493</v>
      </c>
      <c r="M3962" s="14">
        <v>142283.11838975688</v>
      </c>
      <c r="N3962" s="14">
        <v>2989.4634416431022</v>
      </c>
      <c r="O3962" s="15">
        <v>-8.2575185927670353E-2</v>
      </c>
      <c r="P3962" s="14">
        <v>-7008.2898490898078</v>
      </c>
      <c r="Q3962" s="14">
        <v>79358.062448263561</v>
      </c>
      <c r="R3962" s="14">
        <v>2989.4634416431022</v>
      </c>
      <c r="S3962" s="15">
        <v>3.9841988098010539E-3</v>
      </c>
      <c r="T3962" s="38">
        <v>691.37663244621046</v>
      </c>
      <c r="U3962" s="38">
        <v>175715.76022340966</v>
      </c>
      <c r="V3962" s="38">
        <v>4634.0377463878958</v>
      </c>
      <c r="W3962" s="38">
        <v>397356.94106143015</v>
      </c>
      <c r="AA3962" s="13">
        <v>3897</v>
      </c>
      <c r="AB3962" s="39">
        <v>2563450.2672527866</v>
      </c>
    </row>
    <row r="3963" spans="3:28">
      <c r="C3963" s="13">
        <v>3898</v>
      </c>
      <c r="D3963" s="13">
        <v>65</v>
      </c>
      <c r="E3963" s="14">
        <v>237969.26844332053</v>
      </c>
      <c r="F3963" s="14">
        <v>71885.514692894998</v>
      </c>
      <c r="G3963" s="14">
        <v>2551.6097</v>
      </c>
      <c r="H3963" s="14">
        <v>163532.14405042553</v>
      </c>
      <c r="I3963" s="14">
        <v>9811.9286430255306</v>
      </c>
      <c r="J3963" s="14">
        <v>3924.7714572102122</v>
      </c>
      <c r="K3963" s="15">
        <v>1.6574667866636826E-2</v>
      </c>
      <c r="L3963" s="14">
        <v>2187.6998230358413</v>
      </c>
      <c r="M3963" s="14">
        <v>136140.65336503679</v>
      </c>
      <c r="N3963" s="14">
        <v>2943.5785929076592</v>
      </c>
      <c r="O3963" s="15">
        <v>-3.5068615202537678E-2</v>
      </c>
      <c r="P3963" s="14">
        <v>-9724.0142589180614</v>
      </c>
      <c r="Q3963" s="14">
        <v>269033.15407966002</v>
      </c>
      <c r="R3963" s="14">
        <v>2943.5785929076592</v>
      </c>
      <c r="S3963" s="15">
        <v>0.37102640914031881</v>
      </c>
      <c r="T3963" s="38">
        <v>63266.353052298837</v>
      </c>
      <c r="U3963" s="38">
        <v>235255.25782548974</v>
      </c>
      <c r="V3963" s="38">
        <v>55730.038616416619</v>
      </c>
      <c r="W3963" s="38">
        <v>640429.06527018652</v>
      </c>
      <c r="AA3963" s="13">
        <v>3898</v>
      </c>
      <c r="AB3963" s="39">
        <v>2698970.2497348562</v>
      </c>
    </row>
    <row r="3964" spans="3:28">
      <c r="C3964" s="13">
        <v>3899</v>
      </c>
      <c r="D3964" s="13">
        <v>65</v>
      </c>
      <c r="E3964" s="14">
        <v>237656.76421870565</v>
      </c>
      <c r="F3964" s="14">
        <v>71763.6380452952</v>
      </c>
      <c r="G3964" s="14">
        <v>2551.6097</v>
      </c>
      <c r="H3964" s="14">
        <v>163341.51647341045</v>
      </c>
      <c r="I3964" s="14">
        <v>9800.4909884046265</v>
      </c>
      <c r="J3964" s="14">
        <v>3920.1963953618506</v>
      </c>
      <c r="K3964" s="15">
        <v>6.5700003976681479E-2</v>
      </c>
      <c r="L3964" s="14">
        <v>6055.6663210738034</v>
      </c>
      <c r="M3964" s="14">
        <v>100187.24023469391</v>
      </c>
      <c r="N3964" s="14">
        <v>2940.1472965213879</v>
      </c>
      <c r="O3964" s="15">
        <v>2.1789172040654746E-2</v>
      </c>
      <c r="P3964" s="14">
        <v>3017.2623042379619</v>
      </c>
      <c r="Q3964" s="14">
        <v>142962.64371583558</v>
      </c>
      <c r="R3964" s="14">
        <v>2940.1472965213879</v>
      </c>
      <c r="S3964" s="15">
        <v>0.3789781142923051</v>
      </c>
      <c r="T3964" s="38">
        <v>119287.79525100409</v>
      </c>
      <c r="U3964" s="38">
        <v>435519.56819622638</v>
      </c>
      <c r="V3964" s="38">
        <v>128360.72387631585</v>
      </c>
      <c r="W3964" s="38">
        <v>678669.45214675588</v>
      </c>
      <c r="AA3964" s="13">
        <v>3899</v>
      </c>
      <c r="AB3964" s="39">
        <v>2820715.4067123579</v>
      </c>
    </row>
    <row r="3965" spans="3:28">
      <c r="C3965" s="13">
        <v>3900</v>
      </c>
      <c r="D3965" s="13">
        <v>65</v>
      </c>
      <c r="E3965" s="14">
        <v>241590.27599999361</v>
      </c>
      <c r="F3965" s="14">
        <v>73297.707639997505</v>
      </c>
      <c r="G3965" s="14">
        <v>2551.6097</v>
      </c>
      <c r="H3965" s="14">
        <v>165740.9586599961</v>
      </c>
      <c r="I3965" s="14">
        <v>9944.4575195997659</v>
      </c>
      <c r="J3965" s="14">
        <v>3977.7830078399065</v>
      </c>
      <c r="K3965" s="15">
        <v>2.4384598832001371E-2</v>
      </c>
      <c r="L3965" s="14">
        <v>2974.6779656497479</v>
      </c>
      <c r="M3965" s="14">
        <v>126953.60039621755</v>
      </c>
      <c r="N3965" s="14">
        <v>2983.3372558799297</v>
      </c>
      <c r="O3965" s="15">
        <v>-0.13155377078335859</v>
      </c>
      <c r="P3965" s="14">
        <v>-22787.869518871117</v>
      </c>
      <c r="Q3965" s="14">
        <v>151924.75190408944</v>
      </c>
      <c r="R3965" s="14">
        <v>2983.3372558799297</v>
      </c>
      <c r="S3965" s="15">
        <v>6.9557868226245573E-3</v>
      </c>
      <c r="T3965" s="38">
        <v>1019.2740312325769</v>
      </c>
      <c r="U3965" s="38">
        <v>149047.06534730064</v>
      </c>
      <c r="V3965" s="38">
        <v>-18793.917521988791</v>
      </c>
      <c r="W3965" s="38">
        <v>427925.41764760762</v>
      </c>
      <c r="AA3965" s="13">
        <v>3900</v>
      </c>
      <c r="AB3965" s="39">
        <v>2534996.7978748628</v>
      </c>
    </row>
    <row r="3966" spans="3:28">
      <c r="C3966" s="13">
        <v>3901</v>
      </c>
      <c r="D3966" s="13">
        <v>65</v>
      </c>
      <c r="E3966" s="14">
        <v>237034.80569611478</v>
      </c>
      <c r="F3966" s="14">
        <v>71521.074221484771</v>
      </c>
      <c r="G3966" s="14">
        <v>2551.6097</v>
      </c>
      <c r="H3966" s="14">
        <v>162962.12177463001</v>
      </c>
      <c r="I3966" s="14">
        <v>9777.7273064778001</v>
      </c>
      <c r="J3966" s="14">
        <v>3911.09092259112</v>
      </c>
      <c r="K3966" s="15">
        <v>2.6749567194037233E-2</v>
      </c>
      <c r="L3966" s="14">
        <v>4596.396251055924</v>
      </c>
      <c r="M3966" s="14">
        <v>178382.61911039593</v>
      </c>
      <c r="N3966" s="14">
        <v>2933.31819194334</v>
      </c>
      <c r="O3966" s="15">
        <v>0.31138877143152521</v>
      </c>
      <c r="P3966" s="14">
        <v>69868.930115839845</v>
      </c>
      <c r="Q3966" s="14">
        <v>295714.03996530664</v>
      </c>
      <c r="R3966" s="14">
        <v>2933.31819194334</v>
      </c>
      <c r="S3966" s="15">
        <v>0.40648543132933357</v>
      </c>
      <c r="T3966" s="38">
        <v>1002841.5363011349</v>
      </c>
      <c r="U3966" s="38">
        <v>3471411.4640715378</v>
      </c>
      <c r="V3966" s="38">
        <v>1077306.8626680307</v>
      </c>
      <c r="W3966" s="38">
        <v>3945508.1231472404</v>
      </c>
      <c r="AA3966" s="13">
        <v>3901</v>
      </c>
      <c r="AB3966" s="39">
        <v>2517155.6873654146</v>
      </c>
    </row>
    <row r="3967" spans="3:28">
      <c r="C3967" s="13">
        <v>3902</v>
      </c>
      <c r="D3967" s="13">
        <v>65</v>
      </c>
      <c r="E3967" s="14">
        <v>245636.24815968142</v>
      </c>
      <c r="F3967" s="14">
        <v>74875.636782275746</v>
      </c>
      <c r="G3967" s="14">
        <v>2551.6097</v>
      </c>
      <c r="H3967" s="14">
        <v>168209.00167740567</v>
      </c>
      <c r="I3967" s="14">
        <v>10092.540100644341</v>
      </c>
      <c r="J3967" s="14">
        <v>4037.0160402577367</v>
      </c>
      <c r="K3967" s="15">
        <v>0.14369155232387035</v>
      </c>
      <c r="L3967" s="14">
        <v>14904.068650112682</v>
      </c>
      <c r="M3967" s="14">
        <v>120645.22709105398</v>
      </c>
      <c r="N3967" s="14">
        <v>3027.7620301933021</v>
      </c>
      <c r="O3967" s="15">
        <v>0.17465149428644408</v>
      </c>
      <c r="P3967" s="14">
        <v>35442.885034724728</v>
      </c>
      <c r="Q3967" s="14">
        <v>239891.67467760114</v>
      </c>
      <c r="R3967" s="14">
        <v>3027.7620301933021</v>
      </c>
      <c r="S3967" s="15">
        <v>0.21258833363830038</v>
      </c>
      <c r="T3967" s="38">
        <v>47340.927677057269</v>
      </c>
      <c r="U3967" s="38">
        <v>271543.07604366122</v>
      </c>
      <c r="V3967" s="38">
        <v>97687.881361894688</v>
      </c>
      <c r="W3967" s="38">
        <v>632079.97781231627</v>
      </c>
      <c r="AA3967" s="13">
        <v>3902</v>
      </c>
      <c r="AB3967" s="39">
        <v>2572273.3186530164</v>
      </c>
    </row>
    <row r="3968" spans="3:28">
      <c r="C3968" s="13">
        <v>3903</v>
      </c>
      <c r="D3968" s="13">
        <v>65</v>
      </c>
      <c r="E3968" s="14">
        <v>232261.50117810295</v>
      </c>
      <c r="F3968" s="14">
        <v>69659.485459460149</v>
      </c>
      <c r="G3968" s="14">
        <v>2551.6097</v>
      </c>
      <c r="H3968" s="14">
        <v>160050.4060186428</v>
      </c>
      <c r="I3968" s="14">
        <v>9603.024361118567</v>
      </c>
      <c r="J3968" s="14">
        <v>3841.2097444474271</v>
      </c>
      <c r="K3968" s="15">
        <v>0.12009886088117619</v>
      </c>
      <c r="L3968" s="14">
        <v>18729.245823457892</v>
      </c>
      <c r="M3968" s="14">
        <v>176598.42244765098</v>
      </c>
      <c r="N3968" s="14">
        <v>2880.9073083355702</v>
      </c>
      <c r="O3968" s="15">
        <v>-0.17119717589253494</v>
      </c>
      <c r="P3968" s="14">
        <v>-28559.023389135622</v>
      </c>
      <c r="Q3968" s="14">
        <v>139700.90751542142</v>
      </c>
      <c r="R3968" s="14">
        <v>2880.9073083355702</v>
      </c>
      <c r="S3968" s="15">
        <v>0.10155490376100568</v>
      </c>
      <c r="T3968" s="38">
        <v>12910.729710270158</v>
      </c>
      <c r="U3968" s="38">
        <v>141481.72292610828</v>
      </c>
      <c r="V3968" s="38">
        <v>3080.9521445924274</v>
      </c>
      <c r="W3968" s="38">
        <v>457781.05288918072</v>
      </c>
      <c r="AA3968" s="13">
        <v>3903</v>
      </c>
      <c r="AB3968" s="39">
        <v>2718029.1680966839</v>
      </c>
    </row>
    <row r="3969" spans="3:28">
      <c r="C3969" s="13">
        <v>3904</v>
      </c>
      <c r="D3969" s="13">
        <v>65</v>
      </c>
      <c r="E3969" s="14">
        <v>227532.1320984964</v>
      </c>
      <c r="F3969" s="14">
        <v>67815.031518413598</v>
      </c>
      <c r="G3969" s="14">
        <v>2551.6097</v>
      </c>
      <c r="H3969" s="14">
        <v>157165.4908800828</v>
      </c>
      <c r="I3969" s="14">
        <v>9429.9294528049668</v>
      </c>
      <c r="J3969" s="14">
        <v>3771.9717811219871</v>
      </c>
      <c r="K3969" s="15">
        <v>6.2030270386497617E-2</v>
      </c>
      <c r="L3969" s="14">
        <v>8839.8795284276639</v>
      </c>
      <c r="M3969" s="14">
        <v>153234.98996976405</v>
      </c>
      <c r="N3969" s="14">
        <v>2828.9788358414899</v>
      </c>
      <c r="O3969" s="15">
        <v>1.8936008728634456E-2</v>
      </c>
      <c r="P3969" s="14">
        <v>6798.0407422032204</v>
      </c>
      <c r="Q3969" s="14">
        <v>367213.24882389553</v>
      </c>
      <c r="R3969" s="14">
        <v>2828.9788358414899</v>
      </c>
      <c r="S3969" s="15">
        <v>0.30315034569569199</v>
      </c>
      <c r="T3969" s="38">
        <v>235333.95344575361</v>
      </c>
      <c r="U3969" s="38">
        <v>1013042.967303987</v>
      </c>
      <c r="V3969" s="38">
        <v>250971.87371638449</v>
      </c>
      <c r="W3969" s="38">
        <v>1533491.2060976466</v>
      </c>
      <c r="AA3969" s="13">
        <v>3904</v>
      </c>
      <c r="AB3969" s="39">
        <v>2996711.3821059912</v>
      </c>
    </row>
    <row r="3970" spans="3:28">
      <c r="C3970" s="13">
        <v>3905</v>
      </c>
      <c r="D3970" s="13">
        <v>65</v>
      </c>
      <c r="E3970" s="14">
        <v>239061.66205020266</v>
      </c>
      <c r="F3970" s="14">
        <v>72311.548199579032</v>
      </c>
      <c r="G3970" s="14">
        <v>2551.6097</v>
      </c>
      <c r="H3970" s="14">
        <v>164198.50415062363</v>
      </c>
      <c r="I3970" s="14">
        <v>9851.9102490374171</v>
      </c>
      <c r="J3970" s="14">
        <v>3940.7640996149671</v>
      </c>
      <c r="K3970" s="15">
        <v>-7.0575036738322494E-2</v>
      </c>
      <c r="L3970" s="14">
        <v>-13287.393808444654</v>
      </c>
      <c r="M3970" s="14">
        <v>176956.27044611092</v>
      </c>
      <c r="N3970" s="14">
        <v>2955.5730747112252</v>
      </c>
      <c r="O3970" s="15">
        <v>0.12427402518539171</v>
      </c>
      <c r="P3970" s="14">
        <v>28462.594859613619</v>
      </c>
      <c r="Q3970" s="14">
        <v>258971.30573657426</v>
      </c>
      <c r="R3970" s="14">
        <v>2955.5730747112252</v>
      </c>
      <c r="S3970" s="15">
        <v>0.38557162182079863</v>
      </c>
      <c r="T3970" s="38">
        <v>29931.340819633184</v>
      </c>
      <c r="U3970" s="38">
        <v>109037.61224985344</v>
      </c>
      <c r="V3970" s="38">
        <v>45106.541870802146</v>
      </c>
      <c r="W3970" s="38">
        <v>544965.18843253865</v>
      </c>
      <c r="AA3970" s="13">
        <v>3905</v>
      </c>
      <c r="AB3970" s="39">
        <v>2601015.0162713616</v>
      </c>
    </row>
    <row r="3971" spans="3:28">
      <c r="C3971" s="13">
        <v>3906</v>
      </c>
      <c r="D3971" s="13">
        <v>65</v>
      </c>
      <c r="E3971" s="14">
        <v>234403.48661014365</v>
      </c>
      <c r="F3971" s="14">
        <v>70494.859777956022</v>
      </c>
      <c r="G3971" s="14">
        <v>2551.6097</v>
      </c>
      <c r="H3971" s="14">
        <v>161357.01713218764</v>
      </c>
      <c r="I3971" s="14">
        <v>9681.4210279312574</v>
      </c>
      <c r="J3971" s="14">
        <v>3872.5684111725031</v>
      </c>
      <c r="K3971" s="15">
        <v>5.0929063259846516E-2</v>
      </c>
      <c r="L3971" s="14">
        <v>6607.0745040667607</v>
      </c>
      <c r="M3971" s="14">
        <v>138274.28406275899</v>
      </c>
      <c r="N3971" s="14">
        <v>2904.4263083793771</v>
      </c>
      <c r="O3971" s="15">
        <v>-1.7232539637267799E-2</v>
      </c>
      <c r="P3971" s="14">
        <v>-2632.7483066552559</v>
      </c>
      <c r="Q3971" s="14">
        <v>151597.19593492249</v>
      </c>
      <c r="R3971" s="14">
        <v>2904.4263083793771</v>
      </c>
      <c r="S3971" s="15">
        <v>6.5119798487948272E-2</v>
      </c>
      <c r="T3971" s="38">
        <v>19195.27679433746</v>
      </c>
      <c r="U3971" s="38">
        <v>315416.16614290961</v>
      </c>
      <c r="V3971" s="38">
        <v>23169.602991748965</v>
      </c>
      <c r="W3971" s="38">
        <v>605287.64614059101</v>
      </c>
      <c r="AA3971" s="13">
        <v>3906</v>
      </c>
      <c r="AB3971" s="39">
        <v>2142648.5698789591</v>
      </c>
    </row>
    <row r="3972" spans="3:28">
      <c r="C3972" s="13">
        <v>3907</v>
      </c>
      <c r="D3972" s="13">
        <v>65</v>
      </c>
      <c r="E3972" s="14">
        <v>229877.0725345214</v>
      </c>
      <c r="F3972" s="14">
        <v>68729.558288463348</v>
      </c>
      <c r="G3972" s="14">
        <v>2551.6097</v>
      </c>
      <c r="H3972" s="14">
        <v>158595.90454605807</v>
      </c>
      <c r="I3972" s="14">
        <v>9515.7542727634846</v>
      </c>
      <c r="J3972" s="14">
        <v>3806.3017091053939</v>
      </c>
      <c r="K3972" s="15">
        <v>6.6181308411603523E-2</v>
      </c>
      <c r="L3972" s="14">
        <v>9925.9664058354701</v>
      </c>
      <c r="M3972" s="14">
        <v>161810.53412967385</v>
      </c>
      <c r="N3972" s="14">
        <v>2854.7262818290451</v>
      </c>
      <c r="O3972" s="15">
        <v>0.10255436149031824</v>
      </c>
      <c r="P3972" s="14">
        <v>20034.322972490365</v>
      </c>
      <c r="Q3972" s="14">
        <v>216814.88885731477</v>
      </c>
      <c r="R3972" s="14">
        <v>2854.7262818290451</v>
      </c>
      <c r="S3972" s="15">
        <v>-4.1393660398899149E-2</v>
      </c>
      <c r="T3972" s="38">
        <v>-5032.1812654918685</v>
      </c>
      <c r="U3972" s="38">
        <v>117964.06988866291</v>
      </c>
      <c r="V3972" s="38">
        <v>24928.108112833965</v>
      </c>
      <c r="W3972" s="38">
        <v>496589.49287565151</v>
      </c>
      <c r="AA3972" s="13">
        <v>3907</v>
      </c>
      <c r="AB3972" s="39">
        <v>2751245.275447153</v>
      </c>
    </row>
    <row r="3973" spans="3:28">
      <c r="C3973" s="13">
        <v>3908</v>
      </c>
      <c r="D3973" s="13">
        <v>65</v>
      </c>
      <c r="E3973" s="14">
        <v>232506.67316093083</v>
      </c>
      <c r="F3973" s="14">
        <v>69755.102532763034</v>
      </c>
      <c r="G3973" s="14">
        <v>2551.6097</v>
      </c>
      <c r="H3973" s="14">
        <v>160199.9609281678</v>
      </c>
      <c r="I3973" s="14">
        <v>9611.9976556900674</v>
      </c>
      <c r="J3973" s="14">
        <v>3844.7990622760271</v>
      </c>
      <c r="K3973" s="15">
        <v>-0.11127604978209607</v>
      </c>
      <c r="L3973" s="14">
        <v>-20541.891647861048</v>
      </c>
      <c r="M3973" s="14">
        <v>165983.49916564874</v>
      </c>
      <c r="N3973" s="14">
        <v>2883.5992967070201</v>
      </c>
      <c r="O3973" s="15">
        <v>-3.042622809742053E-2</v>
      </c>
      <c r="P3973" s="14">
        <v>-9395.6334695689366</v>
      </c>
      <c r="Q3973" s="14">
        <v>300846.63396879233</v>
      </c>
      <c r="R3973" s="14">
        <v>2883.5992967070201</v>
      </c>
      <c r="S3973" s="15">
        <v>-0.30507022800002837</v>
      </c>
      <c r="T3973" s="38">
        <v>-392663.6591368916</v>
      </c>
      <c r="U3973" s="38">
        <v>895903.60572354123</v>
      </c>
      <c r="V3973" s="38">
        <v>-422601.18425432156</v>
      </c>
      <c r="W3973" s="38">
        <v>1362733.7388579822</v>
      </c>
      <c r="AA3973" s="13">
        <v>3908</v>
      </c>
      <c r="AB3973" s="39">
        <v>2319244.1338895443</v>
      </c>
    </row>
    <row r="3974" spans="3:28">
      <c r="C3974" s="13">
        <v>3909</v>
      </c>
      <c r="D3974" s="13">
        <v>65</v>
      </c>
      <c r="E3974" s="14">
        <v>230600.31736898838</v>
      </c>
      <c r="F3974" s="14">
        <v>69011.623773905478</v>
      </c>
      <c r="G3974" s="14">
        <v>2551.6097</v>
      </c>
      <c r="H3974" s="14">
        <v>159037.08389508291</v>
      </c>
      <c r="I3974" s="14">
        <v>9542.2250337049736</v>
      </c>
      <c r="J3974" s="14">
        <v>3816.8900134819896</v>
      </c>
      <c r="K3974" s="15">
        <v>6.6589404698055049E-2</v>
      </c>
      <c r="L3974" s="14">
        <v>12517.086260159023</v>
      </c>
      <c r="M3974" s="14">
        <v>202399.67395396662</v>
      </c>
      <c r="N3974" s="14">
        <v>2862.667510111492</v>
      </c>
      <c r="O3974" s="15">
        <v>1.5837854639971546E-2</v>
      </c>
      <c r="P3974" s="14">
        <v>2614.7338957252364</v>
      </c>
      <c r="Q3974" s="14">
        <v>169140.01220095865</v>
      </c>
      <c r="R3974" s="14">
        <v>2862.667510111492</v>
      </c>
      <c r="S3974" s="15">
        <v>0.14013464971299436</v>
      </c>
      <c r="T3974" s="38">
        <v>148071.74902520061</v>
      </c>
      <c r="U3974" s="38">
        <v>1206142.1747426081</v>
      </c>
      <c r="V3974" s="38">
        <v>163203.56918108487</v>
      </c>
      <c r="W3974" s="38">
        <v>1577681.8608975334</v>
      </c>
      <c r="AA3974" s="13">
        <v>3909</v>
      </c>
      <c r="AB3974" s="39">
        <v>2688593.8944337009</v>
      </c>
    </row>
    <row r="3975" spans="3:28">
      <c r="C3975" s="13">
        <v>3910</v>
      </c>
      <c r="D3975" s="13">
        <v>65</v>
      </c>
      <c r="E3975" s="14">
        <v>240407.47892439531</v>
      </c>
      <c r="F3975" s="14">
        <v>72836.416780514177</v>
      </c>
      <c r="G3975" s="14">
        <v>2551.6097</v>
      </c>
      <c r="H3975" s="14">
        <v>165019.45244388113</v>
      </c>
      <c r="I3975" s="14">
        <v>9901.167146632868</v>
      </c>
      <c r="J3975" s="14">
        <v>3960.4668586531475</v>
      </c>
      <c r="K3975" s="15">
        <v>5.7835716838521914E-3</v>
      </c>
      <c r="L3975" s="14">
        <v>1080.1692425460228</v>
      </c>
      <c r="M3975" s="14">
        <v>189825.4851488253</v>
      </c>
      <c r="N3975" s="14">
        <v>2970.3501439898605</v>
      </c>
      <c r="O3975" s="15">
        <v>8.3594878194044514E-2</v>
      </c>
      <c r="P3975" s="14">
        <v>13548.997290550866</v>
      </c>
      <c r="Q3975" s="14">
        <v>177113.44783083789</v>
      </c>
      <c r="R3975" s="14">
        <v>2970.3501439898605</v>
      </c>
      <c r="S3975" s="15">
        <v>0.29002346300553383</v>
      </c>
      <c r="T3975" s="38">
        <v>135307.3252262398</v>
      </c>
      <c r="U3975" s="38">
        <v>603331.7375862815</v>
      </c>
      <c r="V3975" s="38">
        <v>149936.4917593367</v>
      </c>
      <c r="W3975" s="38">
        <v>970270.67056594463</v>
      </c>
      <c r="AA3975" s="13">
        <v>3910</v>
      </c>
      <c r="AB3975" s="39">
        <v>2665899.5428070188</v>
      </c>
    </row>
    <row r="3976" spans="3:28">
      <c r="C3976" s="13">
        <v>3911</v>
      </c>
      <c r="D3976" s="13">
        <v>65</v>
      </c>
      <c r="E3976" s="14">
        <v>237337.13384986552</v>
      </c>
      <c r="F3976" s="14">
        <v>71638.98220144755</v>
      </c>
      <c r="G3976" s="14">
        <v>2551.6097</v>
      </c>
      <c r="H3976" s="14">
        <v>163146.54194841799</v>
      </c>
      <c r="I3976" s="14">
        <v>9788.7925169050795</v>
      </c>
      <c r="J3976" s="14">
        <v>3915.517006762032</v>
      </c>
      <c r="K3976" s="15">
        <v>1.5224316980437698E-2</v>
      </c>
      <c r="L3976" s="14">
        <v>2285.5104572196296</v>
      </c>
      <c r="M3976" s="14">
        <v>154365.63308086753</v>
      </c>
      <c r="N3976" s="14">
        <v>2936.6377550715238</v>
      </c>
      <c r="O3976" s="15">
        <v>4.661237222317835E-2</v>
      </c>
      <c r="P3976" s="14">
        <v>7086.5424284063811</v>
      </c>
      <c r="Q3976" s="14">
        <v>160586.22316146566</v>
      </c>
      <c r="R3976" s="14">
        <v>2936.6377550715238</v>
      </c>
      <c r="S3976" s="15">
        <v>-5.2836918316768719E-2</v>
      </c>
      <c r="T3976" s="38">
        <v>-16071.066096390239</v>
      </c>
      <c r="U3976" s="38">
        <v>289560.83022600575</v>
      </c>
      <c r="V3976" s="38">
        <v>-6699.0132107642294</v>
      </c>
      <c r="W3976" s="38">
        <v>604512.68646833894</v>
      </c>
      <c r="AA3976" s="13">
        <v>3911</v>
      </c>
      <c r="AB3976" s="39">
        <v>2506285.7340653869</v>
      </c>
    </row>
    <row r="3977" spans="3:28">
      <c r="C3977" s="13">
        <v>3912</v>
      </c>
      <c r="D3977" s="13">
        <v>65</v>
      </c>
      <c r="E3977" s="14">
        <v>242674.37045226706</v>
      </c>
      <c r="F3977" s="14">
        <v>73720.504476384158</v>
      </c>
      <c r="G3977" s="14">
        <v>2551.6097</v>
      </c>
      <c r="H3977" s="14">
        <v>166402.25627588292</v>
      </c>
      <c r="I3977" s="14">
        <v>9984.1353765529748</v>
      </c>
      <c r="J3977" s="14">
        <v>3993.6541506211902</v>
      </c>
      <c r="K3977" s="15">
        <v>6.1807852503480462E-2</v>
      </c>
      <c r="L3977" s="14">
        <v>10597.888734613342</v>
      </c>
      <c r="M3977" s="14">
        <v>184059.80164212565</v>
      </c>
      <c r="N3977" s="14">
        <v>2995.2406129658925</v>
      </c>
      <c r="O3977" s="15">
        <v>2.6784237052315488E-2</v>
      </c>
      <c r="P3977" s="14">
        <v>2659.9715822326525</v>
      </c>
      <c r="Q3977" s="14">
        <v>103468.67463627136</v>
      </c>
      <c r="R3977" s="14">
        <v>2995.2406129658925</v>
      </c>
      <c r="S3977" s="15">
        <v>2.5030771246433201E-2</v>
      </c>
      <c r="T3977" s="38">
        <v>4318.6895908780825</v>
      </c>
      <c r="U3977" s="38">
        <v>178351.52858318086</v>
      </c>
      <c r="V3977" s="38">
        <v>17576.549907724075</v>
      </c>
      <c r="W3977" s="38">
        <v>465880.00486157788</v>
      </c>
      <c r="AA3977" s="13">
        <v>3912</v>
      </c>
      <c r="AB3977" s="39">
        <v>2562735.112024392</v>
      </c>
    </row>
    <row r="3978" spans="3:28">
      <c r="C3978" s="13">
        <v>3913</v>
      </c>
      <c r="D3978" s="13">
        <v>65</v>
      </c>
      <c r="E3978" s="14">
        <v>229197.5282970065</v>
      </c>
      <c r="F3978" s="14">
        <v>68464.536035832542</v>
      </c>
      <c r="G3978" s="14">
        <v>2551.6097</v>
      </c>
      <c r="H3978" s="14">
        <v>158181.38256117396</v>
      </c>
      <c r="I3978" s="14">
        <v>9490.8829536704379</v>
      </c>
      <c r="J3978" s="14">
        <v>3796.3531814681755</v>
      </c>
      <c r="K3978" s="15">
        <v>0.1447454712372952</v>
      </c>
      <c r="L3978" s="14">
        <v>21660.502898216873</v>
      </c>
      <c r="M3978" s="14">
        <v>173204.14136807754</v>
      </c>
      <c r="N3978" s="14">
        <v>2847.2648861011312</v>
      </c>
      <c r="O3978" s="15">
        <v>-5.3855102462778956E-2</v>
      </c>
      <c r="P3978" s="14">
        <v>-8039.5033450493811</v>
      </c>
      <c r="Q3978" s="14">
        <v>142664.38254484494</v>
      </c>
      <c r="R3978" s="14">
        <v>2847.2648861011312</v>
      </c>
      <c r="S3978" s="15">
        <v>0.52535172691259568</v>
      </c>
      <c r="T3978" s="38">
        <v>105510.16256323905</v>
      </c>
      <c r="U3978" s="38">
        <v>307770.98113929166</v>
      </c>
      <c r="V3978" s="38">
        <v>119131.16211640654</v>
      </c>
      <c r="W3978" s="38">
        <v>623639.50505221414</v>
      </c>
      <c r="AA3978" s="13">
        <v>3913</v>
      </c>
      <c r="AB3978" s="39">
        <v>3061373.2046270985</v>
      </c>
    </row>
    <row r="3979" spans="3:28">
      <c r="C3979" s="13">
        <v>3914</v>
      </c>
      <c r="D3979" s="13">
        <v>65</v>
      </c>
      <c r="E3979" s="14">
        <v>235877.64196255515</v>
      </c>
      <c r="F3979" s="14">
        <v>71069.780365396509</v>
      </c>
      <c r="G3979" s="14">
        <v>2551.6097</v>
      </c>
      <c r="H3979" s="14">
        <v>162256.25189715865</v>
      </c>
      <c r="I3979" s="14">
        <v>9735.3751138295193</v>
      </c>
      <c r="J3979" s="14">
        <v>3894.1500455318078</v>
      </c>
      <c r="K3979" s="15">
        <v>0.10527314881940902</v>
      </c>
      <c r="L3979" s="14">
        <v>15650.046690276742</v>
      </c>
      <c r="M3979" s="14">
        <v>166258.45526091283</v>
      </c>
      <c r="N3979" s="14">
        <v>2920.6125341488555</v>
      </c>
      <c r="O3979" s="15">
        <v>9.3945520266884103E-2</v>
      </c>
      <c r="P3979" s="14">
        <v>28474.53133351609</v>
      </c>
      <c r="Q3979" s="14">
        <v>333031.0496671641</v>
      </c>
      <c r="R3979" s="14">
        <v>2920.6125341488555</v>
      </c>
      <c r="S3979" s="15">
        <v>0.16867670790911515</v>
      </c>
      <c r="T3979" s="38">
        <v>25551.179860034837</v>
      </c>
      <c r="U3979" s="38">
        <v>178491.67670447155</v>
      </c>
      <c r="V3979" s="38">
        <v>69675.757883827668</v>
      </c>
      <c r="W3979" s="38">
        <v>677781.18163254845</v>
      </c>
      <c r="AA3979" s="13">
        <v>3914</v>
      </c>
      <c r="AB3979" s="39">
        <v>2547621.1657796009</v>
      </c>
    </row>
    <row r="3980" spans="3:28">
      <c r="C3980" s="13">
        <v>3915</v>
      </c>
      <c r="D3980" s="13">
        <v>65</v>
      </c>
      <c r="E3980" s="14">
        <v>240467.8571298559</v>
      </c>
      <c r="F3980" s="14">
        <v>72859.964280643791</v>
      </c>
      <c r="G3980" s="14">
        <v>2551.6097</v>
      </c>
      <c r="H3980" s="14">
        <v>165056.2831492121</v>
      </c>
      <c r="I3980" s="14">
        <v>9903.3769889527266</v>
      </c>
      <c r="J3980" s="14">
        <v>3961.350795581091</v>
      </c>
      <c r="K3980" s="15">
        <v>3.4845229670275313E-3</v>
      </c>
      <c r="L3980" s="14">
        <v>397.50614061564966</v>
      </c>
      <c r="M3980" s="14">
        <v>116455.81694993051</v>
      </c>
      <c r="N3980" s="14">
        <v>2971.0130966858178</v>
      </c>
      <c r="O3980" s="15">
        <v>5.5298480455288318E-2</v>
      </c>
      <c r="P3980" s="14">
        <v>8694.7360592751866</v>
      </c>
      <c r="Q3980" s="14">
        <v>167413.06325095077</v>
      </c>
      <c r="R3980" s="14">
        <v>2971.0130966858178</v>
      </c>
      <c r="S3980" s="15">
        <v>6.6205020486052535E-2</v>
      </c>
      <c r="T3980" s="38">
        <v>11217.286854770779</v>
      </c>
      <c r="U3980" s="38">
        <v>182135.36471594841</v>
      </c>
      <c r="V3980" s="38">
        <v>20309.529054661616</v>
      </c>
      <c r="W3980" s="38">
        <v>466004.24491682969</v>
      </c>
      <c r="AA3980" s="13">
        <v>3915</v>
      </c>
      <c r="AB3980" s="39">
        <v>2705200.976319714</v>
      </c>
    </row>
    <row r="3981" spans="3:28">
      <c r="C3981" s="13">
        <v>3916</v>
      </c>
      <c r="D3981" s="13">
        <v>65</v>
      </c>
      <c r="E3981" s="14">
        <v>224144.93404468929</v>
      </c>
      <c r="F3981" s="14">
        <v>66494.02427742882</v>
      </c>
      <c r="G3981" s="14">
        <v>2551.6097</v>
      </c>
      <c r="H3981" s="14">
        <v>155099.30006726048</v>
      </c>
      <c r="I3981" s="14">
        <v>9305.9580040356286</v>
      </c>
      <c r="J3981" s="14">
        <v>3722.3832016142514</v>
      </c>
      <c r="K3981" s="15">
        <v>-8.4588143172460467E-2</v>
      </c>
      <c r="L3981" s="14">
        <v>-13093.010587582814</v>
      </c>
      <c r="M3981" s="14">
        <v>143553.59296970206</v>
      </c>
      <c r="N3981" s="14">
        <v>2791.7874012106886</v>
      </c>
      <c r="O3981" s="15">
        <v>2.3047659471717385E-2</v>
      </c>
      <c r="P3981" s="14">
        <v>3377.2419621800905</v>
      </c>
      <c r="Q3981" s="14">
        <v>151306.10428480219</v>
      </c>
      <c r="R3981" s="14">
        <v>2791.7874012106886</v>
      </c>
      <c r="S3981" s="15">
        <v>-9.9941464567902524E-2</v>
      </c>
      <c r="T3981" s="38">
        <v>-62426.377232342536</v>
      </c>
      <c r="U3981" s="38">
        <v>563598.91831106471</v>
      </c>
      <c r="V3981" s="38">
        <v>-72142.145857745258</v>
      </c>
      <c r="W3981" s="38">
        <v>858458.61556556891</v>
      </c>
      <c r="AA3981" s="13">
        <v>3916</v>
      </c>
      <c r="AB3981" s="39">
        <v>2717427.8605477586</v>
      </c>
    </row>
    <row r="3982" spans="3:28">
      <c r="C3982" s="13">
        <v>3917</v>
      </c>
      <c r="D3982" s="13">
        <v>65</v>
      </c>
      <c r="E3982" s="14">
        <v>243160.65836782189</v>
      </c>
      <c r="F3982" s="14">
        <v>73910.156763450534</v>
      </c>
      <c r="G3982" s="14">
        <v>2551.6097</v>
      </c>
      <c r="H3982" s="14">
        <v>166698.89190437135</v>
      </c>
      <c r="I3982" s="14">
        <v>10001.93351426228</v>
      </c>
      <c r="J3982" s="14">
        <v>4000.7734057049124</v>
      </c>
      <c r="K3982" s="15">
        <v>6.1448617408850978E-2</v>
      </c>
      <c r="L3982" s="14">
        <v>10809.189850275829</v>
      </c>
      <c r="M3982" s="14">
        <v>188715.7288161878</v>
      </c>
      <c r="N3982" s="14">
        <v>3000.5800542786842</v>
      </c>
      <c r="O3982" s="15">
        <v>0.20373004518955307</v>
      </c>
      <c r="P3982" s="14">
        <v>27864.872252875033</v>
      </c>
      <c r="Q3982" s="14">
        <v>166138.66678176422</v>
      </c>
      <c r="R3982" s="14">
        <v>3000.5800542786842</v>
      </c>
      <c r="S3982" s="15">
        <v>7.2671042174176831E-2</v>
      </c>
      <c r="T3982" s="38">
        <v>5385.4854885451614</v>
      </c>
      <c r="U3982" s="38">
        <v>80993.498859424551</v>
      </c>
      <c r="V3982" s="38">
        <v>44059.547591696028</v>
      </c>
      <c r="W3982" s="38">
        <v>435847.89445737656</v>
      </c>
      <c r="AA3982" s="13">
        <v>3917</v>
      </c>
      <c r="AB3982" s="39">
        <v>2942824.6625204086</v>
      </c>
    </row>
    <row r="3983" spans="3:28">
      <c r="C3983" s="13">
        <v>3918</v>
      </c>
      <c r="D3983" s="13">
        <v>65</v>
      </c>
      <c r="E3983" s="14">
        <v>224957.155788515</v>
      </c>
      <c r="F3983" s="14">
        <v>66810.790757520852</v>
      </c>
      <c r="G3983" s="14">
        <v>2551.6097</v>
      </c>
      <c r="H3983" s="14">
        <v>155594.75533099414</v>
      </c>
      <c r="I3983" s="14">
        <v>9335.6853198596491</v>
      </c>
      <c r="J3983" s="14">
        <v>3734.2741279438596</v>
      </c>
      <c r="K3983" s="15">
        <v>7.9964075531797685E-2</v>
      </c>
      <c r="L3983" s="14">
        <v>9121.2494560300784</v>
      </c>
      <c r="M3983" s="14">
        <v>125055.22710272114</v>
      </c>
      <c r="N3983" s="14">
        <v>2800.7055959578947</v>
      </c>
      <c r="O3983" s="15">
        <v>4.707753392714234E-2</v>
      </c>
      <c r="P3983" s="14">
        <v>5044.6222362974049</v>
      </c>
      <c r="Q3983" s="14">
        <v>113600.59291571662</v>
      </c>
      <c r="R3983" s="14">
        <v>2800.7055959578947</v>
      </c>
      <c r="S3983" s="15">
        <v>0.37561595452867258</v>
      </c>
      <c r="T3983" s="38">
        <v>214386.35852787088</v>
      </c>
      <c r="U3983" s="38">
        <v>786546.16907275375</v>
      </c>
      <c r="V3983" s="38">
        <v>228552.23022019837</v>
      </c>
      <c r="W3983" s="38">
        <v>1025201.9890911914</v>
      </c>
      <c r="AA3983" s="13">
        <v>3918</v>
      </c>
      <c r="AB3983" s="39">
        <v>2391775.8095782623</v>
      </c>
    </row>
    <row r="3984" spans="3:28">
      <c r="C3984" s="13">
        <v>3919</v>
      </c>
      <c r="D3984" s="13">
        <v>65</v>
      </c>
      <c r="E3984" s="14">
        <v>227172.80424859773</v>
      </c>
      <c r="F3984" s="14">
        <v>67674.893656953122</v>
      </c>
      <c r="G3984" s="14">
        <v>2551.6097</v>
      </c>
      <c r="H3984" s="14">
        <v>156946.30089164461</v>
      </c>
      <c r="I3984" s="14">
        <v>9416.7780534986759</v>
      </c>
      <c r="J3984" s="14">
        <v>3766.7112213994706</v>
      </c>
      <c r="K3984" s="15">
        <v>2.6781060378981668E-2</v>
      </c>
      <c r="L3984" s="14">
        <v>3871.9757180110005</v>
      </c>
      <c r="M3984" s="14">
        <v>150334.21144840188</v>
      </c>
      <c r="N3984" s="14">
        <v>2825.0334160496027</v>
      </c>
      <c r="O3984" s="15">
        <v>-8.0320655999521845E-2</v>
      </c>
      <c r="P3984" s="14">
        <v>-26131.084914432555</v>
      </c>
      <c r="Q3984" s="14">
        <v>300615.98726072034</v>
      </c>
      <c r="R3984" s="14">
        <v>2825.0334160496027</v>
      </c>
      <c r="S3984" s="15">
        <v>0.21046149866873642</v>
      </c>
      <c r="T3984" s="38">
        <v>196912.79785327418</v>
      </c>
      <c r="U3984" s="38">
        <v>1133949.1654738705</v>
      </c>
      <c r="V3984" s="38">
        <v>174653.68865685264</v>
      </c>
      <c r="W3984" s="38">
        <v>1584899.3641829928</v>
      </c>
      <c r="AA3984" s="13">
        <v>3919</v>
      </c>
      <c r="AB3984" s="39">
        <v>2338818.4275299166</v>
      </c>
    </row>
    <row r="3985" spans="3:28">
      <c r="C3985" s="13">
        <v>3920</v>
      </c>
      <c r="D3985" s="13">
        <v>65</v>
      </c>
      <c r="E3985" s="14">
        <v>243443.50722563386</v>
      </c>
      <c r="F3985" s="14">
        <v>74020.467817997211</v>
      </c>
      <c r="G3985" s="14">
        <v>2551.6097</v>
      </c>
      <c r="H3985" s="14">
        <v>166871.42970763665</v>
      </c>
      <c r="I3985" s="14">
        <v>10012.285782458199</v>
      </c>
      <c r="J3985" s="14">
        <v>4004.9143129832796</v>
      </c>
      <c r="K3985" s="15">
        <v>-5.386801571139458E-2</v>
      </c>
      <c r="L3985" s="14">
        <v>-11870.395662467579</v>
      </c>
      <c r="M3985" s="14">
        <v>210492.79885745104</v>
      </c>
      <c r="N3985" s="14">
        <v>3003.6857347374594</v>
      </c>
      <c r="O3985" s="15">
        <v>-8.7472622428259594E-2</v>
      </c>
      <c r="P3985" s="14">
        <v>-14135.663841853708</v>
      </c>
      <c r="Q3985" s="14">
        <v>148967.18571131583</v>
      </c>
      <c r="R3985" s="14">
        <v>3003.6857347374594</v>
      </c>
      <c r="S3985" s="15">
        <v>-2.8392468334069151E-2</v>
      </c>
      <c r="T3985" s="38">
        <v>-7628.3766336589924</v>
      </c>
      <c r="U3985" s="38">
        <v>262549.53003706096</v>
      </c>
      <c r="V3985" s="38">
        <v>-33634.436137980279</v>
      </c>
      <c r="W3985" s="38">
        <v>622009.51460582786</v>
      </c>
      <c r="AA3985" s="13">
        <v>3920</v>
      </c>
      <c r="AB3985" s="39">
        <v>2867083.0688105193</v>
      </c>
    </row>
    <row r="3986" spans="3:28">
      <c r="C3986" s="13">
        <v>3921</v>
      </c>
      <c r="D3986" s="13">
        <v>65</v>
      </c>
      <c r="E3986" s="14">
        <v>235535.14407312544</v>
      </c>
      <c r="F3986" s="14">
        <v>70936.206188518918</v>
      </c>
      <c r="G3986" s="14">
        <v>2551.6097</v>
      </c>
      <c r="H3986" s="14">
        <v>162047.32818460654</v>
      </c>
      <c r="I3986" s="14">
        <v>9722.8396910763913</v>
      </c>
      <c r="J3986" s="14">
        <v>3889.1358764305569</v>
      </c>
      <c r="K3986" s="15">
        <v>-1.3001287974427074E-2</v>
      </c>
      <c r="L3986" s="14">
        <v>-1852.3546925379612</v>
      </c>
      <c r="M3986" s="14">
        <v>142566.92007329752</v>
      </c>
      <c r="N3986" s="14">
        <v>2916.8519073229172</v>
      </c>
      <c r="O3986" s="15">
        <v>-5.4124730356978318E-2</v>
      </c>
      <c r="P3986" s="14">
        <v>-9363.0710107476789</v>
      </c>
      <c r="Q3986" s="14">
        <v>165085.9813902656</v>
      </c>
      <c r="R3986" s="14">
        <v>2916.8519073229172</v>
      </c>
      <c r="S3986" s="15">
        <v>0.10408112331268611</v>
      </c>
      <c r="T3986" s="38">
        <v>19310.387998858852</v>
      </c>
      <c r="U3986" s="38">
        <v>206300.90069648775</v>
      </c>
      <c r="V3986" s="38">
        <v>8094.962295573212</v>
      </c>
      <c r="W3986" s="38">
        <v>513953.80216005084</v>
      </c>
      <c r="AA3986" s="13">
        <v>3921</v>
      </c>
      <c r="AB3986" s="39">
        <v>2878413.6152514475</v>
      </c>
    </row>
    <row r="3987" spans="3:28">
      <c r="C3987" s="13">
        <v>3922</v>
      </c>
      <c r="D3987" s="13">
        <v>65</v>
      </c>
      <c r="E3987" s="14">
        <v>236415.69935800057</v>
      </c>
      <c r="F3987" s="14">
        <v>71279.622749620219</v>
      </c>
      <c r="G3987" s="14">
        <v>2551.6097</v>
      </c>
      <c r="H3987" s="14">
        <v>162584.46690838036</v>
      </c>
      <c r="I3987" s="14">
        <v>9755.0680145028218</v>
      </c>
      <c r="J3987" s="14">
        <v>3902.0272058011287</v>
      </c>
      <c r="K3987" s="15">
        <v>9.207341610264505E-2</v>
      </c>
      <c r="L3987" s="14">
        <v>11954.364049323069</v>
      </c>
      <c r="M3987" s="14">
        <v>143740.50873931326</v>
      </c>
      <c r="N3987" s="14">
        <v>2926.5204043508465</v>
      </c>
      <c r="O3987" s="15">
        <v>0.19282774941800901</v>
      </c>
      <c r="P3987" s="14">
        <v>48918.722595659587</v>
      </c>
      <c r="Q3987" s="14">
        <v>304073.28367805399</v>
      </c>
      <c r="R3987" s="14">
        <v>2926.5204043508465</v>
      </c>
      <c r="S3987" s="15">
        <v>0.23786460102056556</v>
      </c>
      <c r="T3987" s="38">
        <v>26257.279436210578</v>
      </c>
      <c r="U3987" s="38">
        <v>138108.04296402965</v>
      </c>
      <c r="V3987" s="38">
        <v>87130.366081193235</v>
      </c>
      <c r="W3987" s="38">
        <v>585921.83538139681</v>
      </c>
      <c r="AA3987" s="13">
        <v>3922</v>
      </c>
      <c r="AB3987" s="39">
        <v>2827769.6693262612</v>
      </c>
    </row>
    <row r="3988" spans="3:28">
      <c r="C3988" s="13">
        <v>3923</v>
      </c>
      <c r="D3988" s="13">
        <v>65</v>
      </c>
      <c r="E3988" s="14">
        <v>232617.76336258577</v>
      </c>
      <c r="F3988" s="14">
        <v>69798.427711408454</v>
      </c>
      <c r="G3988" s="14">
        <v>2551.6097</v>
      </c>
      <c r="H3988" s="14">
        <v>160267.72595117733</v>
      </c>
      <c r="I3988" s="14">
        <v>9616.0635570706399</v>
      </c>
      <c r="J3988" s="14">
        <v>3846.4254228282562</v>
      </c>
      <c r="K3988" s="15">
        <v>4.1148026552531955E-2</v>
      </c>
      <c r="L3988" s="14">
        <v>7268.6730695114593</v>
      </c>
      <c r="M3988" s="14">
        <v>185838.82801597664</v>
      </c>
      <c r="N3988" s="14">
        <v>2884.8190671211919</v>
      </c>
      <c r="O3988" s="15">
        <v>-1.2580449691819956E-2</v>
      </c>
      <c r="P3988" s="14">
        <v>-1492.5695976619381</v>
      </c>
      <c r="Q3988" s="14">
        <v>118591.8308205675</v>
      </c>
      <c r="R3988" s="14">
        <v>2884.8190671211919</v>
      </c>
      <c r="S3988" s="15">
        <v>0.18186738873949643</v>
      </c>
      <c r="T3988" s="38">
        <v>76935.601966983391</v>
      </c>
      <c r="U3988" s="38">
        <v>501409.33393946983</v>
      </c>
      <c r="V3988" s="38">
        <v>82711.705438832912</v>
      </c>
      <c r="W3988" s="38">
        <v>805839.99277601391</v>
      </c>
      <c r="AA3988" s="13">
        <v>3923</v>
      </c>
      <c r="AB3988" s="39">
        <v>2737599.793070639</v>
      </c>
    </row>
    <row r="3989" spans="3:28">
      <c r="C3989" s="13">
        <v>3924</v>
      </c>
      <c r="D3989" s="13">
        <v>65</v>
      </c>
      <c r="E3989" s="14">
        <v>228234.16214626344</v>
      </c>
      <c r="F3989" s="14">
        <v>68088.823237042743</v>
      </c>
      <c r="G3989" s="14">
        <v>2551.6097</v>
      </c>
      <c r="H3989" s="14">
        <v>157593.72920922071</v>
      </c>
      <c r="I3989" s="14">
        <v>9455.6237525532415</v>
      </c>
      <c r="J3989" s="14">
        <v>3782.249501021297</v>
      </c>
      <c r="K3989" s="15">
        <v>0.14645499854024413</v>
      </c>
      <c r="L3989" s="14">
        <v>18810.134819251889</v>
      </c>
      <c r="M3989" s="14">
        <v>149137.53697058529</v>
      </c>
      <c r="N3989" s="14">
        <v>2836.6871257659723</v>
      </c>
      <c r="O3989" s="15">
        <v>0.26448665641615732</v>
      </c>
      <c r="P3989" s="14">
        <v>36318.786119558412</v>
      </c>
      <c r="Q3989" s="14">
        <v>175055.1577889804</v>
      </c>
      <c r="R3989" s="14">
        <v>2836.6871257659723</v>
      </c>
      <c r="S3989" s="15">
        <v>-0.17281088128161387</v>
      </c>
      <c r="T3989" s="38">
        <v>-76827.766911159968</v>
      </c>
      <c r="U3989" s="38">
        <v>369167.71404830203</v>
      </c>
      <c r="V3989" s="38">
        <v>-21698.845972349663</v>
      </c>
      <c r="W3989" s="38">
        <v>693360.40880786767</v>
      </c>
      <c r="AA3989" s="13">
        <v>3924</v>
      </c>
      <c r="AB3989" s="39">
        <v>2967983.8556659594</v>
      </c>
    </row>
    <row r="3990" spans="3:28">
      <c r="C3990" s="13">
        <v>3925</v>
      </c>
      <c r="D3990" s="13">
        <v>65</v>
      </c>
      <c r="E3990" s="14">
        <v>238600.59628977254</v>
      </c>
      <c r="F3990" s="14">
        <v>72131.732553011287</v>
      </c>
      <c r="G3990" s="14">
        <v>2551.6097</v>
      </c>
      <c r="H3990" s="14">
        <v>163917.25403676127</v>
      </c>
      <c r="I3990" s="14">
        <v>9835.0352422056749</v>
      </c>
      <c r="J3990" s="14">
        <v>3934.0140968822702</v>
      </c>
      <c r="K3990" s="15">
        <v>-1.9816746715629302E-2</v>
      </c>
      <c r="L3990" s="14">
        <v>-2965.9538425584265</v>
      </c>
      <c r="M3990" s="14">
        <v>148670.11266957378</v>
      </c>
      <c r="N3990" s="14">
        <v>2950.5105726617026</v>
      </c>
      <c r="O3990" s="15">
        <v>-1.6187452697876581E-2</v>
      </c>
      <c r="P3990" s="14">
        <v>-2518.9354371515969</v>
      </c>
      <c r="Q3990" s="14">
        <v>154566.68573967065</v>
      </c>
      <c r="R3990" s="14">
        <v>2950.5105726617026</v>
      </c>
      <c r="S3990" s="15">
        <v>-1.4126071505556947E-2</v>
      </c>
      <c r="T3990" s="38">
        <v>-2318.121328813897</v>
      </c>
      <c r="U3990" s="38">
        <v>163259.46969197711</v>
      </c>
      <c r="V3990" s="38">
        <v>-7803.0106085239204</v>
      </c>
      <c r="W3990" s="38">
        <v>466496.26810122153</v>
      </c>
      <c r="AA3990" s="13">
        <v>3925</v>
      </c>
      <c r="AB3990" s="39">
        <v>3302687.6173158134</v>
      </c>
    </row>
    <row r="3991" spans="3:28">
      <c r="C3991" s="13">
        <v>3926</v>
      </c>
      <c r="D3991" s="13">
        <v>65</v>
      </c>
      <c r="E3991" s="14">
        <v>220910.35840172056</v>
      </c>
      <c r="F3991" s="14">
        <v>65232.539776671016</v>
      </c>
      <c r="G3991" s="14">
        <v>2551.6097</v>
      </c>
      <c r="H3991" s="14">
        <v>153126.20892504955</v>
      </c>
      <c r="I3991" s="14">
        <v>9187.5725355029717</v>
      </c>
      <c r="J3991" s="14">
        <v>3675.0290142011891</v>
      </c>
      <c r="K3991" s="15">
        <v>0.11210959292934997</v>
      </c>
      <c r="L3991" s="14">
        <v>11746.094918311856</v>
      </c>
      <c r="M3991" s="14">
        <v>118356.93534154608</v>
      </c>
      <c r="N3991" s="14">
        <v>2756.2717606508913</v>
      </c>
      <c r="O3991" s="15">
        <v>-0.22494812344925713</v>
      </c>
      <c r="P3991" s="14">
        <v>-51206.462874502213</v>
      </c>
      <c r="Q3991" s="14">
        <v>177808.43693754438</v>
      </c>
      <c r="R3991" s="14">
        <v>2756.2717606508913</v>
      </c>
      <c r="S3991" s="15">
        <v>0.17008004825035819</v>
      </c>
      <c r="T3991" s="38">
        <v>52862.552768123394</v>
      </c>
      <c r="U3991" s="38">
        <v>365050.52973168751</v>
      </c>
      <c r="V3991" s="38">
        <v>13402.184811933039</v>
      </c>
      <c r="W3991" s="38">
        <v>661215.90201077797</v>
      </c>
      <c r="AA3991" s="13">
        <v>3926</v>
      </c>
      <c r="AB3991" s="39">
        <v>2582386.1525183613</v>
      </c>
    </row>
    <row r="3992" spans="3:28">
      <c r="C3992" s="13">
        <v>3927</v>
      </c>
      <c r="D3992" s="13">
        <v>65</v>
      </c>
      <c r="E3992" s="14">
        <v>223614.164231053</v>
      </c>
      <c r="F3992" s="14">
        <v>66287.024050110675</v>
      </c>
      <c r="G3992" s="14">
        <v>2551.6097</v>
      </c>
      <c r="H3992" s="14">
        <v>154775.53048094231</v>
      </c>
      <c r="I3992" s="14">
        <v>9286.5318288565377</v>
      </c>
      <c r="J3992" s="14">
        <v>3714.6127315426152</v>
      </c>
      <c r="K3992" s="15">
        <v>5.5963603680246346E-2</v>
      </c>
      <c r="L3992" s="14">
        <v>5410.3381834373176</v>
      </c>
      <c r="M3992" s="14">
        <v>103943.65945257022</v>
      </c>
      <c r="N3992" s="14">
        <v>2785.959548656961</v>
      </c>
      <c r="O3992" s="15">
        <v>-1.165284513127321E-2</v>
      </c>
      <c r="P3992" s="14">
        <v>-1953.9566753524791</v>
      </c>
      <c r="Q3992" s="14">
        <v>167119.67562121426</v>
      </c>
      <c r="R3992" s="14">
        <v>2785.959548656961</v>
      </c>
      <c r="S3992" s="15">
        <v>0.25169206949908401</v>
      </c>
      <c r="T3992" s="38">
        <v>47622.515932352304</v>
      </c>
      <c r="U3992" s="38">
        <v>238224.93733561385</v>
      </c>
      <c r="V3992" s="38">
        <v>51078.89744043714</v>
      </c>
      <c r="W3992" s="38">
        <v>509288.27240939834</v>
      </c>
      <c r="AA3992" s="13">
        <v>3927</v>
      </c>
      <c r="AB3992" s="39">
        <v>2971776.5468567042</v>
      </c>
    </row>
    <row r="3993" spans="3:28">
      <c r="C3993" s="13">
        <v>3928</v>
      </c>
      <c r="D3993" s="13">
        <v>65</v>
      </c>
      <c r="E3993" s="14">
        <v>230156.26651505128</v>
      </c>
      <c r="F3993" s="14">
        <v>68838.443940869998</v>
      </c>
      <c r="G3993" s="14">
        <v>2551.6097</v>
      </c>
      <c r="H3993" s="14">
        <v>158766.21287418128</v>
      </c>
      <c r="I3993" s="14">
        <v>9525.9727724508757</v>
      </c>
      <c r="J3993" s="14">
        <v>3810.3891089803506</v>
      </c>
      <c r="K3993" s="15">
        <v>-7.8043026236605875E-3</v>
      </c>
      <c r="L3993" s="14">
        <v>-1237.9928262433998</v>
      </c>
      <c r="M3993" s="14">
        <v>159296.72776560619</v>
      </c>
      <c r="N3993" s="14">
        <v>2857.7918317352628</v>
      </c>
      <c r="O3993" s="15">
        <v>0.21472308430893433</v>
      </c>
      <c r="P3993" s="14">
        <v>32586.509744732459</v>
      </c>
      <c r="Q3993" s="14">
        <v>185776.031909096</v>
      </c>
      <c r="R3993" s="14">
        <v>2857.7918317352628</v>
      </c>
      <c r="S3993" s="15">
        <v>-0.12395147883214165</v>
      </c>
      <c r="T3993" s="38">
        <v>-21207.394770359188</v>
      </c>
      <c r="U3993" s="38">
        <v>151315.82749137477</v>
      </c>
      <c r="V3993" s="38">
        <v>10141.122148129871</v>
      </c>
      <c r="W3993" s="38">
        <v>496388.58716607699</v>
      </c>
      <c r="AA3993" s="13">
        <v>3928</v>
      </c>
      <c r="AB3993" s="39">
        <v>2570563.4632449094</v>
      </c>
    </row>
    <row r="3994" spans="3:28">
      <c r="C3994" s="13">
        <v>3929</v>
      </c>
      <c r="D3994" s="13">
        <v>65</v>
      </c>
      <c r="E3994" s="14">
        <v>233732.50383652752</v>
      </c>
      <c r="F3994" s="14">
        <v>70233.176496245738</v>
      </c>
      <c r="G3994" s="14">
        <v>2551.6097</v>
      </c>
      <c r="H3994" s="14">
        <v>160947.7176402818</v>
      </c>
      <c r="I3994" s="14">
        <v>9656.8630584169077</v>
      </c>
      <c r="J3994" s="14">
        <v>3862.7452233667632</v>
      </c>
      <c r="K3994" s="15">
        <v>-1.3139160004145584E-2</v>
      </c>
      <c r="L3994" s="14">
        <v>-2078.3995788428897</v>
      </c>
      <c r="M3994" s="14">
        <v>158036.56910649562</v>
      </c>
      <c r="N3994" s="14">
        <v>2897.058917525072</v>
      </c>
      <c r="O3994" s="15">
        <v>5.6884667379953971E-2</v>
      </c>
      <c r="P3994" s="14">
        <v>3849.3198794628561</v>
      </c>
      <c r="Q3994" s="14">
        <v>72966.696793231313</v>
      </c>
      <c r="R3994" s="14">
        <v>2897.058917525072</v>
      </c>
      <c r="S3994" s="15">
        <v>0.29151018056722389</v>
      </c>
      <c r="T3994" s="38">
        <v>51228.918911662855</v>
      </c>
      <c r="U3994" s="38">
        <v>228413.74276666579</v>
      </c>
      <c r="V3994" s="38">
        <v>52999.839212282823</v>
      </c>
      <c r="W3994" s="38">
        <v>459417.00866639277</v>
      </c>
      <c r="AA3994" s="13">
        <v>3929</v>
      </c>
      <c r="AB3994" s="39">
        <v>2681479.9951022016</v>
      </c>
    </row>
    <row r="3995" spans="3:28">
      <c r="C3995" s="13">
        <v>3930</v>
      </c>
      <c r="D3995" s="13">
        <v>65</v>
      </c>
      <c r="E3995" s="14">
        <v>235013.44915643806</v>
      </c>
      <c r="F3995" s="14">
        <v>70732.745171010843</v>
      </c>
      <c r="G3995" s="14">
        <v>2551.6097</v>
      </c>
      <c r="H3995" s="14">
        <v>161729.09428542721</v>
      </c>
      <c r="I3995" s="14">
        <v>9703.7456571256316</v>
      </c>
      <c r="J3995" s="14">
        <v>3881.498262850253</v>
      </c>
      <c r="K3995" s="15">
        <v>0.10496011956858123</v>
      </c>
      <c r="L3995" s="14">
        <v>13165.875300883758</v>
      </c>
      <c r="M3995" s="14">
        <v>140543.55566866422</v>
      </c>
      <c r="N3995" s="14">
        <v>2911.1236971376893</v>
      </c>
      <c r="O3995" s="15">
        <v>0.16595866035626647</v>
      </c>
      <c r="P3995" s="14">
        <v>115995.88701666286</v>
      </c>
      <c r="Q3995" s="14">
        <v>816395.91351475578</v>
      </c>
      <c r="R3995" s="14">
        <v>2911.1236971376893</v>
      </c>
      <c r="S3995" s="15">
        <v>0.14839623559928394</v>
      </c>
      <c r="T3995" s="38">
        <v>28037.099317812532</v>
      </c>
      <c r="U3995" s="38">
        <v>218426.69446303073</v>
      </c>
      <c r="V3995" s="38">
        <v>157198.86163535915</v>
      </c>
      <c r="W3995" s="38">
        <v>1175366.1636464507</v>
      </c>
      <c r="AA3995" s="13">
        <v>3930</v>
      </c>
      <c r="AB3995" s="39">
        <v>2414309.8641814631</v>
      </c>
    </row>
    <row r="3996" spans="3:28">
      <c r="C3996" s="13">
        <v>3931</v>
      </c>
      <c r="D3996" s="13">
        <v>65</v>
      </c>
      <c r="E3996" s="14">
        <v>233273.59603171621</v>
      </c>
      <c r="F3996" s="14">
        <v>70054.202452369325</v>
      </c>
      <c r="G3996" s="14">
        <v>2551.6097</v>
      </c>
      <c r="H3996" s="14">
        <v>160667.78387934688</v>
      </c>
      <c r="I3996" s="14">
        <v>9640.0670327608132</v>
      </c>
      <c r="J3996" s="14">
        <v>3856.0268131043254</v>
      </c>
      <c r="K3996" s="15">
        <v>0.15417254761593294</v>
      </c>
      <c r="L3996" s="14">
        <v>20650.858612504824</v>
      </c>
      <c r="M3996" s="14">
        <v>156525.2777303333</v>
      </c>
      <c r="N3996" s="14">
        <v>2892.0201098282437</v>
      </c>
      <c r="O3996" s="15">
        <v>8.6582107744959599E-2</v>
      </c>
      <c r="P3996" s="14">
        <v>18555.469673637701</v>
      </c>
      <c r="Q3996" s="14">
        <v>234312.15149338779</v>
      </c>
      <c r="R3996" s="14">
        <v>2892.0201098282437</v>
      </c>
      <c r="S3996" s="15">
        <v>2.839084906990981E-2</v>
      </c>
      <c r="T3996" s="38">
        <v>11998.80142675057</v>
      </c>
      <c r="U3996" s="38">
        <v>436073.99728743767</v>
      </c>
      <c r="V3996" s="38">
        <v>51205.129712893096</v>
      </c>
      <c r="W3996" s="38">
        <v>826911.4265111587</v>
      </c>
      <c r="AA3996" s="13">
        <v>3931</v>
      </c>
      <c r="AB3996" s="39">
        <v>2992642.22435136</v>
      </c>
    </row>
    <row r="3997" spans="3:28">
      <c r="C3997" s="13">
        <v>3932</v>
      </c>
      <c r="D3997" s="13">
        <v>65</v>
      </c>
      <c r="E3997" s="14">
        <v>248017.69486845887</v>
      </c>
      <c r="F3997" s="14">
        <v>75804.400998698955</v>
      </c>
      <c r="G3997" s="14">
        <v>2551.6097</v>
      </c>
      <c r="H3997" s="14">
        <v>169661.68416975992</v>
      </c>
      <c r="I3997" s="14">
        <v>10179.701050185595</v>
      </c>
      <c r="J3997" s="14">
        <v>4071.8804200742379</v>
      </c>
      <c r="K3997" s="15">
        <v>6.5770515438519736E-2</v>
      </c>
      <c r="L3997" s="14">
        <v>9635.3184513548422</v>
      </c>
      <c r="M3997" s="14">
        <v>158170.31507157994</v>
      </c>
      <c r="N3997" s="14">
        <v>3053.9103150556784</v>
      </c>
      <c r="O3997" s="15">
        <v>-9.0395763925552208E-2</v>
      </c>
      <c r="P3997" s="14">
        <v>-25586.591366929395</v>
      </c>
      <c r="Q3997" s="14">
        <v>258991.14245321252</v>
      </c>
      <c r="R3997" s="14">
        <v>3053.9103150556784</v>
      </c>
      <c r="S3997" s="15">
        <v>0.22665475849666633</v>
      </c>
      <c r="T3997" s="38">
        <v>46682.377499506038</v>
      </c>
      <c r="U3997" s="38">
        <v>254171.81855027686</v>
      </c>
      <c r="V3997" s="38">
        <v>30731.104583931483</v>
      </c>
      <c r="W3997" s="38">
        <v>671333.27607506933</v>
      </c>
      <c r="AA3997" s="13">
        <v>3932</v>
      </c>
      <c r="AB3997" s="39">
        <v>3100464.6925748652</v>
      </c>
    </row>
    <row r="3998" spans="3:28">
      <c r="C3998" s="13">
        <v>3933</v>
      </c>
      <c r="D3998" s="13">
        <v>65</v>
      </c>
      <c r="E3998" s="14">
        <v>235994.52353375033</v>
      </c>
      <c r="F3998" s="14">
        <v>71115.364178162621</v>
      </c>
      <c r="G3998" s="14">
        <v>2551.6097</v>
      </c>
      <c r="H3998" s="14">
        <v>162327.5496555877</v>
      </c>
      <c r="I3998" s="14">
        <v>9739.652979335262</v>
      </c>
      <c r="J3998" s="14">
        <v>3895.861191734105</v>
      </c>
      <c r="K3998" s="15">
        <v>7.8717551330289556E-2</v>
      </c>
      <c r="L3998" s="14">
        <v>10249.750585072536</v>
      </c>
      <c r="M3998" s="14">
        <v>142406.89643035445</v>
      </c>
      <c r="N3998" s="14">
        <v>2921.8958938005785</v>
      </c>
      <c r="O3998" s="15">
        <v>3.7258539302701718E-2</v>
      </c>
      <c r="P3998" s="14">
        <v>7298.2643287186602</v>
      </c>
      <c r="Q3998" s="14">
        <v>204640.86693268822</v>
      </c>
      <c r="R3998" s="14">
        <v>2921.8958938005785</v>
      </c>
      <c r="S3998" s="15">
        <v>9.3704845861139544E-2</v>
      </c>
      <c r="T3998" s="38">
        <v>10496.817945025445</v>
      </c>
      <c r="U3998" s="38">
        <v>123977.77775535267</v>
      </c>
      <c r="V3998" s="38">
        <v>28044.832858816641</v>
      </c>
      <c r="W3998" s="38">
        <v>471025.54111839534</v>
      </c>
      <c r="AA3998" s="13">
        <v>3933</v>
      </c>
      <c r="AB3998" s="39">
        <v>2569778.8989818441</v>
      </c>
    </row>
    <row r="3999" spans="3:28">
      <c r="C3999" s="13">
        <v>3934</v>
      </c>
      <c r="D3999" s="13">
        <v>65</v>
      </c>
      <c r="E3999" s="14">
        <v>232739.65506678607</v>
      </c>
      <c r="F3999" s="14">
        <v>69845.965476046564</v>
      </c>
      <c r="G3999" s="14">
        <v>2551.6097</v>
      </c>
      <c r="H3999" s="14">
        <v>160342.07989073949</v>
      </c>
      <c r="I3999" s="14">
        <v>9620.5247934443687</v>
      </c>
      <c r="J3999" s="14">
        <v>3848.2099173777478</v>
      </c>
      <c r="K3999" s="15">
        <v>1.1005646052948813E-2</v>
      </c>
      <c r="L3999" s="14">
        <v>1769.4195073033113</v>
      </c>
      <c r="M3999" s="14">
        <v>164467.32173246154</v>
      </c>
      <c r="N3999" s="14">
        <v>2886.1574380333104</v>
      </c>
      <c r="O3999" s="15">
        <v>3.2515793883375985E-2</v>
      </c>
      <c r="P3999" s="14">
        <v>5588.9663050133822</v>
      </c>
      <c r="Q3999" s="14">
        <v>178916.70898331277</v>
      </c>
      <c r="R3999" s="14">
        <v>2886.1574380333104</v>
      </c>
      <c r="S3999" s="15">
        <v>0.32059983934414854</v>
      </c>
      <c r="T3999" s="38">
        <v>164503.84677695623</v>
      </c>
      <c r="U3999" s="38">
        <v>679059.6179835361</v>
      </c>
      <c r="V3999" s="38">
        <v>171862.23258927293</v>
      </c>
      <c r="W3999" s="38">
        <v>1022443.6486993104</v>
      </c>
      <c r="AA3999" s="13">
        <v>3934</v>
      </c>
      <c r="AB3999" s="39">
        <v>2928924.6830902183</v>
      </c>
    </row>
    <row r="4000" spans="3:28">
      <c r="C4000" s="13">
        <v>3935</v>
      </c>
      <c r="D4000" s="13">
        <v>65</v>
      </c>
      <c r="E4000" s="14">
        <v>252909.65723055057</v>
      </c>
      <c r="F4000" s="14">
        <v>77712.266319914721</v>
      </c>
      <c r="G4000" s="14">
        <v>2551.6097</v>
      </c>
      <c r="H4000" s="14">
        <v>172645.78121063585</v>
      </c>
      <c r="I4000" s="14">
        <v>10358.74687263815</v>
      </c>
      <c r="J4000" s="14">
        <v>4143.4987490552603</v>
      </c>
      <c r="K4000" s="15">
        <v>7.1858264038395389E-2</v>
      </c>
      <c r="L4000" s="14">
        <v>10795.776575082891</v>
      </c>
      <c r="M4000" s="14">
        <v>163104.61725082091</v>
      </c>
      <c r="N4000" s="14">
        <v>3107.624061791445</v>
      </c>
      <c r="O4000" s="15">
        <v>-5.6452385138248545E-3</v>
      </c>
      <c r="P4000" s="14">
        <v>-2243.70117935596</v>
      </c>
      <c r="Q4000" s="14">
        <v>396760.31138093618</v>
      </c>
      <c r="R4000" s="14">
        <v>3107.624061791445</v>
      </c>
      <c r="S4000" s="15">
        <v>6.1773607663718449E-2</v>
      </c>
      <c r="T4000" s="38">
        <v>12892.470591082043</v>
      </c>
      <c r="U4000" s="38">
        <v>223151.44132447315</v>
      </c>
      <c r="V4000" s="38">
        <v>21444.545986808975</v>
      </c>
      <c r="W4000" s="38">
        <v>783016.36995623028</v>
      </c>
      <c r="AA4000" s="13">
        <v>3935</v>
      </c>
      <c r="AB4000" s="39">
        <v>2935455.5826204377</v>
      </c>
    </row>
    <row r="4001" spans="3:28">
      <c r="C4001" s="13">
        <v>3936</v>
      </c>
      <c r="D4001" s="13">
        <v>65</v>
      </c>
      <c r="E4001" s="14">
        <v>225864.50387147348</v>
      </c>
      <c r="F4001" s="14">
        <v>67164.656509874651</v>
      </c>
      <c r="G4001" s="14">
        <v>2551.6097</v>
      </c>
      <c r="H4001" s="14">
        <v>156148.23766159883</v>
      </c>
      <c r="I4001" s="14">
        <v>9368.8942596959296</v>
      </c>
      <c r="J4001" s="14">
        <v>3747.5577038783722</v>
      </c>
      <c r="K4001" s="15">
        <v>4.0099652420329535E-3</v>
      </c>
      <c r="L4001" s="14">
        <v>623.53101598394176</v>
      </c>
      <c r="M4001" s="14">
        <v>157992.67662272992</v>
      </c>
      <c r="N4001" s="14">
        <v>2810.6682779087787</v>
      </c>
      <c r="O4001" s="15">
        <v>0.13265957399361183</v>
      </c>
      <c r="P4001" s="14">
        <v>14606.250575573371</v>
      </c>
      <c r="Q4001" s="14">
        <v>126114.83724175757</v>
      </c>
      <c r="R4001" s="14">
        <v>2810.6682779087787</v>
      </c>
      <c r="S4001" s="15">
        <v>-4.0872393697503798E-2</v>
      </c>
      <c r="T4001" s="38">
        <v>-47766.331493711325</v>
      </c>
      <c r="U4001" s="38">
        <v>1122308.7861482475</v>
      </c>
      <c r="V4001" s="38">
        <v>-32536.549902154013</v>
      </c>
      <c r="W4001" s="38">
        <v>1406416.3000127352</v>
      </c>
      <c r="AA4001" s="13">
        <v>3936</v>
      </c>
      <c r="AB4001" s="39">
        <v>2761061.051383392</v>
      </c>
    </row>
    <row r="4002" spans="3:28">
      <c r="C4002" s="13">
        <v>3937</v>
      </c>
      <c r="D4002" s="13">
        <v>65</v>
      </c>
      <c r="E4002" s="14">
        <v>215587.80228840865</v>
      </c>
      <c r="F4002" s="14">
        <v>63156.742892479378</v>
      </c>
      <c r="G4002" s="14">
        <v>2551.6097</v>
      </c>
      <c r="H4002" s="14">
        <v>149879.44969592927</v>
      </c>
      <c r="I4002" s="14">
        <v>8992.7669817557562</v>
      </c>
      <c r="J4002" s="14">
        <v>3597.1067927023028</v>
      </c>
      <c r="K4002" s="15">
        <v>4.6488338256787533E-2</v>
      </c>
      <c r="L4002" s="14">
        <v>7479.4224285279333</v>
      </c>
      <c r="M4002" s="14">
        <v>170166.11915265012</v>
      </c>
      <c r="N4002" s="14">
        <v>2697.830094526727</v>
      </c>
      <c r="O4002" s="15">
        <v>8.9380684666038088E-2</v>
      </c>
      <c r="P4002" s="14">
        <v>8968.8902836375437</v>
      </c>
      <c r="Q4002" s="14">
        <v>110662.64288891354</v>
      </c>
      <c r="R4002" s="14">
        <v>2697.830094526727</v>
      </c>
      <c r="S4002" s="15">
        <v>-0.28677306833990773</v>
      </c>
      <c r="T4002" s="38">
        <v>-24129.99323649026</v>
      </c>
      <c r="U4002" s="38">
        <v>61362.085519191314</v>
      </c>
      <c r="V4002" s="38">
        <v>-7681.6805243247836</v>
      </c>
      <c r="W4002" s="38">
        <v>342190.84756075498</v>
      </c>
      <c r="AA4002" s="13">
        <v>3937</v>
      </c>
      <c r="AB4002" s="39">
        <v>2867066.5029163654</v>
      </c>
    </row>
    <row r="4003" spans="3:28">
      <c r="C4003" s="13">
        <v>3938</v>
      </c>
      <c r="D4003" s="13">
        <v>65</v>
      </c>
      <c r="E4003" s="14">
        <v>240832.38138779733</v>
      </c>
      <c r="F4003" s="14">
        <v>73002.128741240958</v>
      </c>
      <c r="G4003" s="14">
        <v>2551.6097</v>
      </c>
      <c r="H4003" s="14">
        <v>165278.64294655636</v>
      </c>
      <c r="I4003" s="14">
        <v>9916.7185767933806</v>
      </c>
      <c r="J4003" s="14">
        <v>3966.6874307173525</v>
      </c>
      <c r="K4003" s="15">
        <v>-4.2464197334242872E-2</v>
      </c>
      <c r="L4003" s="14">
        <v>-8109.0392040544539</v>
      </c>
      <c r="M4003" s="14">
        <v>184836.09616432514</v>
      </c>
      <c r="N4003" s="14">
        <v>2975.0155730380143</v>
      </c>
      <c r="O4003" s="15">
        <v>0.23802400121438216</v>
      </c>
      <c r="P4003" s="14">
        <v>41352.407995254056</v>
      </c>
      <c r="Q4003" s="14">
        <v>216572.00911806227</v>
      </c>
      <c r="R4003" s="14">
        <v>2975.0155730380143</v>
      </c>
      <c r="S4003" s="15">
        <v>-0.13032610571154174</v>
      </c>
      <c r="T4003" s="38">
        <v>-32151.618222789883</v>
      </c>
      <c r="U4003" s="38">
        <v>216037.17820618197</v>
      </c>
      <c r="V4003" s="38">
        <v>1091.7505684097196</v>
      </c>
      <c r="W4003" s="38">
        <v>617445.28348856932</v>
      </c>
      <c r="AA4003" s="13">
        <v>3938</v>
      </c>
      <c r="AB4003" s="39">
        <v>2911882.5738154855</v>
      </c>
    </row>
    <row r="4004" spans="3:28">
      <c r="C4004" s="13">
        <v>3939</v>
      </c>
      <c r="D4004" s="13">
        <v>65</v>
      </c>
      <c r="E4004" s="14">
        <v>228315.36378393738</v>
      </c>
      <c r="F4004" s="14">
        <v>68120.491875735577</v>
      </c>
      <c r="G4004" s="14">
        <v>2551.6097</v>
      </c>
      <c r="H4004" s="14">
        <v>157643.26220820181</v>
      </c>
      <c r="I4004" s="14">
        <v>9458.5957324921073</v>
      </c>
      <c r="J4004" s="14">
        <v>3783.4382929968433</v>
      </c>
      <c r="K4004" s="15">
        <v>-1.6417446340282263E-3</v>
      </c>
      <c r="L4004" s="14">
        <v>-235.54230367108264</v>
      </c>
      <c r="M4004" s="14">
        <v>145126.90839816679</v>
      </c>
      <c r="N4004" s="14">
        <v>2837.578719747632</v>
      </c>
      <c r="O4004" s="15">
        <v>-0.11718447427871315</v>
      </c>
      <c r="P4004" s="14">
        <v>-27896.008673821365</v>
      </c>
      <c r="Q4004" s="14">
        <v>211574.86775240832</v>
      </c>
      <c r="R4004" s="14">
        <v>2837.578719747632</v>
      </c>
      <c r="S4004" s="15">
        <v>-7.0261084650011532E-2</v>
      </c>
      <c r="T4004" s="38">
        <v>-31219.538031783744</v>
      </c>
      <c r="U4004" s="38">
        <v>414535.37547556468</v>
      </c>
      <c r="V4004" s="38">
        <v>-59351.089009276191</v>
      </c>
      <c r="W4004" s="38">
        <v>771237.15162613988</v>
      </c>
      <c r="AA4004" s="13">
        <v>3939</v>
      </c>
      <c r="AB4004" s="39">
        <v>2436687.1094553377</v>
      </c>
    </row>
    <row r="4005" spans="3:28">
      <c r="C4005" s="13">
        <v>3940</v>
      </c>
      <c r="D4005" s="13">
        <v>65</v>
      </c>
      <c r="E4005" s="14">
        <v>237926.56799426276</v>
      </c>
      <c r="F4005" s="14">
        <v>71868.861517762474</v>
      </c>
      <c r="G4005" s="14">
        <v>2551.6097</v>
      </c>
      <c r="H4005" s="14">
        <v>163506.09677650029</v>
      </c>
      <c r="I4005" s="14">
        <v>9810.3658065900163</v>
      </c>
      <c r="J4005" s="14">
        <v>3924.1463226360065</v>
      </c>
      <c r="K4005" s="15">
        <v>5.7012041428762109E-2</v>
      </c>
      <c r="L4005" s="14">
        <v>8927.5450627824084</v>
      </c>
      <c r="M4005" s="14">
        <v>167480.13557888742</v>
      </c>
      <c r="N4005" s="14">
        <v>2943.1097419770049</v>
      </c>
      <c r="O4005" s="15">
        <v>3.8265069531012587E-2</v>
      </c>
      <c r="P4005" s="14">
        <v>3213.5728766721163</v>
      </c>
      <c r="Q4005" s="14">
        <v>88667.01817824303</v>
      </c>
      <c r="R4005" s="14">
        <v>2943.1097419770049</v>
      </c>
      <c r="S4005" s="15">
        <v>0.10173180931372069</v>
      </c>
      <c r="T4005" s="38">
        <v>21742.555539922818</v>
      </c>
      <c r="U4005" s="38">
        <v>236938.36919090702</v>
      </c>
      <c r="V4005" s="38">
        <v>33883.673479377343</v>
      </c>
      <c r="W4005" s="38">
        <v>493085.52294803748</v>
      </c>
      <c r="AA4005" s="13">
        <v>3940</v>
      </c>
      <c r="AB4005" s="39">
        <v>2701664.2052557999</v>
      </c>
    </row>
    <row r="4006" spans="3:28">
      <c r="C4006" s="13">
        <v>3941</v>
      </c>
      <c r="D4006" s="13">
        <v>65</v>
      </c>
      <c r="E4006" s="14">
        <v>229925.25945570538</v>
      </c>
      <c r="F4006" s="14">
        <v>68748.3511877251</v>
      </c>
      <c r="G4006" s="14">
        <v>2551.6097</v>
      </c>
      <c r="H4006" s="14">
        <v>158625.29856798027</v>
      </c>
      <c r="I4006" s="14">
        <v>9517.517914078815</v>
      </c>
      <c r="J4006" s="14">
        <v>3807.0071656315263</v>
      </c>
      <c r="K4006" s="15">
        <v>6.6584446243944606E-2</v>
      </c>
      <c r="L4006" s="14">
        <v>10366.592316065327</v>
      </c>
      <c r="M4006" s="14">
        <v>167960.99521319501</v>
      </c>
      <c r="N4006" s="14">
        <v>2855.2553742236446</v>
      </c>
      <c r="O4006" s="15">
        <v>0.13393202009032593</v>
      </c>
      <c r="P4006" s="14">
        <v>22297.562154881227</v>
      </c>
      <c r="Q4006" s="14">
        <v>190209.36696291895</v>
      </c>
      <c r="R4006" s="14">
        <v>2855.2553742236446</v>
      </c>
      <c r="S4006" s="15">
        <v>-1.0912390670351532E-2</v>
      </c>
      <c r="T4006" s="38">
        <v>-2942.6595658557071</v>
      </c>
      <c r="U4006" s="38">
        <v>268147.19473588595</v>
      </c>
      <c r="V4006" s="38">
        <v>29721.494905090847</v>
      </c>
      <c r="W4006" s="38">
        <v>626317.55691199994</v>
      </c>
      <c r="AA4006" s="13">
        <v>3941</v>
      </c>
      <c r="AB4006" s="39">
        <v>3024073.8929200792</v>
      </c>
    </row>
    <row r="4007" spans="3:28">
      <c r="C4007" s="13">
        <v>3942</v>
      </c>
      <c r="D4007" s="13">
        <v>65</v>
      </c>
      <c r="E4007" s="14">
        <v>245473.01926607025</v>
      </c>
      <c r="F4007" s="14">
        <v>74811.977513767401</v>
      </c>
      <c r="G4007" s="14">
        <v>2551.6097</v>
      </c>
      <c r="H4007" s="14">
        <v>168109.43205230284</v>
      </c>
      <c r="I4007" s="14">
        <v>10086.565923138171</v>
      </c>
      <c r="J4007" s="14">
        <v>4034.6263692552684</v>
      </c>
      <c r="K4007" s="15">
        <v>0.10228706919574346</v>
      </c>
      <c r="L4007" s="14">
        <v>13873.244177682791</v>
      </c>
      <c r="M4007" s="14">
        <v>151521.03623676143</v>
      </c>
      <c r="N4007" s="14">
        <v>3025.9697769414511</v>
      </c>
      <c r="O4007" s="15">
        <v>-2.7619193382183369E-2</v>
      </c>
      <c r="P4007" s="14">
        <v>-3457.7252390093013</v>
      </c>
      <c r="Q4007" s="14">
        <v>123248.09896097498</v>
      </c>
      <c r="R4007" s="14">
        <v>3025.9697769414511</v>
      </c>
      <c r="S4007" s="15">
        <v>0.24525245848310095</v>
      </c>
      <c r="T4007" s="38">
        <v>377498.56603453303</v>
      </c>
      <c r="U4007" s="38">
        <v>1918235.9418603303</v>
      </c>
      <c r="V4007" s="38">
        <v>387914.08497320651</v>
      </c>
      <c r="W4007" s="38">
        <v>2193005.0770580666</v>
      </c>
      <c r="AA4007" s="13">
        <v>3942</v>
      </c>
      <c r="AB4007" s="39">
        <v>3017490.7645858708</v>
      </c>
    </row>
    <row r="4008" spans="3:28">
      <c r="C4008" s="13">
        <v>3943</v>
      </c>
      <c r="D4008" s="13">
        <v>65</v>
      </c>
      <c r="E4008" s="14">
        <v>252411.18576671768</v>
      </c>
      <c r="F4008" s="14">
        <v>77517.8624490199</v>
      </c>
      <c r="G4008" s="14">
        <v>2551.6097</v>
      </c>
      <c r="H4008" s="14">
        <v>172341.71361769779</v>
      </c>
      <c r="I4008" s="14">
        <v>10340.502817061868</v>
      </c>
      <c r="J4008" s="14">
        <v>4136.201126824747</v>
      </c>
      <c r="K4008" s="15">
        <v>6.5608487480870531E-2</v>
      </c>
      <c r="L4008" s="14">
        <v>11683.801345919803</v>
      </c>
      <c r="M4008" s="14">
        <v>191835.58886106155</v>
      </c>
      <c r="N4008" s="14">
        <v>3102.1508451185605</v>
      </c>
      <c r="O4008" s="15">
        <v>9.6088823141268723E-2</v>
      </c>
      <c r="P4008" s="14">
        <v>9676.8726435456229</v>
      </c>
      <c r="Q4008" s="14">
        <v>111935.52598407764</v>
      </c>
      <c r="R4008" s="14">
        <v>3102.1508451185605</v>
      </c>
      <c r="S4008" s="15">
        <v>0.17464216159055004</v>
      </c>
      <c r="T4008" s="38">
        <v>139517.77984267691</v>
      </c>
      <c r="U4008" s="38">
        <v>939946.84997179208</v>
      </c>
      <c r="V4008" s="38">
        <v>160878.45383214235</v>
      </c>
      <c r="W4008" s="38">
        <v>1243717.9648169312</v>
      </c>
      <c r="AA4008" s="13">
        <v>3943</v>
      </c>
      <c r="AB4008" s="39">
        <v>2337835.3193691494</v>
      </c>
    </row>
    <row r="4009" spans="3:28">
      <c r="C4009" s="13">
        <v>3944</v>
      </c>
      <c r="D4009" s="13">
        <v>65</v>
      </c>
      <c r="E4009" s="14">
        <v>236810.34885395179</v>
      </c>
      <c r="F4009" s="14">
        <v>71433.5360530412</v>
      </c>
      <c r="G4009" s="14">
        <v>2551.6097</v>
      </c>
      <c r="H4009" s="14">
        <v>162825.20310091058</v>
      </c>
      <c r="I4009" s="14">
        <v>9769.5121860546351</v>
      </c>
      <c r="J4009" s="14">
        <v>3907.804874421854</v>
      </c>
      <c r="K4009" s="15">
        <v>4.005799647147875E-2</v>
      </c>
      <c r="L4009" s="14">
        <v>6934.1312923267333</v>
      </c>
      <c r="M4009" s="14">
        <v>181990.33297368052</v>
      </c>
      <c r="N4009" s="14">
        <v>2930.8536558163905</v>
      </c>
      <c r="O4009" s="15">
        <v>0.11398275273315998</v>
      </c>
      <c r="P4009" s="14">
        <v>14293.540992987668</v>
      </c>
      <c r="Q4009" s="14">
        <v>141159.8784871758</v>
      </c>
      <c r="R4009" s="14">
        <v>2930.8536558163905</v>
      </c>
      <c r="S4009" s="15">
        <v>0.20392769774925867</v>
      </c>
      <c r="T4009" s="38">
        <v>63163.795877360382</v>
      </c>
      <c r="U4009" s="38">
        <v>374365.45066496462</v>
      </c>
      <c r="V4009" s="38">
        <v>84391.468162674777</v>
      </c>
      <c r="W4009" s="38">
        <v>697515.66212582099</v>
      </c>
      <c r="AA4009" s="13">
        <v>3944</v>
      </c>
      <c r="AB4009" s="39">
        <v>2654797.4547110489</v>
      </c>
    </row>
    <row r="4010" spans="3:28">
      <c r="C4010" s="13">
        <v>3945</v>
      </c>
      <c r="D4010" s="13">
        <v>65</v>
      </c>
      <c r="E4010" s="14">
        <v>224908.22012601822</v>
      </c>
      <c r="F4010" s="14">
        <v>66791.705849147111</v>
      </c>
      <c r="G4010" s="14">
        <v>2551.6097</v>
      </c>
      <c r="H4010" s="14">
        <v>155564.90457687111</v>
      </c>
      <c r="I4010" s="14">
        <v>9333.8942746122666</v>
      </c>
      <c r="J4010" s="14">
        <v>3733.5577098449066</v>
      </c>
      <c r="K4010" s="15">
        <v>2.3632604504141563E-3</v>
      </c>
      <c r="L4010" s="14">
        <v>489.98387762569178</v>
      </c>
      <c r="M4010" s="14">
        <v>209690.60845396371</v>
      </c>
      <c r="N4010" s="14">
        <v>2800.16828238368</v>
      </c>
      <c r="O4010" s="15">
        <v>0.27141801322351933</v>
      </c>
      <c r="P4010" s="14">
        <v>69086.595795439265</v>
      </c>
      <c r="Q4010" s="14">
        <v>325026.14463510999</v>
      </c>
      <c r="R4010" s="14">
        <v>2800.16828238368</v>
      </c>
      <c r="S4010" s="15">
        <v>7.1732141268747385E-2</v>
      </c>
      <c r="T4010" s="38">
        <v>2934.8066406433386</v>
      </c>
      <c r="U4010" s="38">
        <v>45248.302660172478</v>
      </c>
      <c r="V4010" s="38">
        <v>72511.386313708295</v>
      </c>
      <c r="W4010" s="38">
        <v>579965.05574924615</v>
      </c>
      <c r="AA4010" s="13">
        <v>3945</v>
      </c>
      <c r="AB4010" s="39">
        <v>2781518.212607455</v>
      </c>
    </row>
    <row r="4011" spans="3:28">
      <c r="C4011" s="13">
        <v>3946</v>
      </c>
      <c r="D4011" s="13">
        <v>65</v>
      </c>
      <c r="E4011" s="14">
        <v>232999.51980910436</v>
      </c>
      <c r="F4011" s="14">
        <v>69947.312725550699</v>
      </c>
      <c r="G4011" s="14">
        <v>2551.6097</v>
      </c>
      <c r="H4011" s="14">
        <v>160500.59738355366</v>
      </c>
      <c r="I4011" s="14">
        <v>9630.0358430132183</v>
      </c>
      <c r="J4011" s="14">
        <v>3852.0143372052876</v>
      </c>
      <c r="K4011" s="15">
        <v>0.10602438214131135</v>
      </c>
      <c r="L4011" s="14">
        <v>14864.933093384008</v>
      </c>
      <c r="M4011" s="14">
        <v>156993.90860913286</v>
      </c>
      <c r="N4011" s="14">
        <v>2889.0107529039656</v>
      </c>
      <c r="O4011" s="15">
        <v>0.16315937117099799</v>
      </c>
      <c r="P4011" s="14">
        <v>38668.264945970295</v>
      </c>
      <c r="Q4011" s="14">
        <v>277109.66892804572</v>
      </c>
      <c r="R4011" s="14">
        <v>2889.0107529039656</v>
      </c>
      <c r="S4011" s="15">
        <v>0.18932701882117337</v>
      </c>
      <c r="T4011" s="38">
        <v>47158.981365906424</v>
      </c>
      <c r="U4011" s="38">
        <v>297690.92106386903</v>
      </c>
      <c r="V4011" s="38">
        <v>100692.17940526073</v>
      </c>
      <c r="W4011" s="38">
        <v>731794.49860104755</v>
      </c>
      <c r="AA4011" s="13">
        <v>3946</v>
      </c>
      <c r="AB4011" s="39">
        <v>2256300.8649097118</v>
      </c>
    </row>
    <row r="4012" spans="3:28">
      <c r="C4012" s="13">
        <v>3947</v>
      </c>
      <c r="D4012" s="13">
        <v>65</v>
      </c>
      <c r="E4012" s="14">
        <v>238352.02368042292</v>
      </c>
      <c r="F4012" s="14">
        <v>72034.789235364937</v>
      </c>
      <c r="G4012" s="14">
        <v>2551.6097</v>
      </c>
      <c r="H4012" s="14">
        <v>163765.62474505798</v>
      </c>
      <c r="I4012" s="14">
        <v>9825.9374847034778</v>
      </c>
      <c r="J4012" s="14">
        <v>3930.3749938813912</v>
      </c>
      <c r="K4012" s="15">
        <v>7.3537929017216189E-2</v>
      </c>
      <c r="L4012" s="14">
        <v>13079.967019599713</v>
      </c>
      <c r="M4012" s="14">
        <v>192912.10283021297</v>
      </c>
      <c r="N4012" s="14">
        <v>2947.7812454110431</v>
      </c>
      <c r="O4012" s="15">
        <v>2.2409282750873255E-2</v>
      </c>
      <c r="P4012" s="14">
        <v>3819.0614766231579</v>
      </c>
      <c r="Q4012" s="14">
        <v>175716.14319741659</v>
      </c>
      <c r="R4012" s="14">
        <v>2947.7812454110431</v>
      </c>
      <c r="S4012" s="15">
        <v>0.28083821898746547</v>
      </c>
      <c r="T4012" s="38">
        <v>31015.971099933045</v>
      </c>
      <c r="U4012" s="38">
        <v>142930.5674490816</v>
      </c>
      <c r="V4012" s="38">
        <v>47914.999596155918</v>
      </c>
      <c r="W4012" s="38">
        <v>511558.81347671116</v>
      </c>
      <c r="AA4012" s="13">
        <v>3947</v>
      </c>
      <c r="AB4012" s="39">
        <v>2796175.2777635427</v>
      </c>
    </row>
    <row r="4013" spans="3:28">
      <c r="C4013" s="13">
        <v>3948</v>
      </c>
      <c r="D4013" s="13">
        <v>65</v>
      </c>
      <c r="E4013" s="14">
        <v>238642.419612878</v>
      </c>
      <c r="F4013" s="14">
        <v>72148.043649022424</v>
      </c>
      <c r="G4013" s="14">
        <v>2551.6097</v>
      </c>
      <c r="H4013" s="14">
        <v>163942.76626385559</v>
      </c>
      <c r="I4013" s="14">
        <v>9836.5659758313359</v>
      </c>
      <c r="J4013" s="14">
        <v>3934.6263903325344</v>
      </c>
      <c r="K4013" s="15">
        <v>-5.6899966536143272E-2</v>
      </c>
      <c r="L4013" s="14">
        <v>-5605.252271252928</v>
      </c>
      <c r="M4013" s="14">
        <v>94872.703591733385</v>
      </c>
      <c r="N4013" s="14">
        <v>2950.9697927494008</v>
      </c>
      <c r="O4013" s="15">
        <v>0.31971295560118462</v>
      </c>
      <c r="P4013" s="14">
        <v>49483.628779184546</v>
      </c>
      <c r="Q4013" s="14">
        <v>205734.28907042585</v>
      </c>
      <c r="R4013" s="14">
        <v>2950.9697927494008</v>
      </c>
      <c r="S4013" s="15">
        <v>0.11564829250691822</v>
      </c>
      <c r="T4013" s="38">
        <v>23164.061095312602</v>
      </c>
      <c r="U4013" s="38">
        <v>224937.0220130207</v>
      </c>
      <c r="V4013" s="38">
        <v>67042.437603244223</v>
      </c>
      <c r="W4013" s="38">
        <v>525544.01467517996</v>
      </c>
      <c r="AA4013" s="13">
        <v>3948</v>
      </c>
      <c r="AB4013" s="39">
        <v>2533596.6695220242</v>
      </c>
    </row>
    <row r="4014" spans="3:28">
      <c r="C4014" s="13">
        <v>3949</v>
      </c>
      <c r="D4014" s="13">
        <v>65</v>
      </c>
      <c r="E4014" s="14">
        <v>246799.87193288436</v>
      </c>
      <c r="F4014" s="14">
        <v>75329.450053824898</v>
      </c>
      <c r="G4014" s="14">
        <v>2551.6097</v>
      </c>
      <c r="H4014" s="14">
        <v>168918.81217905946</v>
      </c>
      <c r="I4014" s="14">
        <v>10135.128730743567</v>
      </c>
      <c r="J4014" s="14">
        <v>4054.0514922974271</v>
      </c>
      <c r="K4014" s="15">
        <v>0.12999057354597535</v>
      </c>
      <c r="L4014" s="14">
        <v>22263.564425381857</v>
      </c>
      <c r="M4014" s="14">
        <v>195561.19709371353</v>
      </c>
      <c r="N4014" s="14">
        <v>3040.5386192230699</v>
      </c>
      <c r="O4014" s="15">
        <v>7.3922784359866656E-2</v>
      </c>
      <c r="P4014" s="14">
        <v>14951.120447124527</v>
      </c>
      <c r="Q4014" s="14">
        <v>218724.600002989</v>
      </c>
      <c r="R4014" s="14">
        <v>3040.5386192230699</v>
      </c>
      <c r="S4014" s="15">
        <v>8.6622078697426025E-3</v>
      </c>
      <c r="T4014" s="38">
        <v>18893.304383989042</v>
      </c>
      <c r="U4014" s="38">
        <v>2201532.3678966374</v>
      </c>
      <c r="V4014" s="38">
        <v>56107.989256495421</v>
      </c>
      <c r="W4014" s="38">
        <v>2615818.1649933401</v>
      </c>
      <c r="AA4014" s="13">
        <v>3949</v>
      </c>
      <c r="AB4014" s="39">
        <v>2636979.2170167151</v>
      </c>
    </row>
    <row r="4015" spans="3:28">
      <c r="C4015" s="13">
        <v>3950</v>
      </c>
      <c r="D4015" s="13">
        <v>65</v>
      </c>
      <c r="E4015" s="14">
        <v>239720.99856176326</v>
      </c>
      <c r="F4015" s="14">
        <v>72568.68943908767</v>
      </c>
      <c r="G4015" s="14">
        <v>2551.6097</v>
      </c>
      <c r="H4015" s="14">
        <v>164600.69942267559</v>
      </c>
      <c r="I4015" s="14">
        <v>9876.041965360535</v>
      </c>
      <c r="J4015" s="14">
        <v>3950.4167861442143</v>
      </c>
      <c r="K4015" s="15">
        <v>5.2743421346473363E-3</v>
      </c>
      <c r="L4015" s="14">
        <v>633.16254664435792</v>
      </c>
      <c r="M4015" s="14">
        <v>122654.15683689805</v>
      </c>
      <c r="N4015" s="14">
        <v>2962.8125896081606</v>
      </c>
      <c r="O4015" s="15">
        <v>-2.3508988299657044E-2</v>
      </c>
      <c r="P4015" s="14">
        <v>-6395.648431393106</v>
      </c>
      <c r="Q4015" s="14">
        <v>267136.95589333249</v>
      </c>
      <c r="R4015" s="14">
        <v>2962.8125896081606</v>
      </c>
      <c r="S4015" s="15">
        <v>4.4277191286036216E-2</v>
      </c>
      <c r="T4015" s="38">
        <v>17459.552922477011</v>
      </c>
      <c r="U4015" s="38">
        <v>413264.81796627236</v>
      </c>
      <c r="V4015" s="38">
        <v>11697.067037728262</v>
      </c>
      <c r="W4015" s="38">
        <v>803055.93069650291</v>
      </c>
      <c r="AA4015" s="13">
        <v>3950</v>
      </c>
      <c r="AB4015" s="39">
        <v>2547917.9224785832</v>
      </c>
    </row>
    <row r="4016" spans="3:28">
      <c r="C4016" s="13">
        <v>3951</v>
      </c>
      <c r="D4016" s="13">
        <v>65</v>
      </c>
      <c r="E4016" s="14">
        <v>225066.07888197526</v>
      </c>
      <c r="F4016" s="14">
        <v>66853.270763970359</v>
      </c>
      <c r="G4016" s="14">
        <v>2551.6097</v>
      </c>
      <c r="H4016" s="14">
        <v>155661.1984180049</v>
      </c>
      <c r="I4016" s="14">
        <v>9339.6719050802931</v>
      </c>
      <c r="J4016" s="14">
        <v>3735.8687620321175</v>
      </c>
      <c r="K4016" s="15">
        <v>5.8938765575861911E-2</v>
      </c>
      <c r="L4016" s="14">
        <v>6561.8870886857521</v>
      </c>
      <c r="M4016" s="14">
        <v>119763.79707256277</v>
      </c>
      <c r="N4016" s="14">
        <v>2801.901571524088</v>
      </c>
      <c r="O4016" s="15">
        <v>0.15195571386974183</v>
      </c>
      <c r="P4016" s="14">
        <v>19429.01793752507</v>
      </c>
      <c r="Q4016" s="14">
        <v>148689.70787189095</v>
      </c>
      <c r="R4016" s="14">
        <v>2801.901571524088</v>
      </c>
      <c r="S4016" s="15">
        <v>0.12994881347025633</v>
      </c>
      <c r="T4016" s="38">
        <v>86604.90905795533</v>
      </c>
      <c r="U4016" s="38">
        <v>754459.87927790126</v>
      </c>
      <c r="V4016" s="38">
        <v>112595.81408416615</v>
      </c>
      <c r="W4016" s="38">
        <v>1022913.384222355</v>
      </c>
      <c r="AA4016" s="13">
        <v>3951</v>
      </c>
      <c r="AB4016" s="39">
        <v>2673535.6530638495</v>
      </c>
    </row>
    <row r="4017" spans="3:28">
      <c r="C4017" s="13">
        <v>3952</v>
      </c>
      <c r="D4017" s="13">
        <v>65</v>
      </c>
      <c r="E4017" s="14">
        <v>234780.3446743126</v>
      </c>
      <c r="F4017" s="14">
        <v>70641.834422981919</v>
      </c>
      <c r="G4017" s="14">
        <v>2551.6097</v>
      </c>
      <c r="H4017" s="14">
        <v>161586.90055133068</v>
      </c>
      <c r="I4017" s="14">
        <v>9695.2140330798411</v>
      </c>
      <c r="J4017" s="14">
        <v>3878.0856132319368</v>
      </c>
      <c r="K4017" s="15">
        <v>-3.6894528016729287E-2</v>
      </c>
      <c r="L4017" s="14">
        <v>-4658.1067241181208</v>
      </c>
      <c r="M4017" s="14">
        <v>123535.6132532146</v>
      </c>
      <c r="N4017" s="14">
        <v>2908.5642099239521</v>
      </c>
      <c r="O4017" s="15">
        <v>6.0767609123542191E-2</v>
      </c>
      <c r="P4017" s="14">
        <v>9465.3821065438897</v>
      </c>
      <c r="Q4017" s="14">
        <v>166683.27319767664</v>
      </c>
      <c r="R4017" s="14">
        <v>2908.5642099239521</v>
      </c>
      <c r="S4017" s="15">
        <v>0.13090759500803473</v>
      </c>
      <c r="T4017" s="38">
        <v>10182.08562926891</v>
      </c>
      <c r="U4017" s="38">
        <v>89417.077315244605</v>
      </c>
      <c r="V4017" s="38">
        <v>14989.361011694678</v>
      </c>
      <c r="W4017" s="38">
        <v>379635.96376613586</v>
      </c>
      <c r="AA4017" s="13">
        <v>3952</v>
      </c>
      <c r="AB4017" s="39">
        <v>2587076.6316643972</v>
      </c>
    </row>
    <row r="4018" spans="3:28">
      <c r="C4018" s="13">
        <v>3953</v>
      </c>
      <c r="D4018" s="13">
        <v>65</v>
      </c>
      <c r="E4018" s="14">
        <v>233874.92451667212</v>
      </c>
      <c r="F4018" s="14">
        <v>70288.720561502123</v>
      </c>
      <c r="G4018" s="14">
        <v>2551.6097</v>
      </c>
      <c r="H4018" s="14">
        <v>161034.59425517</v>
      </c>
      <c r="I4018" s="14">
        <v>9662.0756553102001</v>
      </c>
      <c r="J4018" s="14">
        <v>3864.83026212408</v>
      </c>
      <c r="K4018" s="15">
        <v>-1.3733780204777751E-2</v>
      </c>
      <c r="L4018" s="14">
        <v>-2391.9675996637502</v>
      </c>
      <c r="M4018" s="14">
        <v>173707.17832206763</v>
      </c>
      <c r="N4018" s="14">
        <v>2898.62269659306</v>
      </c>
      <c r="O4018" s="15">
        <v>-0.20566501949919269</v>
      </c>
      <c r="P4018" s="14">
        <v>-29641.450436545489</v>
      </c>
      <c r="Q4018" s="14">
        <v>115932.76124105495</v>
      </c>
      <c r="R4018" s="14">
        <v>2898.62269659306</v>
      </c>
      <c r="S4018" s="15">
        <v>0.21112872866843047</v>
      </c>
      <c r="T4018" s="38">
        <v>17203.073025245059</v>
      </c>
      <c r="U4018" s="38">
        <v>100133.82526386128</v>
      </c>
      <c r="V4018" s="38">
        <v>-14830.345010964178</v>
      </c>
      <c r="W4018" s="38">
        <v>389773.76482698385</v>
      </c>
      <c r="AA4018" s="13">
        <v>3953</v>
      </c>
      <c r="AB4018" s="39">
        <v>2702164.9457733789</v>
      </c>
    </row>
    <row r="4019" spans="3:28">
      <c r="C4019" s="13">
        <v>3954</v>
      </c>
      <c r="D4019" s="13">
        <v>65</v>
      </c>
      <c r="E4019" s="14">
        <v>225225.62419526416</v>
      </c>
      <c r="F4019" s="14">
        <v>66915.493436153018</v>
      </c>
      <c r="G4019" s="14">
        <v>2551.6097</v>
      </c>
      <c r="H4019" s="14">
        <v>155758.52105911114</v>
      </c>
      <c r="I4019" s="14">
        <v>9345.5112635466685</v>
      </c>
      <c r="J4019" s="14">
        <v>3738.2045054186674</v>
      </c>
      <c r="K4019" s="15">
        <v>-6.2170444702162181E-4</v>
      </c>
      <c r="L4019" s="14">
        <v>-106.24570109763184</v>
      </c>
      <c r="M4019" s="14">
        <v>172657.08387557484</v>
      </c>
      <c r="N4019" s="14">
        <v>2803.6533790640005</v>
      </c>
      <c r="O4019" s="15">
        <v>6.5678912906480161E-2</v>
      </c>
      <c r="P4019" s="14">
        <v>8688.9693414807407</v>
      </c>
      <c r="Q4019" s="14">
        <v>142385.45434627621</v>
      </c>
      <c r="R4019" s="14">
        <v>2803.6533790640005</v>
      </c>
      <c r="S4019" s="15">
        <v>0.22461299511533142</v>
      </c>
      <c r="T4019" s="38">
        <v>24676.08464851329</v>
      </c>
      <c r="U4019" s="38">
        <v>135938.36102326019</v>
      </c>
      <c r="V4019" s="38">
        <v>33258.808288896398</v>
      </c>
      <c r="W4019" s="38">
        <v>450980.89924511127</v>
      </c>
      <c r="AA4019" s="13">
        <v>3954</v>
      </c>
      <c r="AB4019" s="39">
        <v>2826996.0703885155</v>
      </c>
    </row>
    <row r="4020" spans="3:28">
      <c r="C4020" s="13">
        <v>3955</v>
      </c>
      <c r="D4020" s="13">
        <v>65</v>
      </c>
      <c r="E4020" s="14">
        <v>232853.70946967506</v>
      </c>
      <c r="F4020" s="14">
        <v>69890.446693173275</v>
      </c>
      <c r="G4020" s="14">
        <v>2551.6097</v>
      </c>
      <c r="H4020" s="14">
        <v>160411.65307650177</v>
      </c>
      <c r="I4020" s="14">
        <v>9624.6991845901048</v>
      </c>
      <c r="J4020" s="14">
        <v>3849.879673836042</v>
      </c>
      <c r="K4020" s="15">
        <v>-5.5328512960665516E-3</v>
      </c>
      <c r="L4020" s="14">
        <v>-956.99831202459211</v>
      </c>
      <c r="M4020" s="14">
        <v>173934.51170995284</v>
      </c>
      <c r="N4020" s="14">
        <v>2887.4097553770312</v>
      </c>
      <c r="O4020" s="15">
        <v>0.13228459847058774</v>
      </c>
      <c r="P4020" s="14">
        <v>17795.484757819453</v>
      </c>
      <c r="Q4020" s="14">
        <v>153763.42725320853</v>
      </c>
      <c r="R4020" s="14">
        <v>2887.4097553770312</v>
      </c>
      <c r="S4020" s="15">
        <v>0.13977906972215448</v>
      </c>
      <c r="T4020" s="38">
        <v>15343.294688513626</v>
      </c>
      <c r="U4020" s="38">
        <v>126555.18388029312</v>
      </c>
      <c r="V4020" s="38">
        <v>32181.781134308487</v>
      </c>
      <c r="W4020" s="38">
        <v>454253.12284345448</v>
      </c>
      <c r="AA4020" s="13">
        <v>3955</v>
      </c>
      <c r="AB4020" s="39">
        <v>2870930.6870661411</v>
      </c>
    </row>
    <row r="4021" spans="3:28">
      <c r="C4021" s="13">
        <v>3956</v>
      </c>
      <c r="D4021" s="13">
        <v>65</v>
      </c>
      <c r="E4021" s="14">
        <v>240032.46995370925</v>
      </c>
      <c r="F4021" s="14">
        <v>72690.163281946618</v>
      </c>
      <c r="G4021" s="14">
        <v>2551.6097</v>
      </c>
      <c r="H4021" s="14">
        <v>164790.69697176263</v>
      </c>
      <c r="I4021" s="14">
        <v>9887.4418183057569</v>
      </c>
      <c r="J4021" s="14">
        <v>3954.9767273223028</v>
      </c>
      <c r="K4021" s="15">
        <v>5.9208495255483495E-2</v>
      </c>
      <c r="L4021" s="14">
        <v>7194.2984905649428</v>
      </c>
      <c r="M4021" s="14">
        <v>130679.66270078637</v>
      </c>
      <c r="N4021" s="14">
        <v>2966.2325454917268</v>
      </c>
      <c r="O4021" s="15">
        <v>-1.2080013891280772E-2</v>
      </c>
      <c r="P4021" s="14">
        <v>-3225.4164911775442</v>
      </c>
      <c r="Q4021" s="14">
        <v>265262.06916442281</v>
      </c>
      <c r="R4021" s="14">
        <v>2966.2325454917268</v>
      </c>
      <c r="S4021" s="15">
        <v>9.1686754312852448E-2</v>
      </c>
      <c r="T4021" s="38">
        <v>100698.36338065432</v>
      </c>
      <c r="U4021" s="38">
        <v>1200468.4038153414</v>
      </c>
      <c r="V4021" s="38">
        <v>104667.24538004171</v>
      </c>
      <c r="W4021" s="38">
        <v>1596410.1356805507</v>
      </c>
      <c r="AA4021" s="13">
        <v>3956</v>
      </c>
      <c r="AB4021" s="39">
        <v>2606345.8724364685</v>
      </c>
    </row>
    <row r="4022" spans="3:28">
      <c r="C4022" s="13">
        <v>3957</v>
      </c>
      <c r="D4022" s="13">
        <v>65</v>
      </c>
      <c r="E4022" s="14">
        <v>233669.13064427112</v>
      </c>
      <c r="F4022" s="14">
        <v>70208.460951265733</v>
      </c>
      <c r="G4022" s="14">
        <v>2551.6097</v>
      </c>
      <c r="H4022" s="14">
        <v>160909.05999300539</v>
      </c>
      <c r="I4022" s="14">
        <v>9654.5435995803236</v>
      </c>
      <c r="J4022" s="14">
        <v>3861.8174398321298</v>
      </c>
      <c r="K4022" s="15">
        <v>9.2517802778651126E-2</v>
      </c>
      <c r="L4022" s="14">
        <v>9685.1894915337198</v>
      </c>
      <c r="M4022" s="14">
        <v>116300.70161373267</v>
      </c>
      <c r="N4022" s="14">
        <v>2896.3630798740969</v>
      </c>
      <c r="O4022" s="15">
        <v>-1.5945429234155636E-2</v>
      </c>
      <c r="P4022" s="14">
        <v>-1756.2846461062672</v>
      </c>
      <c r="Q4022" s="14">
        <v>109835.35056419342</v>
      </c>
      <c r="R4022" s="14">
        <v>2896.3630798740969</v>
      </c>
      <c r="S4022" s="15">
        <v>-1.0796653597406045E-2</v>
      </c>
      <c r="T4022" s="38">
        <v>-2152.25583700579</v>
      </c>
      <c r="U4022" s="38">
        <v>198640.64095089305</v>
      </c>
      <c r="V4022" s="38">
        <v>5776.6490084216621</v>
      </c>
      <c r="W4022" s="38">
        <v>424776.69312881911</v>
      </c>
      <c r="AA4022" s="13">
        <v>3957</v>
      </c>
      <c r="AB4022" s="39">
        <v>2894488.7793219057</v>
      </c>
    </row>
    <row r="4023" spans="3:28">
      <c r="C4023" s="13">
        <v>3958</v>
      </c>
      <c r="D4023" s="13">
        <v>65</v>
      </c>
      <c r="E4023" s="14">
        <v>241746.8581770231</v>
      </c>
      <c r="F4023" s="14">
        <v>73358.774689039012</v>
      </c>
      <c r="G4023" s="14">
        <v>2551.6097</v>
      </c>
      <c r="H4023" s="14">
        <v>165836.47378798408</v>
      </c>
      <c r="I4023" s="14">
        <v>9950.1884272790448</v>
      </c>
      <c r="J4023" s="14">
        <v>3980.0753709116179</v>
      </c>
      <c r="K4023" s="15">
        <v>1.0074040584638941E-2</v>
      </c>
      <c r="L4023" s="14">
        <v>1162.8420364364999</v>
      </c>
      <c r="M4023" s="14">
        <v>118582.43618105729</v>
      </c>
      <c r="N4023" s="14">
        <v>2985.0565281837135</v>
      </c>
      <c r="O4023" s="15">
        <v>5.9737370262588838E-2</v>
      </c>
      <c r="P4023" s="14">
        <v>9235.3946257919324</v>
      </c>
      <c r="Q4023" s="14">
        <v>165327.87573674848</v>
      </c>
      <c r="R4023" s="14">
        <v>2985.0565281837135</v>
      </c>
      <c r="S4023" s="15">
        <v>-0.170724928277734</v>
      </c>
      <c r="T4023" s="38">
        <v>-242418.89195884499</v>
      </c>
      <c r="U4023" s="38">
        <v>1179012.0975736552</v>
      </c>
      <c r="V4023" s="38">
        <v>-232020.65529661655</v>
      </c>
      <c r="W4023" s="38">
        <v>1462922.409491461</v>
      </c>
      <c r="AA4023" s="13">
        <v>3958</v>
      </c>
      <c r="AB4023" s="39">
        <v>2387208.5870092651</v>
      </c>
    </row>
    <row r="4024" spans="3:28">
      <c r="C4024" s="13">
        <v>3959</v>
      </c>
      <c r="D4024" s="13">
        <v>65</v>
      </c>
      <c r="E4024" s="14">
        <v>225216.29649382445</v>
      </c>
      <c r="F4024" s="14">
        <v>66911.855632591542</v>
      </c>
      <c r="G4024" s="14">
        <v>2551.6097</v>
      </c>
      <c r="H4024" s="14">
        <v>155752.83116123293</v>
      </c>
      <c r="I4024" s="14">
        <v>9345.169869673975</v>
      </c>
      <c r="J4024" s="14">
        <v>3738.0679478695902</v>
      </c>
      <c r="K4024" s="15">
        <v>-1.6083984576549477E-2</v>
      </c>
      <c r="L4024" s="14">
        <v>-3234.9824146452297</v>
      </c>
      <c r="M4024" s="14">
        <v>199764.71039875707</v>
      </c>
      <c r="N4024" s="14">
        <v>2803.5509609021924</v>
      </c>
      <c r="O4024" s="15">
        <v>4.2609909215543113E-2</v>
      </c>
      <c r="P4024" s="14">
        <v>7714.0193643111124</v>
      </c>
      <c r="Q4024" s="14">
        <v>190153.95020176109</v>
      </c>
      <c r="R4024" s="14">
        <v>2803.5509609021924</v>
      </c>
      <c r="S4024" s="15">
        <v>2.9051977116140645E-2</v>
      </c>
      <c r="T4024" s="38">
        <v>7104.4467546139749</v>
      </c>
      <c r="U4024" s="38">
        <v>253048.8475514983</v>
      </c>
      <c r="V4024" s="38">
        <v>11583.483704279857</v>
      </c>
      <c r="W4024" s="38">
        <v>642967.50815201644</v>
      </c>
      <c r="AA4024" s="13">
        <v>3959</v>
      </c>
      <c r="AB4024" s="39">
        <v>2688246.647861477</v>
      </c>
    </row>
    <row r="4025" spans="3:28">
      <c r="C4025" s="13">
        <v>3960</v>
      </c>
      <c r="D4025" s="13">
        <v>65</v>
      </c>
      <c r="E4025" s="14">
        <v>224961.44729955206</v>
      </c>
      <c r="F4025" s="14">
        <v>66812.46444682531</v>
      </c>
      <c r="G4025" s="14">
        <v>2551.6097</v>
      </c>
      <c r="H4025" s="14">
        <v>155597.37315272677</v>
      </c>
      <c r="I4025" s="14">
        <v>9335.8423891636048</v>
      </c>
      <c r="J4025" s="14">
        <v>3734.336955665442</v>
      </c>
      <c r="K4025" s="15">
        <v>-1.5029452475535596E-3</v>
      </c>
      <c r="L4025" s="14">
        <v>-182.96227300020567</v>
      </c>
      <c r="M4025" s="14">
        <v>123420.02678647052</v>
      </c>
      <c r="N4025" s="14">
        <v>2800.7527167490812</v>
      </c>
      <c r="O4025" s="15">
        <v>-2.4910801520209247E-2</v>
      </c>
      <c r="P4025" s="14">
        <v>-5832.8759835890314</v>
      </c>
      <c r="Q4025" s="14">
        <v>229717.97437125756</v>
      </c>
      <c r="R4025" s="14">
        <v>2800.7527167490812</v>
      </c>
      <c r="S4025" s="15">
        <v>0.1878555077120399</v>
      </c>
      <c r="T4025" s="38">
        <v>90572.841087842375</v>
      </c>
      <c r="U4025" s="38">
        <v>574114.21076050261</v>
      </c>
      <c r="V4025" s="38">
        <v>84557.002831253136</v>
      </c>
      <c r="W4025" s="38">
        <v>927252.21191823063</v>
      </c>
      <c r="AA4025" s="13">
        <v>3960</v>
      </c>
      <c r="AB4025" s="39">
        <v>2708215.2094438835</v>
      </c>
    </row>
    <row r="4026" spans="3:28">
      <c r="C4026" s="13">
        <v>3961</v>
      </c>
      <c r="D4026" s="13">
        <v>65</v>
      </c>
      <c r="E4026" s="14">
        <v>238365.09018471194</v>
      </c>
      <c r="F4026" s="14">
        <v>72039.885172037655</v>
      </c>
      <c r="G4026" s="14">
        <v>2551.6097</v>
      </c>
      <c r="H4026" s="14">
        <v>163773.59531267427</v>
      </c>
      <c r="I4026" s="14">
        <v>9826.415718760456</v>
      </c>
      <c r="J4026" s="14">
        <v>3930.5662875041826</v>
      </c>
      <c r="K4026" s="15">
        <v>4.639002399874044E-2</v>
      </c>
      <c r="L4026" s="14">
        <v>8618.0615947170936</v>
      </c>
      <c r="M4026" s="14">
        <v>196357.37225246849</v>
      </c>
      <c r="N4026" s="14">
        <v>2947.9247156281367</v>
      </c>
      <c r="O4026" s="15">
        <v>-0.10991239562155014</v>
      </c>
      <c r="P4026" s="14">
        <v>-24639.006974935473</v>
      </c>
      <c r="Q4026" s="14">
        <v>201004.45724481955</v>
      </c>
      <c r="R4026" s="14">
        <v>2947.9247156281367</v>
      </c>
      <c r="S4026" s="15">
        <v>0.15101602353027829</v>
      </c>
      <c r="T4026" s="38">
        <v>9358.3941706259648</v>
      </c>
      <c r="U4026" s="38">
        <v>72801.900897681306</v>
      </c>
      <c r="V4026" s="38">
        <v>-6662.551209592415</v>
      </c>
      <c r="W4026" s="38">
        <v>470163.73039496935</v>
      </c>
      <c r="AA4026" s="13">
        <v>3961</v>
      </c>
      <c r="AB4026" s="39">
        <v>2673231.8585807332</v>
      </c>
    </row>
    <row r="4027" spans="3:28">
      <c r="C4027" s="13">
        <v>3962</v>
      </c>
      <c r="D4027" s="13">
        <v>65</v>
      </c>
      <c r="E4027" s="14">
        <v>249587.46559804649</v>
      </c>
      <c r="F4027" s="14">
        <v>76416.611583238133</v>
      </c>
      <c r="G4027" s="14">
        <v>2551.6097</v>
      </c>
      <c r="H4027" s="14">
        <v>170619.24431480837</v>
      </c>
      <c r="I4027" s="14">
        <v>10237.154658888501</v>
      </c>
      <c r="J4027" s="14">
        <v>4094.8618635554008</v>
      </c>
      <c r="K4027" s="15">
        <v>0.11622920716516077</v>
      </c>
      <c r="L4027" s="14">
        <v>18741.077576108637</v>
      </c>
      <c r="M4027" s="14">
        <v>182030.91937177285</v>
      </c>
      <c r="N4027" s="14">
        <v>3071.1463976665505</v>
      </c>
      <c r="O4027" s="15">
        <v>0.23469767482582687</v>
      </c>
      <c r="P4027" s="14">
        <v>70655.103909998768</v>
      </c>
      <c r="Q4027" s="14">
        <v>373237.98813325149</v>
      </c>
      <c r="R4027" s="14">
        <v>3071.1463976665505</v>
      </c>
      <c r="S4027" s="15">
        <v>0.17295374313870865</v>
      </c>
      <c r="T4027" s="38">
        <v>83373.249893076179</v>
      </c>
      <c r="U4027" s="38">
        <v>566964.01530715381</v>
      </c>
      <c r="V4027" s="38">
        <v>172769.4313791836</v>
      </c>
      <c r="W4027" s="38">
        <v>1122232.9228121783</v>
      </c>
      <c r="AA4027" s="13">
        <v>3962</v>
      </c>
      <c r="AB4027" s="39">
        <v>2792585.7444192185</v>
      </c>
    </row>
    <row r="4028" spans="3:28">
      <c r="C4028" s="13">
        <v>3963</v>
      </c>
      <c r="D4028" s="13">
        <v>65</v>
      </c>
      <c r="E4028" s="14">
        <v>231769.17998819528</v>
      </c>
      <c r="F4028" s="14">
        <v>69467.480195396158</v>
      </c>
      <c r="G4028" s="14">
        <v>2551.6097</v>
      </c>
      <c r="H4028" s="14">
        <v>159750.09009279913</v>
      </c>
      <c r="I4028" s="14">
        <v>9585.0054055679484</v>
      </c>
      <c r="J4028" s="14">
        <v>3834.0021622271797</v>
      </c>
      <c r="K4028" s="15">
        <v>6.7700299877652012E-2</v>
      </c>
      <c r="L4028" s="14">
        <v>13970.918618378215</v>
      </c>
      <c r="M4028" s="14">
        <v>222252.12552467221</v>
      </c>
      <c r="N4028" s="14">
        <v>2875.5016216703843</v>
      </c>
      <c r="O4028" s="15">
        <v>-2.4614425535520471E-2</v>
      </c>
      <c r="P4028" s="14">
        <v>-2914.7185837046982</v>
      </c>
      <c r="Q4028" s="14">
        <v>116938.08845091032</v>
      </c>
      <c r="R4028" s="14">
        <v>2875.5016216703843</v>
      </c>
      <c r="S4028" s="15">
        <v>0.10572703946321887</v>
      </c>
      <c r="T4028" s="38">
        <v>8834.1238261729268</v>
      </c>
      <c r="U4028" s="38">
        <v>93827.830341662164</v>
      </c>
      <c r="V4028" s="38">
        <v>19890.323860846445</v>
      </c>
      <c r="W4028" s="38">
        <v>433018.04431724467</v>
      </c>
      <c r="AA4028" s="13">
        <v>3963</v>
      </c>
      <c r="AB4028" s="39">
        <v>2720394.4265844095</v>
      </c>
    </row>
    <row r="4029" spans="3:28">
      <c r="C4029" s="13">
        <v>3964</v>
      </c>
      <c r="D4029" s="13">
        <v>65</v>
      </c>
      <c r="E4029" s="14">
        <v>241207.98688751514</v>
      </c>
      <c r="F4029" s="14">
        <v>73148.614886130905</v>
      </c>
      <c r="G4029" s="14">
        <v>2551.6097</v>
      </c>
      <c r="H4029" s="14">
        <v>165507.76230138424</v>
      </c>
      <c r="I4029" s="14">
        <v>9930.465738083054</v>
      </c>
      <c r="J4029" s="14">
        <v>3972.1862952332217</v>
      </c>
      <c r="K4029" s="15">
        <v>1.2954424787183082E-2</v>
      </c>
      <c r="L4029" s="14">
        <v>2036.9043912082402</v>
      </c>
      <c r="M4029" s="14">
        <v>161259.18707797935</v>
      </c>
      <c r="N4029" s="14">
        <v>2979.1397214249159</v>
      </c>
      <c r="O4029" s="15">
        <v>6.9161626315135061E-2</v>
      </c>
      <c r="P4029" s="14">
        <v>15120.901000164426</v>
      </c>
      <c r="Q4029" s="14">
        <v>235241.83923365077</v>
      </c>
      <c r="R4029" s="14">
        <v>2979.1397214249159</v>
      </c>
      <c r="S4029" s="15">
        <v>9.7351945475292204E-2</v>
      </c>
      <c r="T4029" s="38">
        <v>9171.7224115969093</v>
      </c>
      <c r="U4029" s="38">
        <v>104873.30176856212</v>
      </c>
      <c r="V4029" s="38">
        <v>26329.527802969576</v>
      </c>
      <c r="W4029" s="38">
        <v>501374.32808019227</v>
      </c>
      <c r="AA4029" s="13">
        <v>3964</v>
      </c>
      <c r="AB4029" s="39">
        <v>2616540.7116901223</v>
      </c>
    </row>
    <row r="4030" spans="3:28">
      <c r="C4030" s="13">
        <v>3965</v>
      </c>
      <c r="D4030" s="13">
        <v>65</v>
      </c>
      <c r="E4030" s="14">
        <v>223106.4328561023</v>
      </c>
      <c r="F4030" s="14">
        <v>66089.008813879889</v>
      </c>
      <c r="G4030" s="14">
        <v>2551.6097</v>
      </c>
      <c r="H4030" s="14">
        <v>154465.81434222241</v>
      </c>
      <c r="I4030" s="14">
        <v>9267.9488605333445</v>
      </c>
      <c r="J4030" s="14">
        <v>3707.179544213338</v>
      </c>
      <c r="K4030" s="15">
        <v>4.3866700321743841E-2</v>
      </c>
      <c r="L4030" s="14">
        <v>4492.1259892636408</v>
      </c>
      <c r="M4030" s="14">
        <v>108749.72509682938</v>
      </c>
      <c r="N4030" s="14">
        <v>2780.3846581600033</v>
      </c>
      <c r="O4030" s="15">
        <v>0.16287046553123291</v>
      </c>
      <c r="P4030" s="14">
        <v>20099.929256430867</v>
      </c>
      <c r="Q4030" s="14">
        <v>144900.64411868554</v>
      </c>
      <c r="R4030" s="14">
        <v>2780.3846581600033</v>
      </c>
      <c r="S4030" s="15">
        <v>-0.14442471351231861</v>
      </c>
      <c r="T4030" s="38">
        <v>-239539.84350378969</v>
      </c>
      <c r="U4030" s="38">
        <v>1420429.6714241079</v>
      </c>
      <c r="V4030" s="38">
        <v>-214947.78825809518</v>
      </c>
      <c r="W4030" s="38">
        <v>1674080.0406396228</v>
      </c>
      <c r="AA4030" s="13">
        <v>3965</v>
      </c>
      <c r="AB4030" s="39">
        <v>2734234.743240233</v>
      </c>
    </row>
    <row r="4031" spans="3:28">
      <c r="C4031" s="13">
        <v>3966</v>
      </c>
      <c r="D4031" s="13">
        <v>65</v>
      </c>
      <c r="E4031" s="14">
        <v>225777.6487674778</v>
      </c>
      <c r="F4031" s="14">
        <v>67130.783019316339</v>
      </c>
      <c r="G4031" s="14">
        <v>2551.6097</v>
      </c>
      <c r="H4031" s="14">
        <v>156095.25604816145</v>
      </c>
      <c r="I4031" s="14">
        <v>9365.7153628896867</v>
      </c>
      <c r="J4031" s="14">
        <v>3746.2861451558747</v>
      </c>
      <c r="K4031" s="15">
        <v>5.9329522695935333E-3</v>
      </c>
      <c r="L4031" s="14">
        <v>811.42636552675697</v>
      </c>
      <c r="M4031" s="14">
        <v>139450.60574777282</v>
      </c>
      <c r="N4031" s="14">
        <v>2809.714608866906</v>
      </c>
      <c r="O4031" s="15">
        <v>5.9573992709671619E-2</v>
      </c>
      <c r="P4031" s="14">
        <v>9099.1487035105492</v>
      </c>
      <c r="Q4031" s="14">
        <v>163240.93515510415</v>
      </c>
      <c r="R4031" s="14">
        <v>2809.714608866906</v>
      </c>
      <c r="S4031" s="15">
        <v>4.4945424606938927E-2</v>
      </c>
      <c r="T4031" s="38">
        <v>23801.10572331474</v>
      </c>
      <c r="U4031" s="38">
        <v>554761.66155462759</v>
      </c>
      <c r="V4031" s="38">
        <v>33711.680792352046</v>
      </c>
      <c r="W4031" s="38">
        <v>857453.20245750458</v>
      </c>
      <c r="AA4031" s="13">
        <v>3966</v>
      </c>
      <c r="AB4031" s="39">
        <v>2424838.7119817431</v>
      </c>
    </row>
    <row r="4032" spans="3:28">
      <c r="C4032" s="13">
        <v>3967</v>
      </c>
      <c r="D4032" s="13">
        <v>65</v>
      </c>
      <c r="E4032" s="14">
        <v>238284.9532864615</v>
      </c>
      <c r="F4032" s="14">
        <v>72008.631781719989</v>
      </c>
      <c r="G4032" s="14">
        <v>2551.6097</v>
      </c>
      <c r="H4032" s="14">
        <v>163724.7118047415</v>
      </c>
      <c r="I4032" s="14">
        <v>9823.4827082844895</v>
      </c>
      <c r="J4032" s="14">
        <v>3929.3930833137961</v>
      </c>
      <c r="K4032" s="15">
        <v>5.4955447806642889E-2</v>
      </c>
      <c r="L4032" s="14">
        <v>7673.6658554372361</v>
      </c>
      <c r="M4032" s="14">
        <v>149272.66912563762</v>
      </c>
      <c r="N4032" s="14">
        <v>2947.0448124853469</v>
      </c>
      <c r="O4032" s="15">
        <v>-1.3511494421120776E-2</v>
      </c>
      <c r="P4032" s="14">
        <v>-1920.6719334131647</v>
      </c>
      <c r="Q4032" s="14">
        <v>141703.8127239648</v>
      </c>
      <c r="R4032" s="14">
        <v>2947.0448124853469</v>
      </c>
      <c r="S4032" s="15">
        <v>0.49275064266753954</v>
      </c>
      <c r="T4032" s="38">
        <v>76163.1891711481</v>
      </c>
      <c r="U4032" s="38">
        <v>232204.11865134898</v>
      </c>
      <c r="V4032" s="38">
        <v>81916.183093172178</v>
      </c>
      <c r="W4032" s="38">
        <v>523180.6005009514</v>
      </c>
      <c r="AA4032" s="13">
        <v>3967</v>
      </c>
      <c r="AB4032" s="39">
        <v>2562547.4681945033</v>
      </c>
    </row>
    <row r="4033" spans="3:28">
      <c r="C4033" s="13">
        <v>3968</v>
      </c>
      <c r="D4033" s="13">
        <v>65</v>
      </c>
      <c r="E4033" s="14">
        <v>233784.09747691199</v>
      </c>
      <c r="F4033" s="14">
        <v>70253.298015995679</v>
      </c>
      <c r="G4033" s="14">
        <v>2551.6097</v>
      </c>
      <c r="H4033" s="14">
        <v>160979.18976091631</v>
      </c>
      <c r="I4033" s="14">
        <v>9658.7513856549776</v>
      </c>
      <c r="J4033" s="14">
        <v>3863.5005542619911</v>
      </c>
      <c r="K4033" s="15">
        <v>1.3452702711550614E-2</v>
      </c>
      <c r="L4033" s="14">
        <v>1895.275367609896</v>
      </c>
      <c r="M4033" s="14">
        <v>144711.38236085229</v>
      </c>
      <c r="N4033" s="14">
        <v>2897.6254156964933</v>
      </c>
      <c r="O4033" s="15">
        <v>3.7047007712449814E-2</v>
      </c>
      <c r="P4033" s="14">
        <v>5023.3944907577034</v>
      </c>
      <c r="Q4033" s="14">
        <v>142067.35511846261</v>
      </c>
      <c r="R4033" s="14">
        <v>2897.6254156964933</v>
      </c>
      <c r="S4033" s="15">
        <v>0.42511731548717996</v>
      </c>
      <c r="T4033" s="38">
        <v>102718.45267752859</v>
      </c>
      <c r="U4033" s="38">
        <v>345791.04530554859</v>
      </c>
      <c r="V4033" s="38">
        <v>109637.1225358962</v>
      </c>
      <c r="W4033" s="38">
        <v>632569.78278486349</v>
      </c>
      <c r="AA4033" s="13">
        <v>3968</v>
      </c>
      <c r="AB4033" s="39">
        <v>2335116.8506135088</v>
      </c>
    </row>
    <row r="4034" spans="3:28">
      <c r="C4034" s="13">
        <v>3969</v>
      </c>
      <c r="D4034" s="13">
        <v>65</v>
      </c>
      <c r="E4034" s="14">
        <v>232837.70162805085</v>
      </c>
      <c r="F4034" s="14">
        <v>69884.203634939826</v>
      </c>
      <c r="G4034" s="14">
        <v>2551.6097</v>
      </c>
      <c r="H4034" s="14">
        <v>160401.88829311103</v>
      </c>
      <c r="I4034" s="14">
        <v>9624.1132975866622</v>
      </c>
      <c r="J4034" s="14">
        <v>3849.6453190346651</v>
      </c>
      <c r="K4034" s="15">
        <v>9.0490315272426347E-2</v>
      </c>
      <c r="L4034" s="14">
        <v>13217.80068733462</v>
      </c>
      <c r="M4034" s="14">
        <v>161211.30094557247</v>
      </c>
      <c r="N4034" s="14">
        <v>2887.2339892759987</v>
      </c>
      <c r="O4034" s="15">
        <v>8.8491565685020465E-2</v>
      </c>
      <c r="P4034" s="14">
        <v>9646.9809790645686</v>
      </c>
      <c r="Q4034" s="14">
        <v>120106.42229985725</v>
      </c>
      <c r="R4034" s="14">
        <v>2887.2339892759987</v>
      </c>
      <c r="S4034" s="15">
        <v>0.19309499205161079</v>
      </c>
      <c r="T4034" s="38">
        <v>207947.31738602289</v>
      </c>
      <c r="U4034" s="38">
        <v>1286308.130298628</v>
      </c>
      <c r="V4034" s="38">
        <v>230812.09905242207</v>
      </c>
      <c r="W4034" s="38">
        <v>1567625.8535440578</v>
      </c>
      <c r="AA4034" s="13">
        <v>3969</v>
      </c>
      <c r="AB4034" s="39">
        <v>2176849.6582226069</v>
      </c>
    </row>
    <row r="4035" spans="3:28">
      <c r="C4035" s="13">
        <v>3970</v>
      </c>
      <c r="D4035" s="13">
        <v>65</v>
      </c>
      <c r="E4035" s="14">
        <v>230075.47619357903</v>
      </c>
      <c r="F4035" s="14">
        <v>68806.935715495827</v>
      </c>
      <c r="G4035" s="14">
        <v>2551.6097</v>
      </c>
      <c r="H4035" s="14">
        <v>158716.93077808319</v>
      </c>
      <c r="I4035" s="14">
        <v>9523.0158466849916</v>
      </c>
      <c r="J4035" s="14">
        <v>3809.2063386739969</v>
      </c>
      <c r="K4035" s="15">
        <v>0.10688215608712276</v>
      </c>
      <c r="L4035" s="14">
        <v>14223.38049598947</v>
      </c>
      <c r="M4035" s="14">
        <v>149203.33521788663</v>
      </c>
      <c r="N4035" s="14">
        <v>2856.9047540054976</v>
      </c>
      <c r="O4035" s="15">
        <v>-1.6591051865624831E-2</v>
      </c>
      <c r="P4035" s="14">
        <v>-1819.8567792387782</v>
      </c>
      <c r="Q4035" s="14">
        <v>109297.64931046785</v>
      </c>
      <c r="R4035" s="14">
        <v>2856.9047540054976</v>
      </c>
      <c r="S4035" s="15">
        <v>0.35876079639819003</v>
      </c>
      <c r="T4035" s="38">
        <v>38425.754572017657</v>
      </c>
      <c r="U4035" s="38">
        <v>146961.10089561751</v>
      </c>
      <c r="V4035" s="38">
        <v>50829.27828876835</v>
      </c>
      <c r="W4035" s="38">
        <v>405462.08542397199</v>
      </c>
      <c r="AA4035" s="13">
        <v>3970</v>
      </c>
      <c r="AB4035" s="39">
        <v>3200630.537196686</v>
      </c>
    </row>
    <row r="4036" spans="3:28">
      <c r="C4036" s="13">
        <v>3971</v>
      </c>
      <c r="D4036" s="13">
        <v>65</v>
      </c>
      <c r="E4036" s="14">
        <v>245417.67144044721</v>
      </c>
      <c r="F4036" s="14">
        <v>74790.391861774406</v>
      </c>
      <c r="G4036" s="14">
        <v>2551.6097</v>
      </c>
      <c r="H4036" s="14">
        <v>168075.66987867281</v>
      </c>
      <c r="I4036" s="14">
        <v>10084.540192720367</v>
      </c>
      <c r="J4036" s="14">
        <v>4033.8160770881473</v>
      </c>
      <c r="K4036" s="15">
        <v>3.376017433994366E-2</v>
      </c>
      <c r="L4036" s="14">
        <v>4542.388086123583</v>
      </c>
      <c r="M4036" s="14">
        <v>141108.01143592762</v>
      </c>
      <c r="N4036" s="14">
        <v>3025.3620578161103</v>
      </c>
      <c r="O4036" s="15">
        <v>9.0682211844158311E-2</v>
      </c>
      <c r="P4036" s="14">
        <v>4921.3858963443208</v>
      </c>
      <c r="Q4036" s="14">
        <v>60704.753493881246</v>
      </c>
      <c r="R4036" s="14">
        <v>3025.3620578161103</v>
      </c>
      <c r="S4036" s="15">
        <v>0.12467174642351878</v>
      </c>
      <c r="T4036" s="38">
        <v>31519.379339426818</v>
      </c>
      <c r="U4036" s="38">
        <v>285851.00486561691</v>
      </c>
      <c r="V4036" s="38">
        <v>40983.153321894722</v>
      </c>
      <c r="W4036" s="38">
        <v>487663.76979542576</v>
      </c>
      <c r="AA4036" s="13">
        <v>3971</v>
      </c>
      <c r="AB4036" s="39">
        <v>2613815.1415407322</v>
      </c>
    </row>
    <row r="4037" spans="3:28">
      <c r="C4037" s="13">
        <v>3972</v>
      </c>
      <c r="D4037" s="13">
        <v>65</v>
      </c>
      <c r="E4037" s="14">
        <v>241895.40390555511</v>
      </c>
      <c r="F4037" s="14">
        <v>73416.707523166493</v>
      </c>
      <c r="G4037" s="14">
        <v>2551.6097</v>
      </c>
      <c r="H4037" s="14">
        <v>165927.08668238862</v>
      </c>
      <c r="I4037" s="14">
        <v>9955.6252009433174</v>
      </c>
      <c r="J4037" s="14">
        <v>3982.2500803773273</v>
      </c>
      <c r="K4037" s="15">
        <v>6.2327132751630113E-2</v>
      </c>
      <c r="L4037" s="14">
        <v>10749.843362523172</v>
      </c>
      <c r="M4037" s="14">
        <v>185215.50538102357</v>
      </c>
      <c r="N4037" s="14">
        <v>2986.687560282995</v>
      </c>
      <c r="O4037" s="15">
        <v>2.3510441130114162E-2</v>
      </c>
      <c r="P4037" s="14">
        <v>6497.4271494462191</v>
      </c>
      <c r="Q4037" s="14">
        <v>284354.24337518826</v>
      </c>
      <c r="R4037" s="14">
        <v>2986.687560282995</v>
      </c>
      <c r="S4037" s="15">
        <v>0.28390977880647927</v>
      </c>
      <c r="T4037" s="38">
        <v>52395.587027934751</v>
      </c>
      <c r="U4037" s="38">
        <v>238439.06236113215</v>
      </c>
      <c r="V4037" s="38">
        <v>69642.857539904144</v>
      </c>
      <c r="W4037" s="38">
        <v>708008.81111734395</v>
      </c>
      <c r="AA4037" s="13">
        <v>3972</v>
      </c>
      <c r="AB4037" s="39">
        <v>2977854.9958903063</v>
      </c>
    </row>
    <row r="4038" spans="3:28">
      <c r="C4038" s="13">
        <v>3973</v>
      </c>
      <c r="D4038" s="13">
        <v>65</v>
      </c>
      <c r="E4038" s="14">
        <v>236120.74727488597</v>
      </c>
      <c r="F4038" s="14">
        <v>71164.591437205527</v>
      </c>
      <c r="G4038" s="14">
        <v>2551.6097</v>
      </c>
      <c r="H4038" s="14">
        <v>162404.54613768045</v>
      </c>
      <c r="I4038" s="14">
        <v>9744.2727682608256</v>
      </c>
      <c r="J4038" s="14">
        <v>3897.7091073043302</v>
      </c>
      <c r="K4038" s="15">
        <v>2.0601166945033358E-2</v>
      </c>
      <c r="L4038" s="14">
        <v>2897.2514641537873</v>
      </c>
      <c r="M4038" s="14">
        <v>145481.41429349917</v>
      </c>
      <c r="N4038" s="14">
        <v>2923.2818304782477</v>
      </c>
      <c r="O4038" s="15">
        <v>4.2368532867625625E-2</v>
      </c>
      <c r="P4038" s="14">
        <v>4084.8802127152699</v>
      </c>
      <c r="Q4038" s="14">
        <v>101959.5884738993</v>
      </c>
      <c r="R4038" s="14">
        <v>2923.2818304782477</v>
      </c>
      <c r="S4038" s="15">
        <v>-2.3344526852158015E-3</v>
      </c>
      <c r="T4038" s="38">
        <v>-1002.398110307798</v>
      </c>
      <c r="U4038" s="38">
        <v>429852.44347078004</v>
      </c>
      <c r="V4038" s="38">
        <v>5979.73356656126</v>
      </c>
      <c r="W4038" s="38">
        <v>677293.44623817853</v>
      </c>
      <c r="AA4038" s="13">
        <v>3973</v>
      </c>
      <c r="AB4038" s="39">
        <v>2297789.6975556361</v>
      </c>
    </row>
    <row r="4039" spans="3:28">
      <c r="C4039" s="13">
        <v>3974</v>
      </c>
      <c r="D4039" s="13">
        <v>65</v>
      </c>
      <c r="E4039" s="14">
        <v>233569.66348952751</v>
      </c>
      <c r="F4039" s="14">
        <v>70169.668760915723</v>
      </c>
      <c r="G4039" s="14">
        <v>2551.6097</v>
      </c>
      <c r="H4039" s="14">
        <v>160848.38502861178</v>
      </c>
      <c r="I4039" s="14">
        <v>9650.9031017167072</v>
      </c>
      <c r="J4039" s="14">
        <v>3860.3612406866832</v>
      </c>
      <c r="K4039" s="15">
        <v>1.3440774560495954E-2</v>
      </c>
      <c r="L4039" s="14">
        <v>2232.0064158973273</v>
      </c>
      <c r="M4039" s="14">
        <v>170224.52264429868</v>
      </c>
      <c r="N4039" s="14">
        <v>2895.270930515012</v>
      </c>
      <c r="O4039" s="15">
        <v>4.015296545207242E-3</v>
      </c>
      <c r="P4039" s="14">
        <v>857.10027703674859</v>
      </c>
      <c r="Q4039" s="14">
        <v>215763.50955560198</v>
      </c>
      <c r="R4039" s="14">
        <v>2895.270930515012</v>
      </c>
      <c r="S4039" s="15">
        <v>0.13795771691541608</v>
      </c>
      <c r="T4039" s="38">
        <v>94267.534292955825</v>
      </c>
      <c r="U4039" s="38">
        <v>779022.60917280323</v>
      </c>
      <c r="V4039" s="38">
        <v>97356.640985889899</v>
      </c>
      <c r="W4039" s="38">
        <v>1165010.6413727039</v>
      </c>
      <c r="AA4039" s="13">
        <v>3974</v>
      </c>
      <c r="AB4039" s="39">
        <v>2647708.6684525977</v>
      </c>
    </row>
    <row r="4040" spans="3:28">
      <c r="C4040" s="13">
        <v>3975</v>
      </c>
      <c r="D4040" s="13">
        <v>65</v>
      </c>
      <c r="E4040" s="14">
        <v>238776.55842184997</v>
      </c>
      <c r="F4040" s="14">
        <v>72200.35778452149</v>
      </c>
      <c r="G4040" s="14">
        <v>2551.6097</v>
      </c>
      <c r="H4040" s="14">
        <v>164024.5909373285</v>
      </c>
      <c r="I4040" s="14">
        <v>9841.4754562397102</v>
      </c>
      <c r="J4040" s="14">
        <v>3936.5901824958842</v>
      </c>
      <c r="K4040" s="15">
        <v>3.4991017624053038E-2</v>
      </c>
      <c r="L4040" s="14">
        <v>4983.58343840407</v>
      </c>
      <c r="M4040" s="14">
        <v>149376.52853406698</v>
      </c>
      <c r="N4040" s="14">
        <v>2952.4426368719128</v>
      </c>
      <c r="O4040" s="15">
        <v>-0.20518386080112078</v>
      </c>
      <c r="P4040" s="14">
        <v>-35245.96982394439</v>
      </c>
      <c r="Q4040" s="14">
        <v>138007.74747458412</v>
      </c>
      <c r="R4040" s="14">
        <v>2952.4426368719128</v>
      </c>
      <c r="S4040" s="15">
        <v>0.20390840269479982</v>
      </c>
      <c r="T4040" s="38">
        <v>29785.542573136845</v>
      </c>
      <c r="U4040" s="38">
        <v>177334.91330326424</v>
      </c>
      <c r="V4040" s="38">
        <v>-476.84381240347284</v>
      </c>
      <c r="W4040" s="38">
        <v>464719.18931191537</v>
      </c>
      <c r="AA4040" s="13">
        <v>3975</v>
      </c>
      <c r="AB4040" s="39">
        <v>2742768.0103345504</v>
      </c>
    </row>
    <row r="4041" spans="3:28">
      <c r="C4041" s="13">
        <v>3976</v>
      </c>
      <c r="D4041" s="13">
        <v>65</v>
      </c>
      <c r="E4041" s="14">
        <v>237754.26451692719</v>
      </c>
      <c r="F4041" s="14">
        <v>71801.663161601609</v>
      </c>
      <c r="G4041" s="14">
        <v>2551.6097</v>
      </c>
      <c r="H4041" s="14">
        <v>163400.99165532558</v>
      </c>
      <c r="I4041" s="14">
        <v>9804.0594993195336</v>
      </c>
      <c r="J4041" s="14">
        <v>3921.6237997278135</v>
      </c>
      <c r="K4041" s="15">
        <v>-1.0091308123411052E-2</v>
      </c>
      <c r="L4041" s="14">
        <v>-2170.6876102952424</v>
      </c>
      <c r="M4041" s="14">
        <v>214894.80484722756</v>
      </c>
      <c r="N4041" s="14">
        <v>2941.2178497958598</v>
      </c>
      <c r="O4041" s="15">
        <v>0.13782905569550494</v>
      </c>
      <c r="P4041" s="14">
        <v>27982.605459176113</v>
      </c>
      <c r="Q4041" s="14">
        <v>232477.20898355762</v>
      </c>
      <c r="R4041" s="14">
        <v>2941.2178497958598</v>
      </c>
      <c r="S4041" s="15">
        <v>5.2782483708565246E-2</v>
      </c>
      <c r="T4041" s="38">
        <v>3307.4326539532149</v>
      </c>
      <c r="U4041" s="38">
        <v>67439.599383045628</v>
      </c>
      <c r="V4041" s="38">
        <v>29119.350502834088</v>
      </c>
      <c r="W4041" s="38">
        <v>514811.6132138308</v>
      </c>
      <c r="AA4041" s="13">
        <v>3976</v>
      </c>
      <c r="AB4041" s="39">
        <v>2466743.2350992011</v>
      </c>
    </row>
    <row r="4042" spans="3:28">
      <c r="C4042" s="13">
        <v>3977</v>
      </c>
      <c r="D4042" s="13">
        <v>65</v>
      </c>
      <c r="E4042" s="14">
        <v>220385.64792654823</v>
      </c>
      <c r="F4042" s="14">
        <v>65027.902691353811</v>
      </c>
      <c r="G4042" s="14">
        <v>2551.6097</v>
      </c>
      <c r="H4042" s="14">
        <v>152806.13553519442</v>
      </c>
      <c r="I4042" s="14">
        <v>9168.3681321116655</v>
      </c>
      <c r="J4042" s="14">
        <v>3667.3472528446664</v>
      </c>
      <c r="K4042" s="15">
        <v>5.3192045323039422E-2</v>
      </c>
      <c r="L4042" s="14">
        <v>6930.9132284505295</v>
      </c>
      <c r="M4042" s="14">
        <v>139064.39364663194</v>
      </c>
      <c r="N4042" s="14">
        <v>2750.5104396334996</v>
      </c>
      <c r="O4042" s="15">
        <v>-0.12216288746944387</v>
      </c>
      <c r="P4042" s="14">
        <v>-15247.28731645804</v>
      </c>
      <c r="Q4042" s="14">
        <v>110939.09206962225</v>
      </c>
      <c r="R4042" s="14">
        <v>2750.5104396334996</v>
      </c>
      <c r="S4042" s="15">
        <v>5.8378794226431725E-2</v>
      </c>
      <c r="T4042" s="38">
        <v>13951.72713055301</v>
      </c>
      <c r="U4042" s="38">
        <v>254313.1984143561</v>
      </c>
      <c r="V4042" s="38">
        <v>5635.353042545501</v>
      </c>
      <c r="W4042" s="38">
        <v>504316.68413061032</v>
      </c>
      <c r="AA4042" s="13">
        <v>3977</v>
      </c>
      <c r="AB4042" s="39">
        <v>2589839.4679858563</v>
      </c>
    </row>
    <row r="4043" spans="3:28">
      <c r="C4043" s="13">
        <v>3978</v>
      </c>
      <c r="D4043" s="13">
        <v>65</v>
      </c>
      <c r="E4043" s="14">
        <v>232282.28252804902</v>
      </c>
      <c r="F4043" s="14">
        <v>69667.590185939116</v>
      </c>
      <c r="G4043" s="14">
        <v>2551.6097</v>
      </c>
      <c r="H4043" s="14">
        <v>160063.08264210992</v>
      </c>
      <c r="I4043" s="14">
        <v>9603.784958526594</v>
      </c>
      <c r="J4043" s="14">
        <v>3841.5139834106376</v>
      </c>
      <c r="K4043" s="15">
        <v>0.11290945699267066</v>
      </c>
      <c r="L4043" s="14">
        <v>17732.725457597891</v>
      </c>
      <c r="M4043" s="14">
        <v>176706.0972603813</v>
      </c>
      <c r="N4043" s="14">
        <v>2881.1354875579782</v>
      </c>
      <c r="O4043" s="15">
        <v>-0.11523834180916326</v>
      </c>
      <c r="P4043" s="14">
        <v>-15407.266720575835</v>
      </c>
      <c r="Q4043" s="14">
        <v>119732.43690707887</v>
      </c>
      <c r="R4043" s="14">
        <v>2881.1354875579782</v>
      </c>
      <c r="S4043" s="15">
        <v>-1.0866734984103343E-2</v>
      </c>
      <c r="T4043" s="38">
        <v>-3952.8698743425989</v>
      </c>
      <c r="U4043" s="38">
        <v>361246.44234283589</v>
      </c>
      <c r="V4043" s="38">
        <v>-1627.4111373205428</v>
      </c>
      <c r="W4043" s="38">
        <v>657684.97651029611</v>
      </c>
      <c r="AA4043" s="13">
        <v>3978</v>
      </c>
      <c r="AB4043" s="39">
        <v>2518470.0807445836</v>
      </c>
    </row>
    <row r="4044" spans="3:28">
      <c r="C4044" s="13">
        <v>3979</v>
      </c>
      <c r="D4044" s="13">
        <v>65</v>
      </c>
      <c r="E4044" s="14">
        <v>235765.10545354435</v>
      </c>
      <c r="F4044" s="14">
        <v>71025.891126882299</v>
      </c>
      <c r="G4044" s="14">
        <v>2551.6097</v>
      </c>
      <c r="H4044" s="14">
        <v>162187.60462666207</v>
      </c>
      <c r="I4044" s="14">
        <v>9731.256277599723</v>
      </c>
      <c r="J4044" s="14">
        <v>3892.5025110398892</v>
      </c>
      <c r="K4044" s="15">
        <v>3.1562860347385951E-2</v>
      </c>
      <c r="L4044" s="14">
        <v>3971.2932423479592</v>
      </c>
      <c r="M4044" s="14">
        <v>131739.26023082944</v>
      </c>
      <c r="N4044" s="14">
        <v>2919.3768832799169</v>
      </c>
      <c r="O4044" s="15">
        <v>-7.2339477661437696E-2</v>
      </c>
      <c r="P4044" s="14">
        <v>-11538.704874367548</v>
      </c>
      <c r="Q4044" s="14">
        <v>149428.69978787948</v>
      </c>
      <c r="R4044" s="14">
        <v>2919.3768832799169</v>
      </c>
      <c r="S4044" s="15">
        <v>0.16400706590464723</v>
      </c>
      <c r="T4044" s="38">
        <v>92577.61292695858</v>
      </c>
      <c r="U4044" s="38">
        <v>658510.62095583312</v>
      </c>
      <c r="V4044" s="38">
        <v>85010.20129493899</v>
      </c>
      <c r="W4044" s="38">
        <v>939678.58097454207</v>
      </c>
      <c r="AA4044" s="13">
        <v>3979</v>
      </c>
      <c r="AB4044" s="39">
        <v>2682516.1479440155</v>
      </c>
    </row>
    <row r="4045" spans="3:28">
      <c r="C4045" s="13">
        <v>3980</v>
      </c>
      <c r="D4045" s="13">
        <v>65</v>
      </c>
      <c r="E4045" s="14">
        <v>239381.01321541591</v>
      </c>
      <c r="F4045" s="14">
        <v>72436.095154012204</v>
      </c>
      <c r="G4045" s="14">
        <v>2551.6097</v>
      </c>
      <c r="H4045" s="14">
        <v>164393.3083614037</v>
      </c>
      <c r="I4045" s="14">
        <v>9863.5985016842224</v>
      </c>
      <c r="J4045" s="14">
        <v>3945.4394006736893</v>
      </c>
      <c r="K4045" s="15">
        <v>3.8165543984787428E-2</v>
      </c>
      <c r="L4045" s="14">
        <v>6138.7121707174456</v>
      </c>
      <c r="M4045" s="14">
        <v>168955.78334064953</v>
      </c>
      <c r="N4045" s="14">
        <v>2959.0795505052665</v>
      </c>
      <c r="O4045" s="15">
        <v>0.19754680293268717</v>
      </c>
      <c r="P4045" s="14">
        <v>57593.828257466521</v>
      </c>
      <c r="Q4045" s="14">
        <v>350618.59884615452</v>
      </c>
      <c r="R4045" s="14">
        <v>2959.0795505052665</v>
      </c>
      <c r="S4045" s="15">
        <v>-7.181028946376504E-2</v>
      </c>
      <c r="T4045" s="38">
        <v>-10425.509731468015</v>
      </c>
      <c r="U4045" s="38">
        <v>136235.30990380596</v>
      </c>
      <c r="V4045" s="38">
        <v>53307.030696715949</v>
      </c>
      <c r="W4045" s="38">
        <v>655809.69209061004</v>
      </c>
      <c r="AA4045" s="13">
        <v>3980</v>
      </c>
      <c r="AB4045" s="39">
        <v>2612884.5528361048</v>
      </c>
    </row>
    <row r="4046" spans="3:28">
      <c r="C4046" s="13">
        <v>3981</v>
      </c>
      <c r="D4046" s="13">
        <v>65</v>
      </c>
      <c r="E4046" s="14">
        <v>222119.53920338527</v>
      </c>
      <c r="F4046" s="14">
        <v>65704.120289320257</v>
      </c>
      <c r="G4046" s="14">
        <v>2551.6097</v>
      </c>
      <c r="H4046" s="14">
        <v>153863.809214065</v>
      </c>
      <c r="I4046" s="14">
        <v>9231.8285528438992</v>
      </c>
      <c r="J4046" s="14">
        <v>3692.7314211375597</v>
      </c>
      <c r="K4046" s="15">
        <v>5.861813949235932E-2</v>
      </c>
      <c r="L4046" s="14">
        <v>8098.4811267750929</v>
      </c>
      <c r="M4046" s="14">
        <v>148101.41742980873</v>
      </c>
      <c r="N4046" s="14">
        <v>2769.5485658531697</v>
      </c>
      <c r="O4046" s="15">
        <v>0.18731092690165907</v>
      </c>
      <c r="P4046" s="14">
        <v>39858.404883822011</v>
      </c>
      <c r="Q4046" s="14">
        <v>254035.91658536295</v>
      </c>
      <c r="R4046" s="14">
        <v>2769.5485658531697</v>
      </c>
      <c r="S4046" s="15">
        <v>0.11941067415706186</v>
      </c>
      <c r="T4046" s="38">
        <v>32017.161862223125</v>
      </c>
      <c r="U4046" s="38">
        <v>301528.40045193926</v>
      </c>
      <c r="V4046" s="38">
        <v>79974.047872820229</v>
      </c>
      <c r="W4046" s="38">
        <v>703665.73446711095</v>
      </c>
      <c r="AA4046" s="13">
        <v>3981</v>
      </c>
      <c r="AB4046" s="39">
        <v>2447514.9771109065</v>
      </c>
    </row>
    <row r="4047" spans="3:28">
      <c r="C4047" s="13">
        <v>3982</v>
      </c>
      <c r="D4047" s="13">
        <v>65</v>
      </c>
      <c r="E4047" s="14">
        <v>242139.6462041944</v>
      </c>
      <c r="F4047" s="14">
        <v>73511.962019635816</v>
      </c>
      <c r="G4047" s="14">
        <v>2551.6097</v>
      </c>
      <c r="H4047" s="14">
        <v>166076.07448455857</v>
      </c>
      <c r="I4047" s="14">
        <v>9964.5644690735135</v>
      </c>
      <c r="J4047" s="14">
        <v>3985.8257876294056</v>
      </c>
      <c r="K4047" s="15">
        <v>0.13883654299937778</v>
      </c>
      <c r="L4047" s="14">
        <v>22422.402554176399</v>
      </c>
      <c r="M4047" s="14">
        <v>185917.48245510887</v>
      </c>
      <c r="N4047" s="14">
        <v>2989.3693407220539</v>
      </c>
      <c r="O4047" s="15">
        <v>4.8386813304059841E-2</v>
      </c>
      <c r="P4047" s="14">
        <v>6832.5500441750701</v>
      </c>
      <c r="Q4047" s="14">
        <v>149534.0962046643</v>
      </c>
      <c r="R4047" s="14">
        <v>2989.3693407220539</v>
      </c>
      <c r="S4047" s="15">
        <v>0.23083490813828422</v>
      </c>
      <c r="T4047" s="38">
        <v>47978.261044682476</v>
      </c>
      <c r="U4047" s="38">
        <v>257319.59001868829</v>
      </c>
      <c r="V4047" s="38">
        <v>77233.213643033945</v>
      </c>
      <c r="W4047" s="38">
        <v>592771.16867846146</v>
      </c>
      <c r="AA4047" s="13">
        <v>3982</v>
      </c>
      <c r="AB4047" s="39">
        <v>2546671.3276714403</v>
      </c>
    </row>
    <row r="4048" spans="3:28">
      <c r="C4048" s="13">
        <v>3983</v>
      </c>
      <c r="D4048" s="13">
        <v>65</v>
      </c>
      <c r="E4048" s="14">
        <v>220044.40226107085</v>
      </c>
      <c r="F4048" s="14">
        <v>64894.816881817635</v>
      </c>
      <c r="G4048" s="14">
        <v>2551.6097</v>
      </c>
      <c r="H4048" s="14">
        <v>152597.9756792532</v>
      </c>
      <c r="I4048" s="14">
        <v>9155.8785407551914</v>
      </c>
      <c r="J4048" s="14">
        <v>3662.3514163020768</v>
      </c>
      <c r="K4048" s="15">
        <v>-9.1143938284355963E-2</v>
      </c>
      <c r="L4048" s="14">
        <v>-12853.814654958936</v>
      </c>
      <c r="M4048" s="14">
        <v>130005.00257178533</v>
      </c>
      <c r="N4048" s="14">
        <v>2746.7635622265575</v>
      </c>
      <c r="O4048" s="15">
        <v>-3.1028158032029463E-2</v>
      </c>
      <c r="P4048" s="14">
        <v>-6421.2195165535277</v>
      </c>
      <c r="Q4048" s="14">
        <v>201900.29982158425</v>
      </c>
      <c r="R4048" s="14">
        <v>2746.7635622265575</v>
      </c>
      <c r="S4048" s="15">
        <v>0.53264882870814279</v>
      </c>
      <c r="T4048" s="38">
        <v>182485.19448715509</v>
      </c>
      <c r="U4048" s="38">
        <v>526458.02388133202</v>
      </c>
      <c r="V4048" s="38">
        <v>163210.16031564263</v>
      </c>
      <c r="W4048" s="38">
        <v>858363.32627470163</v>
      </c>
      <c r="AA4048" s="13">
        <v>3983</v>
      </c>
      <c r="AB4048" s="39">
        <v>2260254.6038576635</v>
      </c>
    </row>
    <row r="4049" spans="3:28">
      <c r="C4049" s="13">
        <v>3984</v>
      </c>
      <c r="D4049" s="13">
        <v>65</v>
      </c>
      <c r="E4049" s="14">
        <v>240188.2937223842</v>
      </c>
      <c r="F4049" s="14">
        <v>72750.934551729835</v>
      </c>
      <c r="G4049" s="14">
        <v>2551.6097</v>
      </c>
      <c r="H4049" s="14">
        <v>164885.74947065438</v>
      </c>
      <c r="I4049" s="14">
        <v>9893.1449682392631</v>
      </c>
      <c r="J4049" s="14">
        <v>3957.2579872957053</v>
      </c>
      <c r="K4049" s="15">
        <v>6.3139332070595855E-2</v>
      </c>
      <c r="L4049" s="14">
        <v>8407.3821786119679</v>
      </c>
      <c r="M4049" s="14">
        <v>143542.03140401814</v>
      </c>
      <c r="N4049" s="14">
        <v>2967.9434904717787</v>
      </c>
      <c r="O4049" s="15">
        <v>0.12780693653679692</v>
      </c>
      <c r="P4049" s="14">
        <v>39899.00295915937</v>
      </c>
      <c r="Q4049" s="14">
        <v>353564.80176565208</v>
      </c>
      <c r="R4049" s="14">
        <v>2967.9434904717787</v>
      </c>
      <c r="S4049" s="15">
        <v>5.3551411492353415E-2</v>
      </c>
      <c r="T4049" s="38">
        <v>20200.306056816502</v>
      </c>
      <c r="U4049" s="38">
        <v>398897.60409693251</v>
      </c>
      <c r="V4049" s="38">
        <v>68506.691194587838</v>
      </c>
      <c r="W4049" s="38">
        <v>896004.43726660265</v>
      </c>
      <c r="AA4049" s="13">
        <v>3984</v>
      </c>
      <c r="AB4049" s="39">
        <v>3195624.4809929612</v>
      </c>
    </row>
    <row r="4050" spans="3:28">
      <c r="C4050" s="13">
        <v>3985</v>
      </c>
      <c r="D4050" s="13">
        <v>65</v>
      </c>
      <c r="E4050" s="14">
        <v>234855.57875995102</v>
      </c>
      <c r="F4050" s="14">
        <v>70671.175716380894</v>
      </c>
      <c r="G4050" s="14">
        <v>2551.6097</v>
      </c>
      <c r="H4050" s="14">
        <v>161632.79334357011</v>
      </c>
      <c r="I4050" s="14">
        <v>9697.9676006142072</v>
      </c>
      <c r="J4050" s="14">
        <v>3879.187040245683</v>
      </c>
      <c r="K4050" s="15">
        <v>-2.5132524642007499E-2</v>
      </c>
      <c r="L4050" s="14">
        <v>-3485.3209621781807</v>
      </c>
      <c r="M4050" s="14">
        <v>137131.9824905424</v>
      </c>
      <c r="N4050" s="14">
        <v>2909.3902801842619</v>
      </c>
      <c r="O4050" s="15">
        <v>7.7188507312289656E-2</v>
      </c>
      <c r="P4050" s="14">
        <v>16073.277866566603</v>
      </c>
      <c r="Q4050" s="14">
        <v>225762.05378162765</v>
      </c>
      <c r="R4050" s="14">
        <v>2909.3902801842619</v>
      </c>
      <c r="S4050" s="15">
        <v>0.39334920143023178</v>
      </c>
      <c r="T4050" s="38">
        <v>150509.65274485498</v>
      </c>
      <c r="U4050" s="38">
        <v>534600.5708583165</v>
      </c>
      <c r="V4050" s="38">
        <v>163097.60964924339</v>
      </c>
      <c r="W4050" s="38">
        <v>897494.60713048652</v>
      </c>
      <c r="AA4050" s="13">
        <v>3985</v>
      </c>
      <c r="AB4050" s="39">
        <v>2715536.7391429762</v>
      </c>
    </row>
    <row r="4051" spans="3:28">
      <c r="C4051" s="13">
        <v>3986</v>
      </c>
      <c r="D4051" s="13">
        <v>65</v>
      </c>
      <c r="E4051" s="14">
        <v>218003.86000099068</v>
      </c>
      <c r="F4051" s="14">
        <v>64099.005400386362</v>
      </c>
      <c r="G4051" s="14">
        <v>2551.6097</v>
      </c>
      <c r="H4051" s="14">
        <v>151353.24490060433</v>
      </c>
      <c r="I4051" s="14">
        <v>9081.1946940362595</v>
      </c>
      <c r="J4051" s="14">
        <v>3632.477877614504</v>
      </c>
      <c r="K4051" s="15">
        <v>1.082641144537972E-2</v>
      </c>
      <c r="L4051" s="14">
        <v>1594.2988760413473</v>
      </c>
      <c r="M4051" s="14">
        <v>150670.67882138037</v>
      </c>
      <c r="N4051" s="14">
        <v>2724.3584082108778</v>
      </c>
      <c r="O4051" s="15">
        <v>-9.0977592925313239E-2</v>
      </c>
      <c r="P4051" s="14">
        <v>-11424.934109389713</v>
      </c>
      <c r="Q4051" s="14">
        <v>115516.89324795769</v>
      </c>
      <c r="R4051" s="14">
        <v>2724.3584082108778</v>
      </c>
      <c r="S4051" s="15">
        <v>-5.4336158270574669E-3</v>
      </c>
      <c r="T4051" s="38">
        <v>-2699.9827929760459</v>
      </c>
      <c r="U4051" s="38">
        <v>495565.70945139544</v>
      </c>
      <c r="V4051" s="38">
        <v>-12530.618026324413</v>
      </c>
      <c r="W4051" s="38">
        <v>761753.28152073349</v>
      </c>
      <c r="AA4051" s="13">
        <v>3986</v>
      </c>
      <c r="AB4051" s="39">
        <v>2560375.5730472351</v>
      </c>
    </row>
    <row r="4052" spans="3:28">
      <c r="C4052" s="13">
        <v>3987</v>
      </c>
      <c r="D4052" s="13">
        <v>65</v>
      </c>
      <c r="E4052" s="14">
        <v>243671.29344830185</v>
      </c>
      <c r="F4052" s="14">
        <v>74109.304444837719</v>
      </c>
      <c r="G4052" s="14">
        <v>2551.6097</v>
      </c>
      <c r="H4052" s="14">
        <v>167010.37930346411</v>
      </c>
      <c r="I4052" s="14">
        <v>10020.622758207846</v>
      </c>
      <c r="J4052" s="14">
        <v>4008.2491032831385</v>
      </c>
      <c r="K4052" s="15">
        <v>4.1803275494290588E-2</v>
      </c>
      <c r="L4052" s="14">
        <v>6400.1625453117394</v>
      </c>
      <c r="M4052" s="14">
        <v>161506.22635015516</v>
      </c>
      <c r="N4052" s="14">
        <v>3006.1868274623539</v>
      </c>
      <c r="O4052" s="15">
        <v>0.10719799720469815</v>
      </c>
      <c r="P4052" s="14">
        <v>19767.323287312531</v>
      </c>
      <c r="Q4052" s="14">
        <v>205670.5342663576</v>
      </c>
      <c r="R4052" s="14">
        <v>3006.1868274623539</v>
      </c>
      <c r="S4052" s="15">
        <v>8.9966998875463389E-2</v>
      </c>
      <c r="T4052" s="38">
        <v>36126.506443755112</v>
      </c>
      <c r="U4052" s="38">
        <v>439182.46807934553</v>
      </c>
      <c r="V4052" s="38">
        <v>62293.99227637938</v>
      </c>
      <c r="W4052" s="38">
        <v>806359.22869585827</v>
      </c>
      <c r="AA4052" s="13">
        <v>3987</v>
      </c>
      <c r="AB4052" s="39">
        <v>2964093.6878387379</v>
      </c>
    </row>
    <row r="4053" spans="3:28">
      <c r="C4053" s="13">
        <v>3988</v>
      </c>
      <c r="D4053" s="13">
        <v>65</v>
      </c>
      <c r="E4053" s="14">
        <v>235926.15083839081</v>
      </c>
      <c r="F4053" s="14">
        <v>71088.698826972424</v>
      </c>
      <c r="G4053" s="14">
        <v>2551.6097</v>
      </c>
      <c r="H4053" s="14">
        <v>162285.84231141838</v>
      </c>
      <c r="I4053" s="14">
        <v>9737.1505386851022</v>
      </c>
      <c r="J4053" s="14">
        <v>3894.8602154740411</v>
      </c>
      <c r="K4053" s="15">
        <v>7.4387646879374561E-2</v>
      </c>
      <c r="L4053" s="14">
        <v>10579.867153659776</v>
      </c>
      <c r="M4053" s="14">
        <v>154753.42750605778</v>
      </c>
      <c r="N4053" s="14">
        <v>2921.1451616055306</v>
      </c>
      <c r="O4053" s="15">
        <v>-7.8475887019268886E-2</v>
      </c>
      <c r="P4053" s="14">
        <v>-11854.847252409663</v>
      </c>
      <c r="Q4053" s="14">
        <v>140669.29023590204</v>
      </c>
      <c r="R4053" s="14">
        <v>2921.1451616055306</v>
      </c>
      <c r="S4053" s="15">
        <v>0.22731297341308332</v>
      </c>
      <c r="T4053" s="38">
        <v>53902.416843063213</v>
      </c>
      <c r="U4053" s="38">
        <v>292491.63207775151</v>
      </c>
      <c r="V4053" s="38">
        <v>52627.436744313323</v>
      </c>
      <c r="W4053" s="38">
        <v>587914.34981971141</v>
      </c>
      <c r="AA4053" s="13">
        <v>3988</v>
      </c>
      <c r="AB4053" s="39">
        <v>3428169.0224386458</v>
      </c>
    </row>
    <row r="4054" spans="3:28">
      <c r="C4054" s="13">
        <v>3989</v>
      </c>
      <c r="D4054" s="13">
        <v>65</v>
      </c>
      <c r="E4054" s="14">
        <v>243437.90419157461</v>
      </c>
      <c r="F4054" s="14">
        <v>74018.282634714094</v>
      </c>
      <c r="G4054" s="14">
        <v>2551.6097</v>
      </c>
      <c r="H4054" s="14">
        <v>166868.01185686051</v>
      </c>
      <c r="I4054" s="14">
        <v>10012.080711411631</v>
      </c>
      <c r="J4054" s="14">
        <v>4004.8322845646526</v>
      </c>
      <c r="K4054" s="15">
        <v>9.9661847285158825E-2</v>
      </c>
      <c r="L4054" s="14">
        <v>16330.761781650215</v>
      </c>
      <c r="M4054" s="14">
        <v>182194.89859747773</v>
      </c>
      <c r="N4054" s="14">
        <v>3003.624213423489</v>
      </c>
      <c r="O4054" s="15">
        <v>2.5870187736133921E-3</v>
      </c>
      <c r="P4054" s="14">
        <v>258.0128567877212</v>
      </c>
      <c r="Q4054" s="14">
        <v>101493.48728530177</v>
      </c>
      <c r="R4054" s="14">
        <v>3003.624213423489</v>
      </c>
      <c r="S4054" s="15">
        <v>0.12651447481945713</v>
      </c>
      <c r="T4054" s="38">
        <v>42870.758822198026</v>
      </c>
      <c r="U4054" s="38">
        <v>383233.07588991814</v>
      </c>
      <c r="V4054" s="38">
        <v>59459.533460635961</v>
      </c>
      <c r="W4054" s="38">
        <v>666921.46177269763</v>
      </c>
      <c r="AA4054" s="13">
        <v>3989</v>
      </c>
      <c r="AB4054" s="39">
        <v>2575161.7887356244</v>
      </c>
    </row>
    <row r="4055" spans="3:28">
      <c r="C4055" s="13">
        <v>3990</v>
      </c>
      <c r="D4055" s="13">
        <v>65</v>
      </c>
      <c r="E4055" s="14">
        <v>224648.63142956322</v>
      </c>
      <c r="F4055" s="14">
        <v>66690.466257529653</v>
      </c>
      <c r="G4055" s="14">
        <v>2551.6097</v>
      </c>
      <c r="H4055" s="14">
        <v>155406.55547203356</v>
      </c>
      <c r="I4055" s="14">
        <v>9324.393328322014</v>
      </c>
      <c r="J4055" s="14">
        <v>3729.7573313288058</v>
      </c>
      <c r="K4055" s="15">
        <v>-4.0183193181815825E-2</v>
      </c>
      <c r="L4055" s="14">
        <v>-5286.6303679217044</v>
      </c>
      <c r="M4055" s="14">
        <v>128141.47036427756</v>
      </c>
      <c r="N4055" s="14">
        <v>2797.3179984966041</v>
      </c>
      <c r="O4055" s="15">
        <v>-1.2059549289816646E-3</v>
      </c>
      <c r="P4055" s="14">
        <v>-77.652770495756357</v>
      </c>
      <c r="Q4055" s="14">
        <v>65712.111260619786</v>
      </c>
      <c r="R4055" s="14">
        <v>2797.3179984966041</v>
      </c>
      <c r="S4055" s="15">
        <v>0.14645812956162432</v>
      </c>
      <c r="T4055" s="38">
        <v>11651.578975117047</v>
      </c>
      <c r="U4055" s="38">
        <v>92605.937681799347</v>
      </c>
      <c r="V4055" s="38">
        <v>6287.2958366995863</v>
      </c>
      <c r="W4055" s="38">
        <v>286459.51930669672</v>
      </c>
      <c r="AA4055" s="13">
        <v>3990</v>
      </c>
      <c r="AB4055" s="39">
        <v>2594477.6431244244</v>
      </c>
    </row>
    <row r="4056" spans="3:28">
      <c r="C4056" s="13">
        <v>3991</v>
      </c>
      <c r="D4056" s="13">
        <v>65</v>
      </c>
      <c r="E4056" s="14">
        <v>233033.39704367123</v>
      </c>
      <c r="F4056" s="14">
        <v>69960.524847031775</v>
      </c>
      <c r="G4056" s="14">
        <v>2551.6097</v>
      </c>
      <c r="H4056" s="14">
        <v>160521.26249663945</v>
      </c>
      <c r="I4056" s="14">
        <v>9631.2757497983675</v>
      </c>
      <c r="J4056" s="14">
        <v>3852.5102999193473</v>
      </c>
      <c r="K4056" s="15">
        <v>6.152921403464133E-2</v>
      </c>
      <c r="L4056" s="14">
        <v>9551.3935303576072</v>
      </c>
      <c r="M4056" s="14">
        <v>166711.1207831807</v>
      </c>
      <c r="N4056" s="14">
        <v>2889.3827249395104</v>
      </c>
      <c r="O4056" s="15">
        <v>3.8695869924884774E-2</v>
      </c>
      <c r="P4056" s="14">
        <v>3061.2315558411233</v>
      </c>
      <c r="Q4056" s="14">
        <v>83615.956153989289</v>
      </c>
      <c r="R4056" s="14">
        <v>2889.3827249395104</v>
      </c>
      <c r="S4056" s="15">
        <v>0.20323708846508456</v>
      </c>
      <c r="T4056" s="38">
        <v>17442.944434345143</v>
      </c>
      <c r="U4056" s="38">
        <v>104713.23271950346</v>
      </c>
      <c r="V4056" s="38">
        <v>30055.569520543875</v>
      </c>
      <c r="W4056" s="38">
        <v>355040.30965667346</v>
      </c>
      <c r="AA4056" s="13">
        <v>3991</v>
      </c>
      <c r="AB4056" s="39">
        <v>2866051.8105787258</v>
      </c>
    </row>
    <row r="4057" spans="3:28">
      <c r="C4057" s="13">
        <v>3992</v>
      </c>
      <c r="D4057" s="13">
        <v>65</v>
      </c>
      <c r="E4057" s="14">
        <v>235007.19152449499</v>
      </c>
      <c r="F4057" s="14">
        <v>70730.304694553051</v>
      </c>
      <c r="G4057" s="14">
        <v>2551.6097</v>
      </c>
      <c r="H4057" s="14">
        <v>161725.27712994194</v>
      </c>
      <c r="I4057" s="14">
        <v>9703.5166277965163</v>
      </c>
      <c r="J4057" s="14">
        <v>3881.4066511186065</v>
      </c>
      <c r="K4057" s="15">
        <v>-8.169629403961029E-3</v>
      </c>
      <c r="L4057" s="14">
        <v>-1316.2297341756641</v>
      </c>
      <c r="M4057" s="14">
        <v>161737.01237282366</v>
      </c>
      <c r="N4057" s="14">
        <v>2911.0549883389549</v>
      </c>
      <c r="O4057" s="15">
        <v>2.1943858604171022E-2</v>
      </c>
      <c r="P4057" s="14">
        <v>4048.1025051352253</v>
      </c>
      <c r="Q4057" s="14">
        <v>189979.04875568394</v>
      </c>
      <c r="R4057" s="14">
        <v>2911.0549883389549</v>
      </c>
      <c r="S4057" s="15">
        <v>7.5048915034630487E-2</v>
      </c>
      <c r="T4057" s="38">
        <v>34211.338769477727</v>
      </c>
      <c r="U4057" s="38">
        <v>491520.74174860638</v>
      </c>
      <c r="V4057" s="38">
        <v>36943.211540437289</v>
      </c>
      <c r="W4057" s="38">
        <v>843236.80287711392</v>
      </c>
      <c r="AA4057" s="13">
        <v>3992</v>
      </c>
      <c r="AB4057" s="39">
        <v>2714515.3888677042</v>
      </c>
    </row>
    <row r="4058" spans="3:28">
      <c r="C4058" s="13">
        <v>3993</v>
      </c>
      <c r="D4058" s="13">
        <v>65</v>
      </c>
      <c r="E4058" s="14">
        <v>251664.72131927067</v>
      </c>
      <c r="F4058" s="14">
        <v>77226.741314515559</v>
      </c>
      <c r="G4058" s="14">
        <v>2551.6097</v>
      </c>
      <c r="H4058" s="14">
        <v>171886.37030475511</v>
      </c>
      <c r="I4058" s="14">
        <v>10313.182218285307</v>
      </c>
      <c r="J4058" s="14">
        <v>4125.2728873141232</v>
      </c>
      <c r="K4058" s="15">
        <v>3.2070223382178048E-2</v>
      </c>
      <c r="L4058" s="14">
        <v>5495.9479309637272</v>
      </c>
      <c r="M4058" s="14">
        <v>178930.8840143519</v>
      </c>
      <c r="N4058" s="14">
        <v>3093.9546654855917</v>
      </c>
      <c r="O4058" s="15">
        <v>7.8776301047581307E-2</v>
      </c>
      <c r="P4058" s="14">
        <v>27241.887568375318</v>
      </c>
      <c r="Q4058" s="14">
        <v>374602.10068533034</v>
      </c>
      <c r="R4058" s="14">
        <v>3093.9546654855917</v>
      </c>
      <c r="S4058" s="15">
        <v>-2.3344686316748395E-2</v>
      </c>
      <c r="T4058" s="38">
        <v>-4301.9301043694832</v>
      </c>
      <c r="U4058" s="38">
        <v>181523.81825144374</v>
      </c>
      <c r="V4058" s="38">
        <v>28435.905394969563</v>
      </c>
      <c r="W4058" s="38">
        <v>735056.80295112589</v>
      </c>
      <c r="AA4058" s="13">
        <v>3993</v>
      </c>
      <c r="AB4058" s="39">
        <v>2424318.2537431382</v>
      </c>
    </row>
    <row r="4059" spans="3:28">
      <c r="C4059" s="13">
        <v>3994</v>
      </c>
      <c r="D4059" s="13">
        <v>65</v>
      </c>
      <c r="E4059" s="14">
        <v>239008.73424705956</v>
      </c>
      <c r="F4059" s="14">
        <v>72290.906356353225</v>
      </c>
      <c r="G4059" s="14">
        <v>2551.6097</v>
      </c>
      <c r="H4059" s="14">
        <v>164166.21819070634</v>
      </c>
      <c r="I4059" s="14">
        <v>9849.9730914423799</v>
      </c>
      <c r="J4059" s="14">
        <v>3939.989236576952</v>
      </c>
      <c r="K4059" s="15">
        <v>5.6516554970417437E-2</v>
      </c>
      <c r="L4059" s="14">
        <v>8798.0135700148894</v>
      </c>
      <c r="M4059" s="14">
        <v>166439.44949643067</v>
      </c>
      <c r="N4059" s="14">
        <v>2954.991927432714</v>
      </c>
      <c r="O4059" s="15">
        <v>-4.3804428470508083E-2</v>
      </c>
      <c r="P4059" s="14">
        <v>-10564.373919486841</v>
      </c>
      <c r="Q4059" s="14">
        <v>232084.48960583226</v>
      </c>
      <c r="R4059" s="14">
        <v>2954.991927432714</v>
      </c>
      <c r="S4059" s="15">
        <v>4.2968826964844914E-2</v>
      </c>
      <c r="T4059" s="38">
        <v>12251.474666716331</v>
      </c>
      <c r="U4059" s="38">
        <v>298853.68852743082</v>
      </c>
      <c r="V4059" s="38">
        <v>10485.114317244379</v>
      </c>
      <c r="W4059" s="38">
        <v>697377.62762969383</v>
      </c>
      <c r="AA4059" s="13">
        <v>3994</v>
      </c>
      <c r="AB4059" s="39">
        <v>2816198.9387863642</v>
      </c>
    </row>
    <row r="4060" spans="3:28">
      <c r="C4060" s="13">
        <v>3995</v>
      </c>
      <c r="D4060" s="13">
        <v>65</v>
      </c>
      <c r="E4060" s="14">
        <v>235970.39603781412</v>
      </c>
      <c r="F4060" s="14">
        <v>71105.954454747509</v>
      </c>
      <c r="G4060" s="14">
        <v>2551.6097</v>
      </c>
      <c r="H4060" s="14">
        <v>162312.8318830666</v>
      </c>
      <c r="I4060" s="14">
        <v>9738.7699129839948</v>
      </c>
      <c r="J4060" s="14">
        <v>3895.507965193598</v>
      </c>
      <c r="K4060" s="15">
        <v>2.022946989363866E-2</v>
      </c>
      <c r="L4060" s="14">
        <v>3010.1625827209145</v>
      </c>
      <c r="M4060" s="14">
        <v>153758.77978850517</v>
      </c>
      <c r="N4060" s="14">
        <v>2921.6309738951982</v>
      </c>
      <c r="O4060" s="15">
        <v>0.15588062171855407</v>
      </c>
      <c r="P4060" s="14">
        <v>24905.796721693048</v>
      </c>
      <c r="Q4060" s="14">
        <v>186141.42223384709</v>
      </c>
      <c r="R4060" s="14">
        <v>2921.6309738951982</v>
      </c>
      <c r="S4060" s="15">
        <v>2.0733489341150338E-2</v>
      </c>
      <c r="T4060" s="38">
        <v>8707.7536830587978</v>
      </c>
      <c r="U4060" s="38">
        <v>430153.52875788789</v>
      </c>
      <c r="V4060" s="38">
        <v>36623.712987472762</v>
      </c>
      <c r="W4060" s="38">
        <v>770053.73078024015</v>
      </c>
      <c r="AA4060" s="13">
        <v>3995</v>
      </c>
      <c r="AB4060" s="39">
        <v>3122706.8694300181</v>
      </c>
    </row>
    <row r="4061" spans="3:28">
      <c r="C4061" s="13">
        <v>3996</v>
      </c>
      <c r="D4061" s="13">
        <v>65</v>
      </c>
      <c r="E4061" s="14">
        <v>221960.78205263696</v>
      </c>
      <c r="F4061" s="14">
        <v>65642.205000528411</v>
      </c>
      <c r="G4061" s="14">
        <v>2551.6097</v>
      </c>
      <c r="H4061" s="14">
        <v>153766.96735210854</v>
      </c>
      <c r="I4061" s="14">
        <v>9226.0180411265119</v>
      </c>
      <c r="J4061" s="14">
        <v>3690.4072164506051</v>
      </c>
      <c r="K4061" s="15">
        <v>0.10035614672645854</v>
      </c>
      <c r="L4061" s="14">
        <v>14672.021343426622</v>
      </c>
      <c r="M4061" s="14">
        <v>162716.75355071478</v>
      </c>
      <c r="N4061" s="14">
        <v>2767.8054123379534</v>
      </c>
      <c r="O4061" s="15">
        <v>4.3305753928677138E-2</v>
      </c>
      <c r="P4061" s="14">
        <v>7361.6973670150146</v>
      </c>
      <c r="Q4061" s="14">
        <v>178739.11592651467</v>
      </c>
      <c r="R4061" s="14">
        <v>2767.8054123379534</v>
      </c>
      <c r="S4061" s="15">
        <v>7.6215256869868131E-2</v>
      </c>
      <c r="T4061" s="38">
        <v>86261.32726075458</v>
      </c>
      <c r="U4061" s="38">
        <v>1219457.0325308037</v>
      </c>
      <c r="V4061" s="38">
        <v>108295.04597119622</v>
      </c>
      <c r="W4061" s="38">
        <v>1560912.9020080331</v>
      </c>
      <c r="AA4061" s="13">
        <v>3996</v>
      </c>
      <c r="AB4061" s="39">
        <v>2509009.0239152638</v>
      </c>
    </row>
    <row r="4062" spans="3:28">
      <c r="C4062" s="13">
        <v>3997</v>
      </c>
      <c r="D4062" s="13">
        <v>65</v>
      </c>
      <c r="E4062" s="14">
        <v>233152.65996963988</v>
      </c>
      <c r="F4062" s="14">
        <v>70007.037388159544</v>
      </c>
      <c r="G4062" s="14">
        <v>2551.6097</v>
      </c>
      <c r="H4062" s="14">
        <v>160594.01288148033</v>
      </c>
      <c r="I4062" s="14">
        <v>9635.6407728888189</v>
      </c>
      <c r="J4062" s="14">
        <v>3854.2563091555276</v>
      </c>
      <c r="K4062" s="15">
        <v>8.5551341240624496E-2</v>
      </c>
      <c r="L4062" s="14">
        <v>17373.8669592857</v>
      </c>
      <c r="M4062" s="14">
        <v>222382.17078379708</v>
      </c>
      <c r="N4062" s="14">
        <v>2890.6922318666457</v>
      </c>
      <c r="O4062" s="15">
        <v>9.9730899093883218E-2</v>
      </c>
      <c r="P4062" s="14">
        <v>14902.84892634121</v>
      </c>
      <c r="Q4062" s="14">
        <v>165778.8034268654</v>
      </c>
      <c r="R4062" s="14">
        <v>2890.6922318666457</v>
      </c>
      <c r="S4062" s="15">
        <v>-6.6822049269616643E-2</v>
      </c>
      <c r="T4062" s="38">
        <v>-34013.838560362979</v>
      </c>
      <c r="U4062" s="38">
        <v>476452.69041577267</v>
      </c>
      <c r="V4062" s="38">
        <v>-1737.1226747360706</v>
      </c>
      <c r="W4062" s="38">
        <v>864613.66462643514</v>
      </c>
      <c r="AA4062" s="13">
        <v>3997</v>
      </c>
      <c r="AB4062" s="39">
        <v>2781511.9247371508</v>
      </c>
    </row>
    <row r="4063" spans="3:28">
      <c r="C4063" s="13">
        <v>3998</v>
      </c>
      <c r="D4063" s="13">
        <v>65</v>
      </c>
      <c r="E4063" s="14">
        <v>235667.90523538576</v>
      </c>
      <c r="F4063" s="14">
        <v>70987.983041800442</v>
      </c>
      <c r="G4063" s="14">
        <v>2551.6097</v>
      </c>
      <c r="H4063" s="14">
        <v>162128.31249358531</v>
      </c>
      <c r="I4063" s="14">
        <v>9727.6987496151178</v>
      </c>
      <c r="J4063" s="14">
        <v>3891.0794998460474</v>
      </c>
      <c r="K4063" s="15">
        <v>3.1802787494859409E-2</v>
      </c>
      <c r="L4063" s="14">
        <v>4806.4975046477894</v>
      </c>
      <c r="M4063" s="14">
        <v>157886.50952134017</v>
      </c>
      <c r="N4063" s="14">
        <v>2918.3096248845354</v>
      </c>
      <c r="O4063" s="15">
        <v>7.2661342508920312E-2</v>
      </c>
      <c r="P4063" s="14">
        <v>12456.627759063864</v>
      </c>
      <c r="Q4063" s="14">
        <v>185349.82616263052</v>
      </c>
      <c r="R4063" s="14">
        <v>2918.3096248845354</v>
      </c>
      <c r="S4063" s="15">
        <v>0.21456766700948482</v>
      </c>
      <c r="T4063" s="38">
        <v>51339.799603172476</v>
      </c>
      <c r="U4063" s="38">
        <v>292069.85817625932</v>
      </c>
      <c r="V4063" s="38">
        <v>68602.924866884132</v>
      </c>
      <c r="W4063" s="38">
        <v>635306.19386023004</v>
      </c>
      <c r="AA4063" s="13">
        <v>3998</v>
      </c>
      <c r="AB4063" s="39">
        <v>2804662.675764265</v>
      </c>
    </row>
    <row r="4064" spans="3:28">
      <c r="C4064" s="13">
        <v>3999</v>
      </c>
      <c r="D4064" s="13">
        <v>65</v>
      </c>
      <c r="E4064" s="14">
        <v>237584.44514676335</v>
      </c>
      <c r="F4064" s="14">
        <v>71735.433607237705</v>
      </c>
      <c r="G4064" s="14">
        <v>2551.6097</v>
      </c>
      <c r="H4064" s="14">
        <v>163297.40183952564</v>
      </c>
      <c r="I4064" s="14">
        <v>9797.8441103715377</v>
      </c>
      <c r="J4064" s="14">
        <v>3919.1376441486154</v>
      </c>
      <c r="K4064" s="15">
        <v>6.3129154724758857E-2</v>
      </c>
      <c r="L4064" s="14">
        <v>11854.424154018685</v>
      </c>
      <c r="M4064" s="14">
        <v>201594.49163322858</v>
      </c>
      <c r="N4064" s="14">
        <v>2939.3532331114611</v>
      </c>
      <c r="O4064" s="15">
        <v>2.6528762040558131E-2</v>
      </c>
      <c r="P4064" s="14">
        <v>4426.225821188501</v>
      </c>
      <c r="Q4064" s="14">
        <v>172742.20361159951</v>
      </c>
      <c r="R4064" s="14">
        <v>2939.3532331114611</v>
      </c>
      <c r="S4064" s="15">
        <v>0.37576191044696616</v>
      </c>
      <c r="T4064" s="38">
        <v>190749.7361106599</v>
      </c>
      <c r="U4064" s="38">
        <v>699853.98346847144</v>
      </c>
      <c r="V4064" s="38">
        <v>207030.3860858671</v>
      </c>
      <c r="W4064" s="38">
        <v>1074190.6787132996</v>
      </c>
      <c r="AA4064" s="13">
        <v>3999</v>
      </c>
      <c r="AB4064" s="39">
        <v>2682514.2222461426</v>
      </c>
    </row>
    <row r="4065" spans="3:28">
      <c r="C4065" s="13">
        <v>4000</v>
      </c>
      <c r="D4065" s="13">
        <v>65</v>
      </c>
      <c r="E4065" s="14">
        <v>241727.13952017139</v>
      </c>
      <c r="F4065" s="14">
        <v>73351.08441286684</v>
      </c>
      <c r="G4065" s="14">
        <v>2551.6097</v>
      </c>
      <c r="H4065" s="14">
        <v>165824.44540730453</v>
      </c>
      <c r="I4065" s="14">
        <v>9949.4667244382708</v>
      </c>
      <c r="J4065" s="14">
        <v>3979.7866897753083</v>
      </c>
      <c r="K4065" s="15">
        <v>1.6754594748969873E-2</v>
      </c>
      <c r="L4065" s="14">
        <v>2458.495084853661</v>
      </c>
      <c r="M4065" s="14">
        <v>151183.96286103677</v>
      </c>
      <c r="N4065" s="14">
        <v>2984.8400173314812</v>
      </c>
      <c r="O4065" s="15">
        <v>0.30463332630186535</v>
      </c>
      <c r="P4065" s="14">
        <v>47097.13320203367</v>
      </c>
      <c r="Q4065" s="14">
        <v>203192.24810877658</v>
      </c>
      <c r="R4065" s="14">
        <v>2984.8400173314812</v>
      </c>
      <c r="S4065" s="15">
        <v>9.6855928059643645E-2</v>
      </c>
      <c r="T4065" s="38">
        <v>10099.160777976618</v>
      </c>
      <c r="U4065" s="38">
        <v>115861.51015800287</v>
      </c>
      <c r="V4065" s="38">
        <v>59654.789064863951</v>
      </c>
      <c r="W4065" s="38">
        <v>470237.72112781624</v>
      </c>
      <c r="AA4065" s="13">
        <v>4000</v>
      </c>
      <c r="AB4065" s="39">
        <v>2903043.6180817708</v>
      </c>
    </row>
    <row r="4066" spans="3:28">
      <c r="C4066" s="13">
        <v>4001</v>
      </c>
      <c r="D4066" s="13">
        <v>65</v>
      </c>
      <c r="E4066" s="14">
        <v>227900.72910740486</v>
      </c>
      <c r="F4066" s="14">
        <v>67958.784351887894</v>
      </c>
      <c r="G4066" s="14">
        <v>2551.6097</v>
      </c>
      <c r="H4066" s="14">
        <v>157390.33505551695</v>
      </c>
      <c r="I4066" s="14">
        <v>9443.4201033310164</v>
      </c>
      <c r="J4066" s="14">
        <v>3777.3680413324068</v>
      </c>
      <c r="K4066" s="15">
        <v>-6.4813093068202515E-2</v>
      </c>
      <c r="L4066" s="14">
        <v>-8136.9761557986367</v>
      </c>
      <c r="M4066" s="14">
        <v>119296.96069265861</v>
      </c>
      <c r="N4066" s="14">
        <v>2833.026030999305</v>
      </c>
      <c r="O4066" s="15">
        <v>-0.10252176771117621</v>
      </c>
      <c r="P4066" s="14">
        <v>-21594.572109711622</v>
      </c>
      <c r="Q4066" s="14">
        <v>190455.96128814953</v>
      </c>
      <c r="R4066" s="14">
        <v>2833.026030999305</v>
      </c>
      <c r="S4066" s="15">
        <v>0.28826586726240905</v>
      </c>
      <c r="T4066" s="38">
        <v>317873.42912951269</v>
      </c>
      <c r="U4066" s="38">
        <v>1421999.1603687289</v>
      </c>
      <c r="V4066" s="38">
        <v>288141.88086400245</v>
      </c>
      <c r="W4066" s="38">
        <v>1731752.0823495369</v>
      </c>
      <c r="AA4066" s="13">
        <v>4001</v>
      </c>
      <c r="AB4066" s="39">
        <v>3050528.6887815003</v>
      </c>
    </row>
    <row r="4067" spans="3:28">
      <c r="C4067" s="13">
        <v>4002</v>
      </c>
      <c r="D4067" s="13">
        <v>65</v>
      </c>
      <c r="E4067" s="14">
        <v>219553.26642331813</v>
      </c>
      <c r="F4067" s="14">
        <v>64703.273905094073</v>
      </c>
      <c r="G4067" s="14">
        <v>2551.6097</v>
      </c>
      <c r="H4067" s="14">
        <v>152298.38281822405</v>
      </c>
      <c r="I4067" s="14">
        <v>9137.9029690934422</v>
      </c>
      <c r="J4067" s="14">
        <v>3655.1611876373772</v>
      </c>
      <c r="K4067" s="15">
        <v>4.4956164550180804E-2</v>
      </c>
      <c r="L4067" s="14">
        <v>7379.032304422617</v>
      </c>
      <c r="M4067" s="14">
        <v>173344.99921867618</v>
      </c>
      <c r="N4067" s="14">
        <v>2741.3708907280325</v>
      </c>
      <c r="O4067" s="15">
        <v>-6.9216874429326086E-2</v>
      </c>
      <c r="P4067" s="14">
        <v>-7493.9997544237867</v>
      </c>
      <c r="Q4067" s="14">
        <v>102145.07856781792</v>
      </c>
      <c r="R4067" s="14">
        <v>2741.3708907280325</v>
      </c>
      <c r="S4067" s="15">
        <v>0.21783000007657938</v>
      </c>
      <c r="T4067" s="38">
        <v>107758.77689876486</v>
      </c>
      <c r="U4067" s="38">
        <v>603821.54727679037</v>
      </c>
      <c r="V4067" s="38">
        <v>107643.80944876368</v>
      </c>
      <c r="W4067" s="38">
        <v>879311.62506328453</v>
      </c>
      <c r="AA4067" s="13">
        <v>4002</v>
      </c>
      <c r="AB4067" s="39">
        <v>3027559.4162997785</v>
      </c>
    </row>
    <row r="4068" spans="3:28">
      <c r="C4068" s="13">
        <v>4003</v>
      </c>
      <c r="D4068" s="13">
        <v>65</v>
      </c>
      <c r="E4068" s="14">
        <v>245691.93902251276</v>
      </c>
      <c r="F4068" s="14">
        <v>74897.356218779983</v>
      </c>
      <c r="G4068" s="14">
        <v>2551.6097</v>
      </c>
      <c r="H4068" s="14">
        <v>168242.97310373277</v>
      </c>
      <c r="I4068" s="14">
        <v>10094.578386223966</v>
      </c>
      <c r="J4068" s="14">
        <v>4037.8313544895864</v>
      </c>
      <c r="K4068" s="15">
        <v>6.1512322636296524E-2</v>
      </c>
      <c r="L4068" s="14">
        <v>8420.4256167418589</v>
      </c>
      <c r="M4068" s="14">
        <v>147329.40259973914</v>
      </c>
      <c r="N4068" s="14">
        <v>3028.3735158671898</v>
      </c>
      <c r="O4068" s="15">
        <v>2.3111749552037687E-2</v>
      </c>
      <c r="P4068" s="14">
        <v>2737.5891017185186</v>
      </c>
      <c r="Q4068" s="14">
        <v>122701.87828719223</v>
      </c>
      <c r="R4068" s="14">
        <v>3028.3735158671898</v>
      </c>
      <c r="S4068" s="15">
        <v>0.15846544476682722</v>
      </c>
      <c r="T4068" s="38">
        <v>40959.497815392584</v>
      </c>
      <c r="U4068" s="38">
        <v>300949.58053703065</v>
      </c>
      <c r="V4068" s="38">
        <v>52117.512533852961</v>
      </c>
      <c r="W4068" s="38">
        <v>570980.86142396205</v>
      </c>
      <c r="AA4068" s="13">
        <v>4003</v>
      </c>
      <c r="AB4068" s="39">
        <v>2445024.0555135342</v>
      </c>
    </row>
    <row r="4069" spans="3:28">
      <c r="C4069" s="13">
        <v>4004</v>
      </c>
      <c r="D4069" s="13">
        <v>65</v>
      </c>
      <c r="E4069" s="14">
        <v>242129.87930049407</v>
      </c>
      <c r="F4069" s="14">
        <v>73508.152927192685</v>
      </c>
      <c r="G4069" s="14">
        <v>2551.6097</v>
      </c>
      <c r="H4069" s="14">
        <v>166070.11667330138</v>
      </c>
      <c r="I4069" s="14">
        <v>9964.2070003980825</v>
      </c>
      <c r="J4069" s="14">
        <v>3985.682800159233</v>
      </c>
      <c r="K4069" s="15">
        <v>0.10542059374097917</v>
      </c>
      <c r="L4069" s="14">
        <v>16821.206072546516</v>
      </c>
      <c r="M4069" s="14">
        <v>178376.85655598802</v>
      </c>
      <c r="N4069" s="14">
        <v>2989.2621001194248</v>
      </c>
      <c r="O4069" s="15">
        <v>-9.3399103772870001E-3</v>
      </c>
      <c r="P4069" s="14">
        <v>-1341.3825239642331</v>
      </c>
      <c r="Q4069" s="14">
        <v>143771.59921458139</v>
      </c>
      <c r="R4069" s="14">
        <v>2989.2621001194248</v>
      </c>
      <c r="S4069" s="15">
        <v>0.18747450460647935</v>
      </c>
      <c r="T4069" s="38">
        <v>58131.108022386215</v>
      </c>
      <c r="U4069" s="38">
        <v>369700.47773841559</v>
      </c>
      <c r="V4069" s="38">
        <v>73610.931570968503</v>
      </c>
      <c r="W4069" s="38">
        <v>691848.93350898498</v>
      </c>
      <c r="AA4069" s="13">
        <v>4004</v>
      </c>
      <c r="AB4069" s="39">
        <v>2224093.9276086688</v>
      </c>
    </row>
    <row r="4070" spans="3:28">
      <c r="C4070" s="13">
        <v>4005</v>
      </c>
      <c r="D4070" s="13">
        <v>65</v>
      </c>
      <c r="E4070" s="14">
        <v>230354.31912963028</v>
      </c>
      <c r="F4070" s="14">
        <v>68915.684460555814</v>
      </c>
      <c r="G4070" s="14">
        <v>2551.6097</v>
      </c>
      <c r="H4070" s="14">
        <v>158887.02496907447</v>
      </c>
      <c r="I4070" s="14">
        <v>9533.2214981444686</v>
      </c>
      <c r="J4070" s="14">
        <v>3813.2885992577876</v>
      </c>
      <c r="K4070" s="15">
        <v>1.8220963332715029E-3</v>
      </c>
      <c r="L4070" s="14">
        <v>237.12475108502841</v>
      </c>
      <c r="M4070" s="14">
        <v>132282.19628703911</v>
      </c>
      <c r="N4070" s="14">
        <v>2859.9664494433405</v>
      </c>
      <c r="O4070" s="15">
        <v>1.021448094278482E-3</v>
      </c>
      <c r="P4070" s="14">
        <v>208.1042899138819</v>
      </c>
      <c r="Q4070" s="14">
        <v>205372.65912875172</v>
      </c>
      <c r="R4070" s="14">
        <v>2859.9664494433405</v>
      </c>
      <c r="S4070" s="15">
        <v>-3.1070788154054466E-2</v>
      </c>
      <c r="T4070" s="38">
        <v>-2014.9039518311097</v>
      </c>
      <c r="U4070" s="38">
        <v>64263.899387811995</v>
      </c>
      <c r="V4070" s="38">
        <v>-1569.6749108321994</v>
      </c>
      <c r="W4070" s="38">
        <v>401918.75480360282</v>
      </c>
      <c r="AA4070" s="13">
        <v>4005</v>
      </c>
      <c r="AB4070" s="39">
        <v>2639957.3381612594</v>
      </c>
    </row>
    <row r="4071" spans="3:28">
      <c r="C4071" s="13">
        <v>4006</v>
      </c>
      <c r="D4071" s="13">
        <v>65</v>
      </c>
      <c r="E4071" s="14">
        <v>227618.6872704252</v>
      </c>
      <c r="F4071" s="14">
        <v>67848.788035465826</v>
      </c>
      <c r="G4071" s="14">
        <v>2551.6097</v>
      </c>
      <c r="H4071" s="14">
        <v>157218.28953495939</v>
      </c>
      <c r="I4071" s="14">
        <v>9433.0973720975635</v>
      </c>
      <c r="J4071" s="14">
        <v>3773.2389488390254</v>
      </c>
      <c r="K4071" s="15">
        <v>3.7657656389264403E-2</v>
      </c>
      <c r="L4071" s="14">
        <v>5312.4926234590584</v>
      </c>
      <c r="M4071" s="14">
        <v>148272.48555862225</v>
      </c>
      <c r="N4071" s="14">
        <v>2829.929211629269</v>
      </c>
      <c r="O4071" s="15">
        <v>0.14320530302440343</v>
      </c>
      <c r="P4071" s="14">
        <v>20707.480628341193</v>
      </c>
      <c r="Q4071" s="14">
        <v>166722.40201656954</v>
      </c>
      <c r="R4071" s="14">
        <v>2829.929211629269</v>
      </c>
      <c r="S4071" s="15">
        <v>0.11431493809068451</v>
      </c>
      <c r="T4071" s="38">
        <v>17822.623528336706</v>
      </c>
      <c r="U4071" s="38">
        <v>175145.6770157484</v>
      </c>
      <c r="V4071" s="38">
        <v>43842.596780136955</v>
      </c>
      <c r="W4071" s="38">
        <v>490140.56459094019</v>
      </c>
      <c r="AA4071" s="13">
        <v>4006</v>
      </c>
      <c r="AB4071" s="39">
        <v>2476409.5350438217</v>
      </c>
    </row>
    <row r="4072" spans="3:28">
      <c r="C4072" s="13">
        <v>4007</v>
      </c>
      <c r="D4072" s="13">
        <v>65</v>
      </c>
      <c r="E4072" s="14">
        <v>231876.69725600982</v>
      </c>
      <c r="F4072" s="14">
        <v>69509.411929843831</v>
      </c>
      <c r="G4072" s="14">
        <v>2551.6097</v>
      </c>
      <c r="H4072" s="14">
        <v>159815.67562616599</v>
      </c>
      <c r="I4072" s="14">
        <v>9588.9405375699589</v>
      </c>
      <c r="J4072" s="14">
        <v>3835.5762150279838</v>
      </c>
      <c r="K4072" s="15">
        <v>2.7539788172970935E-2</v>
      </c>
      <c r="L4072" s="14">
        <v>4105.0357775901994</v>
      </c>
      <c r="M4072" s="14">
        <v>155081.18816181668</v>
      </c>
      <c r="N4072" s="14">
        <v>2876.6821612709878</v>
      </c>
      <c r="O4072" s="15">
        <v>1.1743219269153109E-2</v>
      </c>
      <c r="P4072" s="14">
        <v>2516.63683230892</v>
      </c>
      <c r="Q4072" s="14">
        <v>218260.50816218194</v>
      </c>
      <c r="R4072" s="14">
        <v>2876.6821612709878</v>
      </c>
      <c r="S4072" s="15">
        <v>-3.767211925356144E-2</v>
      </c>
      <c r="T4072" s="38">
        <v>-4765.4603270795087</v>
      </c>
      <c r="U4072" s="38">
        <v>123171.21483995047</v>
      </c>
      <c r="V4072" s="38">
        <v>1856.2122828196107</v>
      </c>
      <c r="W4072" s="38">
        <v>496512.91116394906</v>
      </c>
      <c r="AA4072" s="13">
        <v>4007</v>
      </c>
      <c r="AB4072" s="39">
        <v>2994980.6068964158</v>
      </c>
    </row>
    <row r="4073" spans="3:28">
      <c r="C4073" s="13">
        <v>4008</v>
      </c>
      <c r="D4073" s="13">
        <v>65</v>
      </c>
      <c r="E4073" s="14">
        <v>226230.61143146575</v>
      </c>
      <c r="F4073" s="14">
        <v>67307.438458271645</v>
      </c>
      <c r="G4073" s="14">
        <v>2551.6097</v>
      </c>
      <c r="H4073" s="14">
        <v>156371.5632731941</v>
      </c>
      <c r="I4073" s="14">
        <v>9382.2937963916465</v>
      </c>
      <c r="J4073" s="14">
        <v>3752.9175185566587</v>
      </c>
      <c r="K4073" s="15">
        <v>3.6219039849718068E-2</v>
      </c>
      <c r="L4073" s="14">
        <v>7037.9805297623625</v>
      </c>
      <c r="M4073" s="14">
        <v>203231.58736819241</v>
      </c>
      <c r="N4073" s="14">
        <v>2814.6881389174937</v>
      </c>
      <c r="O4073" s="15">
        <v>0.19054202223805011</v>
      </c>
      <c r="P4073" s="14">
        <v>59823.520222597988</v>
      </c>
      <c r="Q4073" s="14">
        <v>375195.83390835795</v>
      </c>
      <c r="R4073" s="14">
        <v>2814.6881389174937</v>
      </c>
      <c r="S4073" s="15">
        <v>-0.33219411741432309</v>
      </c>
      <c r="T4073" s="38">
        <v>-77757.853045024269</v>
      </c>
      <c r="U4073" s="38">
        <v>157723.03106861954</v>
      </c>
      <c r="V4073" s="38">
        <v>-10896.352292663913</v>
      </c>
      <c r="W4073" s="38">
        <v>736150.45234516996</v>
      </c>
      <c r="AA4073" s="13">
        <v>4008</v>
      </c>
      <c r="AB4073" s="39">
        <v>2392358.4253454744</v>
      </c>
    </row>
    <row r="4074" spans="3:28">
      <c r="C4074" s="13">
        <v>4009</v>
      </c>
      <c r="D4074" s="13">
        <v>65</v>
      </c>
      <c r="E4074" s="14">
        <v>236328.88785390396</v>
      </c>
      <c r="F4074" s="14">
        <v>71245.766263022553</v>
      </c>
      <c r="G4074" s="14">
        <v>2551.6097</v>
      </c>
      <c r="H4074" s="14">
        <v>162531.5118908814</v>
      </c>
      <c r="I4074" s="14">
        <v>9751.8907134528836</v>
      </c>
      <c r="J4074" s="14">
        <v>3900.7562853811537</v>
      </c>
      <c r="K4074" s="15">
        <v>6.1026112450801799E-2</v>
      </c>
      <c r="L4074" s="14">
        <v>9584.9605672099224</v>
      </c>
      <c r="M4074" s="14">
        <v>168598.60527365471</v>
      </c>
      <c r="N4074" s="14">
        <v>2925.5672140358652</v>
      </c>
      <c r="O4074" s="15">
        <v>0.12599852358032784</v>
      </c>
      <c r="P4074" s="14">
        <v>30095.526168063327</v>
      </c>
      <c r="Q4074" s="14">
        <v>270414.49088641407</v>
      </c>
      <c r="R4074" s="14">
        <v>2925.5672140358652</v>
      </c>
      <c r="S4074" s="15">
        <v>-0.25337624753751342</v>
      </c>
      <c r="T4074" s="38">
        <v>-52245.837445493744</v>
      </c>
      <c r="U4074" s="38">
        <v>155415.5853522736</v>
      </c>
      <c r="V4074" s="38">
        <v>-12565.350710220497</v>
      </c>
      <c r="W4074" s="38">
        <v>594428.6815123423</v>
      </c>
      <c r="AA4074" s="13">
        <v>4009</v>
      </c>
      <c r="AB4074" s="39">
        <v>2159344.5135400654</v>
      </c>
    </row>
    <row r="4075" spans="3:28">
      <c r="C4075" s="13">
        <v>4010</v>
      </c>
      <c r="D4075" s="13">
        <v>65</v>
      </c>
      <c r="E4075" s="14">
        <v>235514.17900915825</v>
      </c>
      <c r="F4075" s="14">
        <v>70928.029813571717</v>
      </c>
      <c r="G4075" s="14">
        <v>2551.6097</v>
      </c>
      <c r="H4075" s="14">
        <v>162034.53949558653</v>
      </c>
      <c r="I4075" s="14">
        <v>9722.0723697351914</v>
      </c>
      <c r="J4075" s="14">
        <v>3888.8289478940769</v>
      </c>
      <c r="K4075" s="15">
        <v>8.9693883450220169E-2</v>
      </c>
      <c r="L4075" s="14">
        <v>13076.192129121284</v>
      </c>
      <c r="M4075" s="14">
        <v>160807.4944723903</v>
      </c>
      <c r="N4075" s="14">
        <v>2916.6217109205572</v>
      </c>
      <c r="O4075" s="15">
        <v>-0.10215256420488722</v>
      </c>
      <c r="P4075" s="14">
        <v>-16896.116751968013</v>
      </c>
      <c r="Q4075" s="14">
        <v>149963.00301592937</v>
      </c>
      <c r="R4075" s="14">
        <v>2916.6217109205572</v>
      </c>
      <c r="S4075" s="15">
        <v>-3.5612653722881402E-2</v>
      </c>
      <c r="T4075" s="38">
        <v>-15909.889300865041</v>
      </c>
      <c r="U4075" s="38">
        <v>432296.63146524329</v>
      </c>
      <c r="V4075" s="38">
        <v>-19729.813923711772</v>
      </c>
      <c r="W4075" s="38">
        <v>743067.12895356293</v>
      </c>
      <c r="AA4075" s="13">
        <v>4010</v>
      </c>
      <c r="AB4075" s="39">
        <v>2906977.6735185194</v>
      </c>
    </row>
    <row r="4076" spans="3:28">
      <c r="C4076" s="13">
        <v>4011</v>
      </c>
      <c r="D4076" s="13">
        <v>65</v>
      </c>
      <c r="E4076" s="14">
        <v>241661.33706797799</v>
      </c>
      <c r="F4076" s="14">
        <v>73325.421456511423</v>
      </c>
      <c r="G4076" s="14">
        <v>2551.6097</v>
      </c>
      <c r="H4076" s="14">
        <v>165784.30591146657</v>
      </c>
      <c r="I4076" s="14">
        <v>9947.0583546879934</v>
      </c>
      <c r="J4076" s="14">
        <v>3978.8233418751975</v>
      </c>
      <c r="K4076" s="15">
        <v>5.609110997968958E-3</v>
      </c>
      <c r="L4076" s="14">
        <v>724.5180120112492</v>
      </c>
      <c r="M4076" s="14">
        <v>131881.99433233714</v>
      </c>
      <c r="N4076" s="14">
        <v>2984.1175064063978</v>
      </c>
      <c r="O4076" s="15">
        <v>0.18776608059017169</v>
      </c>
      <c r="P4076" s="14">
        <v>58253.668614928218</v>
      </c>
      <c r="Q4076" s="14">
        <v>369991.69102583698</v>
      </c>
      <c r="R4076" s="14">
        <v>2984.1175064063978</v>
      </c>
      <c r="S4076" s="15">
        <v>-3.1345153291443481E-2</v>
      </c>
      <c r="T4076" s="38">
        <v>-20931.160515643074</v>
      </c>
      <c r="U4076" s="38">
        <v>648324.75700793043</v>
      </c>
      <c r="V4076" s="38">
        <v>38047.026111296393</v>
      </c>
      <c r="W4076" s="38">
        <v>1150198.4423661046</v>
      </c>
      <c r="AA4076" s="13">
        <v>4011</v>
      </c>
      <c r="AB4076" s="39">
        <v>2854863.972944607</v>
      </c>
    </row>
    <row r="4077" spans="3:28">
      <c r="C4077" s="13">
        <v>4012</v>
      </c>
      <c r="D4077" s="13">
        <v>65</v>
      </c>
      <c r="E4077" s="14">
        <v>228242.16382890494</v>
      </c>
      <c r="F4077" s="14">
        <v>68091.943893272924</v>
      </c>
      <c r="G4077" s="14">
        <v>2551.6097</v>
      </c>
      <c r="H4077" s="14">
        <v>157598.61023563202</v>
      </c>
      <c r="I4077" s="14">
        <v>9455.916614137921</v>
      </c>
      <c r="J4077" s="14">
        <v>3782.3666456551687</v>
      </c>
      <c r="K4077" s="15">
        <v>8.9928594112087062E-2</v>
      </c>
      <c r="L4077" s="14">
        <v>15093.368580755854</v>
      </c>
      <c r="M4077" s="14">
        <v>184821.80911616111</v>
      </c>
      <c r="N4077" s="14">
        <v>2836.7749842413764</v>
      </c>
      <c r="O4077" s="15">
        <v>-0.14239286372233695</v>
      </c>
      <c r="P4077" s="14">
        <v>-17878.6106208811</v>
      </c>
      <c r="Q4077" s="14">
        <v>109098.11001737259</v>
      </c>
      <c r="R4077" s="14">
        <v>2836.7749842413764</v>
      </c>
      <c r="S4077" s="15">
        <v>0.27388501967021034</v>
      </c>
      <c r="T4077" s="38">
        <v>16830.818042247389</v>
      </c>
      <c r="U4077" s="38">
        <v>79701.336295348243</v>
      </c>
      <c r="V4077" s="38">
        <v>14045.576002122143</v>
      </c>
      <c r="W4077" s="38">
        <v>373621.25542888197</v>
      </c>
      <c r="AA4077" s="13">
        <v>4012</v>
      </c>
      <c r="AB4077" s="39">
        <v>3015883.6643206719</v>
      </c>
    </row>
    <row r="4078" spans="3:28">
      <c r="C4078" s="13">
        <v>4013</v>
      </c>
      <c r="D4078" s="13">
        <v>65</v>
      </c>
      <c r="E4078" s="14">
        <v>219428.21072715533</v>
      </c>
      <c r="F4078" s="14">
        <v>64654.502183590579</v>
      </c>
      <c r="G4078" s="14">
        <v>2551.6097</v>
      </c>
      <c r="H4078" s="14">
        <v>152222.09884356475</v>
      </c>
      <c r="I4078" s="14">
        <v>9133.3259306138843</v>
      </c>
      <c r="J4078" s="14">
        <v>3653.3303722455539</v>
      </c>
      <c r="K4078" s="15">
        <v>0.10583493453075987</v>
      </c>
      <c r="L4078" s="14">
        <v>13383.002426125129</v>
      </c>
      <c r="M4078" s="14">
        <v>141661.32070261284</v>
      </c>
      <c r="N4078" s="14">
        <v>2739.9977791841652</v>
      </c>
      <c r="O4078" s="15">
        <v>0.18118458620415748</v>
      </c>
      <c r="P4078" s="14">
        <v>54203.426306004199</v>
      </c>
      <c r="Q4078" s="14">
        <v>354734.78015174123</v>
      </c>
      <c r="R4078" s="14">
        <v>2739.9977791841652</v>
      </c>
      <c r="S4078" s="15">
        <v>-0.11141646568002579</v>
      </c>
      <c r="T4078" s="38">
        <v>-76673.183602227626</v>
      </c>
      <c r="U4078" s="38">
        <v>612864.25206841843</v>
      </c>
      <c r="V4078" s="38">
        <v>-9086.7548700983025</v>
      </c>
      <c r="W4078" s="38">
        <v>1109260.3529227725</v>
      </c>
      <c r="AA4078" s="13">
        <v>4013</v>
      </c>
      <c r="AB4078" s="39">
        <v>2687095.4259439558</v>
      </c>
    </row>
    <row r="4079" spans="3:28">
      <c r="C4079" s="13">
        <v>4014</v>
      </c>
      <c r="D4079" s="13">
        <v>65</v>
      </c>
      <c r="E4079" s="14">
        <v>237948.9221587154</v>
      </c>
      <c r="F4079" s="14">
        <v>71877.579641899007</v>
      </c>
      <c r="G4079" s="14">
        <v>2551.6097</v>
      </c>
      <c r="H4079" s="14">
        <v>163519.73281681639</v>
      </c>
      <c r="I4079" s="14">
        <v>9811.1839690089837</v>
      </c>
      <c r="J4079" s="14">
        <v>3924.4735876035938</v>
      </c>
      <c r="K4079" s="15">
        <v>1.2286017414976265E-2</v>
      </c>
      <c r="L4079" s="14">
        <v>1482.3508408077005</v>
      </c>
      <c r="M4079" s="14">
        <v>124098.07450015488</v>
      </c>
      <c r="N4079" s="14">
        <v>2943.3551907026949</v>
      </c>
      <c r="O4079" s="15">
        <v>0.12838786139262287</v>
      </c>
      <c r="P4079" s="14">
        <v>19230.536388773362</v>
      </c>
      <c r="Q4079" s="14">
        <v>170486.90686848134</v>
      </c>
      <c r="R4079" s="14">
        <v>2943.3551907026949</v>
      </c>
      <c r="S4079" s="15">
        <v>-1.8654274135915222E-2</v>
      </c>
      <c r="T4079" s="38">
        <v>-9221.3131131349983</v>
      </c>
      <c r="U4079" s="38">
        <v>486577.45788442652</v>
      </c>
      <c r="V4079" s="38">
        <v>11491.574116446063</v>
      </c>
      <c r="W4079" s="38">
        <v>781162.43925306271</v>
      </c>
      <c r="AA4079" s="13">
        <v>4014</v>
      </c>
      <c r="AB4079" s="39">
        <v>2874226.281584803</v>
      </c>
    </row>
    <row r="4080" spans="3:28">
      <c r="C4080" s="13">
        <v>4015</v>
      </c>
      <c r="D4080" s="13">
        <v>65</v>
      </c>
      <c r="E4080" s="14">
        <v>237627.80144260079</v>
      </c>
      <c r="F4080" s="14">
        <v>71752.3425626143</v>
      </c>
      <c r="G4080" s="14">
        <v>2551.6097</v>
      </c>
      <c r="H4080" s="14">
        <v>163323.84917998649</v>
      </c>
      <c r="I4080" s="14">
        <v>9799.4309507991893</v>
      </c>
      <c r="J4080" s="14">
        <v>3919.7723803196759</v>
      </c>
      <c r="K4080" s="15">
        <v>1.6014973313106841E-2</v>
      </c>
      <c r="L4080" s="14">
        <v>1775.6708287009076</v>
      </c>
      <c r="M4080" s="14">
        <v>114611.22280892971</v>
      </c>
      <c r="N4080" s="14">
        <v>2939.8292852397567</v>
      </c>
      <c r="O4080" s="15">
        <v>8.0584266293795517E-2</v>
      </c>
      <c r="P4080" s="14">
        <v>15283.079428756233</v>
      </c>
      <c r="Q4080" s="14">
        <v>206406.38587663148</v>
      </c>
      <c r="R4080" s="14">
        <v>2939.8292852397567</v>
      </c>
      <c r="S4080" s="15">
        <v>-0.10549196297770742</v>
      </c>
      <c r="T4080" s="38">
        <v>-22264.763228438318</v>
      </c>
      <c r="U4080" s="38">
        <v>190261.63951027766</v>
      </c>
      <c r="V4080" s="38">
        <v>-5206.0129709811772</v>
      </c>
      <c r="W4080" s="38">
        <v>511279.24819583888</v>
      </c>
      <c r="AA4080" s="13">
        <v>4015</v>
      </c>
      <c r="AB4080" s="39">
        <v>2557665.2659331169</v>
      </c>
    </row>
    <row r="4081" spans="3:28">
      <c r="C4081" s="13">
        <v>4016</v>
      </c>
      <c r="D4081" s="13">
        <v>65</v>
      </c>
      <c r="E4081" s="14">
        <v>223830.22758520528</v>
      </c>
      <c r="F4081" s="14">
        <v>66371.288758230061</v>
      </c>
      <c r="G4081" s="14">
        <v>2551.6097</v>
      </c>
      <c r="H4081" s="14">
        <v>154907.32912697524</v>
      </c>
      <c r="I4081" s="14">
        <v>9294.4397476185131</v>
      </c>
      <c r="J4081" s="14">
        <v>3717.7758990474053</v>
      </c>
      <c r="K4081" s="15">
        <v>9.6203196224546907E-3</v>
      </c>
      <c r="L4081" s="14">
        <v>1490.7887585313758</v>
      </c>
      <c r="M4081" s="14">
        <v>158312.17452899454</v>
      </c>
      <c r="N4081" s="14">
        <v>2788.3319242855537</v>
      </c>
      <c r="O4081" s="15">
        <v>-4.0340516247892075E-2</v>
      </c>
      <c r="P4081" s="14">
        <v>-6374.3167559264757</v>
      </c>
      <c r="Q4081" s="14">
        <v>153032.62020687383</v>
      </c>
      <c r="R4081" s="14">
        <v>2788.3319242855537</v>
      </c>
      <c r="S4081" s="15">
        <v>-0.25856656209223317</v>
      </c>
      <c r="T4081" s="38">
        <v>-90650.043205535956</v>
      </c>
      <c r="U4081" s="38">
        <v>261330.99861567561</v>
      </c>
      <c r="V4081" s="38">
        <v>-95533.571202931053</v>
      </c>
      <c r="W4081" s="38">
        <v>572675.79335154395</v>
      </c>
      <c r="AA4081" s="13">
        <v>4016</v>
      </c>
      <c r="AB4081" s="39">
        <v>3239940.3623858183</v>
      </c>
    </row>
    <row r="4082" spans="3:28">
      <c r="C4082" s="13">
        <v>4017</v>
      </c>
      <c r="D4082" s="13">
        <v>65</v>
      </c>
      <c r="E4082" s="14">
        <v>237149.94298821685</v>
      </c>
      <c r="F4082" s="14">
        <v>71565.977765404576</v>
      </c>
      <c r="G4082" s="14">
        <v>2551.6097</v>
      </c>
      <c r="H4082" s="14">
        <v>163032.35552281226</v>
      </c>
      <c r="I4082" s="14">
        <v>9781.9413313687346</v>
      </c>
      <c r="J4082" s="14">
        <v>3912.7765325474938</v>
      </c>
      <c r="K4082" s="15">
        <v>7.1468479678673855E-2</v>
      </c>
      <c r="L4082" s="14">
        <v>11757.223885065301</v>
      </c>
      <c r="M4082" s="14">
        <v>178222.83269060912</v>
      </c>
      <c r="N4082" s="14">
        <v>2934.5823994106204</v>
      </c>
      <c r="O4082" s="15">
        <v>8.5116443435321959E-2</v>
      </c>
      <c r="P4082" s="14">
        <v>6928.0162120430714</v>
      </c>
      <c r="Q4082" s="14">
        <v>89789.876221563754</v>
      </c>
      <c r="R4082" s="14">
        <v>2934.5823994106204</v>
      </c>
      <c r="S4082" s="15">
        <v>7.8487831346001277E-2</v>
      </c>
      <c r="T4082" s="38">
        <v>35455.989601911919</v>
      </c>
      <c r="U4082" s="38">
        <v>488661.96428759291</v>
      </c>
      <c r="V4082" s="38">
        <v>54141.229699020289</v>
      </c>
      <c r="W4082" s="38">
        <v>756674.67319976585</v>
      </c>
      <c r="AA4082" s="13">
        <v>4017</v>
      </c>
      <c r="AB4082" s="39">
        <v>2653694.1954606785</v>
      </c>
    </row>
    <row r="4083" spans="3:28">
      <c r="C4083" s="13">
        <v>4018</v>
      </c>
      <c r="D4083" s="13">
        <v>65</v>
      </c>
      <c r="E4083" s="14">
        <v>241974.33172280723</v>
      </c>
      <c r="F4083" s="14">
        <v>73447.489371894815</v>
      </c>
      <c r="G4083" s="14">
        <v>2551.6097</v>
      </c>
      <c r="H4083" s="14">
        <v>165975.2326509124</v>
      </c>
      <c r="I4083" s="14">
        <v>9958.5139590547442</v>
      </c>
      <c r="J4083" s="14">
        <v>3983.4055836218977</v>
      </c>
      <c r="K4083" s="15">
        <v>2.0420071098661254E-2</v>
      </c>
      <c r="L4083" s="14">
        <v>3135.2152361480025</v>
      </c>
      <c r="M4083" s="14">
        <v>158662.87884807325</v>
      </c>
      <c r="N4083" s="14">
        <v>2987.5541877164233</v>
      </c>
      <c r="O4083" s="15">
        <v>0.22051453920572242</v>
      </c>
      <c r="P4083" s="14">
        <v>33911.211141604203</v>
      </c>
      <c r="Q4083" s="14">
        <v>189187.18900893503</v>
      </c>
      <c r="R4083" s="14">
        <v>2987.5541877164233</v>
      </c>
      <c r="S4083" s="15">
        <v>0.39407762356952036</v>
      </c>
      <c r="T4083" s="38">
        <v>177602.05863904423</v>
      </c>
      <c r="U4083" s="38">
        <v>629773.6921164759</v>
      </c>
      <c r="V4083" s="38">
        <v>214648.48501679645</v>
      </c>
      <c r="W4083" s="38">
        <v>977623.75997348421</v>
      </c>
      <c r="AA4083" s="13">
        <v>4018</v>
      </c>
      <c r="AB4083" s="39">
        <v>2664075.9897745294</v>
      </c>
    </row>
    <row r="4084" spans="3:28">
      <c r="C4084" s="13">
        <v>4019</v>
      </c>
      <c r="D4084" s="13">
        <v>65</v>
      </c>
      <c r="E4084" s="14">
        <v>233358.59309878221</v>
      </c>
      <c r="F4084" s="14">
        <v>70087.35130852506</v>
      </c>
      <c r="G4084" s="14">
        <v>2551.6097</v>
      </c>
      <c r="H4084" s="14">
        <v>160719.63209025716</v>
      </c>
      <c r="I4084" s="14">
        <v>9643.1779254154299</v>
      </c>
      <c r="J4084" s="14">
        <v>3857.2711701661719</v>
      </c>
      <c r="K4084" s="15">
        <v>4.828227728536659E-3</v>
      </c>
      <c r="L4084" s="14">
        <v>582.95065364235552</v>
      </c>
      <c r="M4084" s="14">
        <v>123249.60573952404</v>
      </c>
      <c r="N4084" s="14">
        <v>2892.953377624629</v>
      </c>
      <c r="O4084" s="15">
        <v>2.1491923026725535E-2</v>
      </c>
      <c r="P4084" s="14">
        <v>5286.043953173139</v>
      </c>
      <c r="Q4084" s="14">
        <v>252687.42875327278</v>
      </c>
      <c r="R4084" s="14">
        <v>2892.953377624629</v>
      </c>
      <c r="S4084" s="15">
        <v>0.15210718788315622</v>
      </c>
      <c r="T4084" s="38">
        <v>114975.75730546888</v>
      </c>
      <c r="U4084" s="38">
        <v>872308.65136588831</v>
      </c>
      <c r="V4084" s="38">
        <v>120844.75191228438</v>
      </c>
      <c r="W4084" s="38">
        <v>1248245.6858586851</v>
      </c>
      <c r="AA4084" s="13">
        <v>4019</v>
      </c>
      <c r="AB4084" s="39">
        <v>2781683.4664507392</v>
      </c>
    </row>
    <row r="4085" spans="3:28">
      <c r="C4085" s="13">
        <v>4020</v>
      </c>
      <c r="D4085" s="13">
        <v>65</v>
      </c>
      <c r="E4085" s="14">
        <v>225150.98659456114</v>
      </c>
      <c r="F4085" s="14">
        <v>66886.384771878846</v>
      </c>
      <c r="G4085" s="14">
        <v>2551.6097</v>
      </c>
      <c r="H4085" s="14">
        <v>155712.99212268231</v>
      </c>
      <c r="I4085" s="14">
        <v>9342.7795273609372</v>
      </c>
      <c r="J4085" s="14">
        <v>3737.1118109443751</v>
      </c>
      <c r="K4085" s="15">
        <v>3.9986021212503921E-2</v>
      </c>
      <c r="L4085" s="14">
        <v>6788.0174451097237</v>
      </c>
      <c r="M4085" s="14">
        <v>178416.3353692911</v>
      </c>
      <c r="N4085" s="14">
        <v>2802.8338582082811</v>
      </c>
      <c r="O4085" s="15">
        <v>-7.4303699107157645E-2</v>
      </c>
      <c r="P4085" s="14">
        <v>-16863.508385791505</v>
      </c>
      <c r="Q4085" s="14">
        <v>211491.72899135877</v>
      </c>
      <c r="R4085" s="14">
        <v>2802.8338582082811</v>
      </c>
      <c r="S4085" s="15">
        <v>0.21689233881165407</v>
      </c>
      <c r="T4085" s="38">
        <v>206386.87153492513</v>
      </c>
      <c r="U4085" s="38">
        <v>1159351.9659351283</v>
      </c>
      <c r="V4085" s="38">
        <v>196311.38059424335</v>
      </c>
      <c r="W4085" s="38">
        <v>1549260.0302957781</v>
      </c>
      <c r="AA4085" s="13">
        <v>4020</v>
      </c>
      <c r="AB4085" s="39">
        <v>3059183.8313526548</v>
      </c>
    </row>
    <row r="4086" spans="3:28">
      <c r="C4086" s="13">
        <v>4021</v>
      </c>
      <c r="D4086" s="13">
        <v>65</v>
      </c>
      <c r="E4086" s="14">
        <v>237201.6058539103</v>
      </c>
      <c r="F4086" s="14">
        <v>71586.12628302502</v>
      </c>
      <c r="G4086" s="14">
        <v>2551.6097</v>
      </c>
      <c r="H4086" s="14">
        <v>163063.86987088528</v>
      </c>
      <c r="I4086" s="14">
        <v>9783.8321922531159</v>
      </c>
      <c r="J4086" s="14">
        <v>3913.5328769012467</v>
      </c>
      <c r="K4086" s="15">
        <v>7.8025942309268154E-3</v>
      </c>
      <c r="L4086" s="14">
        <v>1385.2517097334562</v>
      </c>
      <c r="M4086" s="14">
        <v>180879.34339352263</v>
      </c>
      <c r="N4086" s="14">
        <v>2935.1496576759346</v>
      </c>
      <c r="O4086" s="15">
        <v>-0.13319743321991137</v>
      </c>
      <c r="P4086" s="14">
        <v>-22431.739037067746</v>
      </c>
      <c r="Q4086" s="14">
        <v>147445.53029416007</v>
      </c>
      <c r="R4086" s="14">
        <v>2935.1496576759346</v>
      </c>
      <c r="S4086" s="15">
        <v>0.24711168317042492</v>
      </c>
      <c r="T4086" s="38">
        <v>23574.896387634824</v>
      </c>
      <c r="U4086" s="38">
        <v>120444.25912536733</v>
      </c>
      <c r="V4086" s="38">
        <v>2528.4090603005352</v>
      </c>
      <c r="W4086" s="38">
        <v>448769.13281305</v>
      </c>
      <c r="AA4086" s="13">
        <v>4021</v>
      </c>
      <c r="AB4086" s="39">
        <v>2848004.7041496886</v>
      </c>
    </row>
    <row r="4087" spans="3:28">
      <c r="C4087" s="13">
        <v>4022</v>
      </c>
      <c r="D4087" s="13">
        <v>65</v>
      </c>
      <c r="E4087" s="14">
        <v>240538.47364566135</v>
      </c>
      <c r="F4087" s="14">
        <v>72887.504721807927</v>
      </c>
      <c r="G4087" s="14">
        <v>2551.6097</v>
      </c>
      <c r="H4087" s="14">
        <v>165099.35922385342</v>
      </c>
      <c r="I4087" s="14">
        <v>9905.9615534312052</v>
      </c>
      <c r="J4087" s="14">
        <v>3962.3846213724823</v>
      </c>
      <c r="K4087" s="15">
        <v>1.3206318514156785E-2</v>
      </c>
      <c r="L4087" s="14">
        <v>2217.5274286812337</v>
      </c>
      <c r="M4087" s="14">
        <v>172112.84556513108</v>
      </c>
      <c r="N4087" s="14">
        <v>2971.7884660293616</v>
      </c>
      <c r="O4087" s="15">
        <v>1.433534201106372E-2</v>
      </c>
      <c r="P4087" s="14">
        <v>1951.9050590618644</v>
      </c>
      <c r="Q4087" s="14">
        <v>139598.14046534081</v>
      </c>
      <c r="R4087" s="14">
        <v>2971.7884660293616</v>
      </c>
      <c r="S4087" s="15">
        <v>-0.28413422953271023</v>
      </c>
      <c r="T4087" s="38">
        <v>-12712.29351503587</v>
      </c>
      <c r="U4087" s="38">
        <v>33514.051511051599</v>
      </c>
      <c r="V4087" s="38">
        <v>-8542.8610272927726</v>
      </c>
      <c r="W4087" s="38">
        <v>345225.03754152346</v>
      </c>
      <c r="AA4087" s="13">
        <v>4022</v>
      </c>
      <c r="AB4087" s="39">
        <v>2540599.724765073</v>
      </c>
    </row>
    <row r="4088" spans="3:28">
      <c r="C4088" s="13">
        <v>4023</v>
      </c>
      <c r="D4088" s="13">
        <v>65</v>
      </c>
      <c r="E4088" s="14">
        <v>236927.30752685835</v>
      </c>
      <c r="F4088" s="14">
        <v>71479.149935474765</v>
      </c>
      <c r="G4088" s="14">
        <v>2551.6097</v>
      </c>
      <c r="H4088" s="14">
        <v>162896.54789138358</v>
      </c>
      <c r="I4088" s="14">
        <v>9773.7928734830148</v>
      </c>
      <c r="J4088" s="14">
        <v>3909.5171493932062</v>
      </c>
      <c r="K4088" s="15">
        <v>6.2974538648065931E-2</v>
      </c>
      <c r="L4088" s="14">
        <v>11167.399982343228</v>
      </c>
      <c r="M4088" s="14">
        <v>190454.1441830465</v>
      </c>
      <c r="N4088" s="14">
        <v>2932.1378620449045</v>
      </c>
      <c r="O4088" s="15">
        <v>0.16527913685462964</v>
      </c>
      <c r="P4088" s="14">
        <v>25582.948370780301</v>
      </c>
      <c r="Q4088" s="14">
        <v>181835.33127730255</v>
      </c>
      <c r="R4088" s="14">
        <v>2932.1378620449045</v>
      </c>
      <c r="S4088" s="15">
        <v>0.15007051036251606</v>
      </c>
      <c r="T4088" s="38">
        <v>67206.295512124459</v>
      </c>
      <c r="U4088" s="38">
        <v>516503.82280081068</v>
      </c>
      <c r="V4088" s="38">
        <v>103956.64386524798</v>
      </c>
      <c r="W4088" s="38">
        <v>888793.2982611598</v>
      </c>
      <c r="AA4088" s="13">
        <v>4023</v>
      </c>
      <c r="AB4088" s="39">
        <v>2259349.5664383708</v>
      </c>
    </row>
    <row r="4089" spans="3:28">
      <c r="C4089" s="13">
        <v>4024</v>
      </c>
      <c r="D4089" s="13">
        <v>65</v>
      </c>
      <c r="E4089" s="14">
        <v>223466.2996842376</v>
      </c>
      <c r="F4089" s="14">
        <v>66229.35687685266</v>
      </c>
      <c r="G4089" s="14">
        <v>2551.6097</v>
      </c>
      <c r="H4089" s="14">
        <v>154685.33310738494</v>
      </c>
      <c r="I4089" s="14">
        <v>9281.1199864430964</v>
      </c>
      <c r="J4089" s="14">
        <v>3712.4479945772387</v>
      </c>
      <c r="K4089" s="15">
        <v>-4.6370041849487023E-3</v>
      </c>
      <c r="L4089" s="14">
        <v>-646.29301152325854</v>
      </c>
      <c r="M4089" s="14">
        <v>140587.20686165683</v>
      </c>
      <c r="N4089" s="14">
        <v>2784.3359959329287</v>
      </c>
      <c r="O4089" s="15">
        <v>5.8814815381203644E-2</v>
      </c>
      <c r="P4089" s="14">
        <v>8548.4896147370437</v>
      </c>
      <c r="Q4089" s="14">
        <v>155286.51238297991</v>
      </c>
      <c r="R4089" s="14">
        <v>2784.3359959329287</v>
      </c>
      <c r="S4089" s="15">
        <v>-0.2816758278014041</v>
      </c>
      <c r="T4089" s="38">
        <v>-45260.355951419973</v>
      </c>
      <c r="U4089" s="38">
        <v>116814.24015795277</v>
      </c>
      <c r="V4089" s="38">
        <v>-37358.159348206187</v>
      </c>
      <c r="W4089" s="38">
        <v>412687.95940258948</v>
      </c>
      <c r="AA4089" s="13">
        <v>4024</v>
      </c>
      <c r="AB4089" s="39">
        <v>3059020.2802853961</v>
      </c>
    </row>
    <row r="4090" spans="3:28">
      <c r="C4090" s="13">
        <v>4025</v>
      </c>
      <c r="D4090" s="13">
        <v>65</v>
      </c>
      <c r="E4090" s="14">
        <v>240438.78443271999</v>
      </c>
      <c r="F4090" s="14">
        <v>72848.625928760797</v>
      </c>
      <c r="G4090" s="14">
        <v>2551.6097</v>
      </c>
      <c r="H4090" s="14">
        <v>165038.54880395919</v>
      </c>
      <c r="I4090" s="14">
        <v>9902.3129282375503</v>
      </c>
      <c r="J4090" s="14">
        <v>3960.9251712950204</v>
      </c>
      <c r="K4090" s="15">
        <v>3.2607823129537902E-2</v>
      </c>
      <c r="L4090" s="14">
        <v>5464.2597270637307</v>
      </c>
      <c r="M4090" s="14">
        <v>175019.83781049843</v>
      </c>
      <c r="N4090" s="14">
        <v>2970.6938784712652</v>
      </c>
      <c r="O4090" s="15">
        <v>1.8814363667657617E-2</v>
      </c>
      <c r="P4090" s="14">
        <v>3625.6496051593404</v>
      </c>
      <c r="Q4090" s="14">
        <v>197817.46640985881</v>
      </c>
      <c r="R4090" s="14">
        <v>2970.6938784712652</v>
      </c>
      <c r="S4090" s="15">
        <v>-1.967782045948839E-2</v>
      </c>
      <c r="T4090" s="38">
        <v>-9184.4675876368055</v>
      </c>
      <c r="U4090" s="38">
        <v>459042.99677996343</v>
      </c>
      <c r="V4090" s="38">
        <v>-94.558255413734514</v>
      </c>
      <c r="W4090" s="38">
        <v>831880.30100032059</v>
      </c>
      <c r="AA4090" s="13">
        <v>4025</v>
      </c>
      <c r="AB4090" s="39">
        <v>3253607.3522053175</v>
      </c>
    </row>
    <row r="4091" spans="3:28">
      <c r="C4091" s="13">
        <v>4026</v>
      </c>
      <c r="D4091" s="13">
        <v>65</v>
      </c>
      <c r="E4091" s="14">
        <v>224100.98739378544</v>
      </c>
      <c r="F4091" s="14">
        <v>66476.885083576315</v>
      </c>
      <c r="G4091" s="14">
        <v>2551.6097</v>
      </c>
      <c r="H4091" s="14">
        <v>155072.49261020913</v>
      </c>
      <c r="I4091" s="14">
        <v>9304.3495566125475</v>
      </c>
      <c r="J4091" s="14">
        <v>3721.7398226450191</v>
      </c>
      <c r="K4091" s="15">
        <v>6.9284607327174882E-2</v>
      </c>
      <c r="L4091" s="14">
        <v>11219.128651711751</v>
      </c>
      <c r="M4091" s="14">
        <v>175008.15381305866</v>
      </c>
      <c r="N4091" s="14">
        <v>2791.304866983764</v>
      </c>
      <c r="O4091" s="15">
        <v>-1.8214226224243152E-2</v>
      </c>
      <c r="P4091" s="14">
        <v>-1847.7420234721021</v>
      </c>
      <c r="Q4091" s="14">
        <v>100992.90185372744</v>
      </c>
      <c r="R4091" s="14">
        <v>2791.304866983764</v>
      </c>
      <c r="S4091" s="15">
        <v>0.28271528900476256</v>
      </c>
      <c r="T4091" s="38">
        <v>157140.12422160662</v>
      </c>
      <c r="U4091" s="38">
        <v>714360.41838135291</v>
      </c>
      <c r="V4091" s="38">
        <v>166511.51084984627</v>
      </c>
      <c r="W4091" s="38">
        <v>990361.47404813906</v>
      </c>
      <c r="AA4091" s="13">
        <v>4026</v>
      </c>
      <c r="AB4091" s="39">
        <v>2681925.7598778321</v>
      </c>
    </row>
    <row r="4092" spans="3:28">
      <c r="C4092" s="13">
        <v>4027</v>
      </c>
      <c r="D4092" s="13">
        <v>65</v>
      </c>
      <c r="E4092" s="14">
        <v>226371.80707303793</v>
      </c>
      <c r="F4092" s="14">
        <v>67362.504758484793</v>
      </c>
      <c r="G4092" s="14">
        <v>2551.6097</v>
      </c>
      <c r="H4092" s="14">
        <v>156457.69261455312</v>
      </c>
      <c r="I4092" s="14">
        <v>9387.4615568731861</v>
      </c>
      <c r="J4092" s="14">
        <v>3754.9846227492744</v>
      </c>
      <c r="K4092" s="15">
        <v>-1.7974035742021756E-2</v>
      </c>
      <c r="L4092" s="14">
        <v>-2839.7481709838962</v>
      </c>
      <c r="M4092" s="14">
        <v>157029.42790814961</v>
      </c>
      <c r="N4092" s="14">
        <v>2816.2384670619558</v>
      </c>
      <c r="O4092" s="15">
        <v>1.6345777323914054E-2</v>
      </c>
      <c r="P4092" s="14">
        <v>4512.9361611817531</v>
      </c>
      <c r="Q4092" s="14">
        <v>282012.92130917602</v>
      </c>
      <c r="R4092" s="14">
        <v>2816.2384670619558</v>
      </c>
      <c r="S4092" s="15">
        <v>0.33631281219786824</v>
      </c>
      <c r="T4092" s="38">
        <v>211539.35609227943</v>
      </c>
      <c r="U4092" s="38">
        <v>841943.30426800693</v>
      </c>
      <c r="V4092" s="38">
        <v>213212.54408247728</v>
      </c>
      <c r="W4092" s="38">
        <v>1280985.6534853326</v>
      </c>
      <c r="AA4092" s="13">
        <v>4027</v>
      </c>
      <c r="AB4092" s="39">
        <v>2447407.578980546</v>
      </c>
    </row>
    <row r="4093" spans="3:28">
      <c r="C4093" s="13">
        <v>4028</v>
      </c>
      <c r="D4093" s="13">
        <v>65</v>
      </c>
      <c r="E4093" s="14">
        <v>221154.02965227608</v>
      </c>
      <c r="F4093" s="14">
        <v>65327.571564387668</v>
      </c>
      <c r="G4093" s="14">
        <v>2551.6097</v>
      </c>
      <c r="H4093" s="14">
        <v>153274.8483878884</v>
      </c>
      <c r="I4093" s="14">
        <v>9196.490903273303</v>
      </c>
      <c r="J4093" s="14">
        <v>3678.5963613093213</v>
      </c>
      <c r="K4093" s="15">
        <v>3.0496885873298803E-2</v>
      </c>
      <c r="L4093" s="14">
        <v>4260.0979509559111</v>
      </c>
      <c r="M4093" s="14">
        <v>145789.00144589582</v>
      </c>
      <c r="N4093" s="14">
        <v>2758.9472709819906</v>
      </c>
      <c r="O4093" s="15">
        <v>7.0700037649948047E-2</v>
      </c>
      <c r="P4093" s="14">
        <v>17346.986062077867</v>
      </c>
      <c r="Q4093" s="14">
        <v>264086.81081883324</v>
      </c>
      <c r="R4093" s="14">
        <v>2758.9472709819906</v>
      </c>
      <c r="S4093" s="15">
        <v>0.30779242897419962</v>
      </c>
      <c r="T4093" s="38">
        <v>66337.391218945719</v>
      </c>
      <c r="U4093" s="38">
        <v>283243.25528591278</v>
      </c>
      <c r="V4093" s="38">
        <v>87944.475231979493</v>
      </c>
      <c r="W4093" s="38">
        <v>693119.06755064183</v>
      </c>
      <c r="AA4093" s="13">
        <v>4028</v>
      </c>
      <c r="AB4093" s="39">
        <v>2924669.4093034803</v>
      </c>
    </row>
    <row r="4094" spans="3:28">
      <c r="C4094" s="13">
        <v>4029</v>
      </c>
      <c r="D4094" s="13">
        <v>65</v>
      </c>
      <c r="E4094" s="14">
        <v>242538.01086728409</v>
      </c>
      <c r="F4094" s="14">
        <v>73667.324238240792</v>
      </c>
      <c r="G4094" s="14">
        <v>2551.6097</v>
      </c>
      <c r="H4094" s="14">
        <v>166319.07692904331</v>
      </c>
      <c r="I4094" s="14">
        <v>9979.144615742598</v>
      </c>
      <c r="J4094" s="14">
        <v>3991.6578462970392</v>
      </c>
      <c r="K4094" s="15">
        <v>-5.3096728948222795E-2</v>
      </c>
      <c r="L4094" s="14">
        <v>-8961.4082063477126</v>
      </c>
      <c r="M4094" s="14">
        <v>161809.5672062657</v>
      </c>
      <c r="N4094" s="14">
        <v>2993.7433847227794</v>
      </c>
      <c r="O4094" s="15">
        <v>0.1149929803266222</v>
      </c>
      <c r="P4094" s="14">
        <v>11375.461104825001</v>
      </c>
      <c r="Q4094" s="14">
        <v>111795.42421124075</v>
      </c>
      <c r="R4094" s="14">
        <v>2993.7433847227794</v>
      </c>
      <c r="S4094" s="15">
        <v>0.22086719247657399</v>
      </c>
      <c r="T4094" s="38">
        <v>36588.222326233728</v>
      </c>
      <c r="U4094" s="38">
        <v>203742.21093112353</v>
      </c>
      <c r="V4094" s="38">
        <v>39002.275224711018</v>
      </c>
      <c r="W4094" s="38">
        <v>477347.20234863</v>
      </c>
      <c r="AA4094" s="13">
        <v>4029</v>
      </c>
      <c r="AB4094" s="39">
        <v>2178413.6382280374</v>
      </c>
    </row>
    <row r="4095" spans="3:28">
      <c r="C4095" s="13">
        <v>4030</v>
      </c>
      <c r="D4095" s="13">
        <v>65</v>
      </c>
      <c r="E4095" s="14">
        <v>242155.59161186984</v>
      </c>
      <c r="F4095" s="14">
        <v>73518.180728629231</v>
      </c>
      <c r="G4095" s="14">
        <v>2551.6097</v>
      </c>
      <c r="H4095" s="14">
        <v>166085.8011832406</v>
      </c>
      <c r="I4095" s="14">
        <v>9965.1480709944353</v>
      </c>
      <c r="J4095" s="14">
        <v>3986.0592283977744</v>
      </c>
      <c r="K4095" s="15">
        <v>7.6656794877200229E-2</v>
      </c>
      <c r="L4095" s="14">
        <v>9752.6271367182399</v>
      </c>
      <c r="M4095" s="14">
        <v>138970.21854405481</v>
      </c>
      <c r="N4095" s="14">
        <v>2989.5444212983307</v>
      </c>
      <c r="O4095" s="15">
        <v>-5.3806667971032215E-2</v>
      </c>
      <c r="P4095" s="14">
        <v>-16421.047857236746</v>
      </c>
      <c r="Q4095" s="14">
        <v>290259.83745889796</v>
      </c>
      <c r="R4095" s="14">
        <v>2989.5444212983307</v>
      </c>
      <c r="S4095" s="15">
        <v>0.10835022838727941</v>
      </c>
      <c r="T4095" s="38">
        <v>52662.829639660849</v>
      </c>
      <c r="U4095" s="38">
        <v>540200.22883422882</v>
      </c>
      <c r="V4095" s="38">
        <v>45994.408919142341</v>
      </c>
      <c r="W4095" s="38">
        <v>969430.28483718156</v>
      </c>
      <c r="AA4095" s="13">
        <v>4030</v>
      </c>
      <c r="AB4095" s="39">
        <v>2730969.5911251307</v>
      </c>
    </row>
    <row r="4096" spans="3:28">
      <c r="C4096" s="13">
        <v>4031</v>
      </c>
      <c r="D4096" s="13">
        <v>65</v>
      </c>
      <c r="E4096" s="14">
        <v>229555.42667167939</v>
      </c>
      <c r="F4096" s="14">
        <v>68604.116401954961</v>
      </c>
      <c r="G4096" s="14">
        <v>2551.6097</v>
      </c>
      <c r="H4096" s="14">
        <v>158399.70056972443</v>
      </c>
      <c r="I4096" s="14">
        <v>9503.9820341834657</v>
      </c>
      <c r="J4096" s="14">
        <v>3801.5928136733864</v>
      </c>
      <c r="K4096" s="15">
        <v>2.971644758359332E-2</v>
      </c>
      <c r="L4096" s="14">
        <v>3965.9770747554994</v>
      </c>
      <c r="M4096" s="14">
        <v>139327.44584490478</v>
      </c>
      <c r="N4096" s="14">
        <v>2851.1946102550396</v>
      </c>
      <c r="O4096" s="15">
        <v>-3.3865405786341327E-2</v>
      </c>
      <c r="P4096" s="14">
        <v>-3588.0997976381618</v>
      </c>
      <c r="Q4096" s="14">
        <v>103789.2708385304</v>
      </c>
      <c r="R4096" s="14">
        <v>2851.1946102550396</v>
      </c>
      <c r="S4096" s="15">
        <v>4.3565639228659858E-3</v>
      </c>
      <c r="T4096" s="38">
        <v>2755.7311071848922</v>
      </c>
      <c r="U4096" s="38">
        <v>636728.25208330073</v>
      </c>
      <c r="V4096" s="38">
        <v>3133.6083843022298</v>
      </c>
      <c r="W4096" s="38">
        <v>879844.96876673587</v>
      </c>
      <c r="AA4096" s="13">
        <v>4031</v>
      </c>
      <c r="AB4096" s="39">
        <v>2632483.4896981409</v>
      </c>
    </row>
    <row r="4097" spans="3:28">
      <c r="C4097" s="13">
        <v>4032</v>
      </c>
      <c r="D4097" s="13">
        <v>65</v>
      </c>
      <c r="E4097" s="14">
        <v>253176.23523068277</v>
      </c>
      <c r="F4097" s="14">
        <v>77816.231739966286</v>
      </c>
      <c r="G4097" s="14">
        <v>2551.6097</v>
      </c>
      <c r="H4097" s="14">
        <v>172808.39379071648</v>
      </c>
      <c r="I4097" s="14">
        <v>10368.503627442988</v>
      </c>
      <c r="J4097" s="14">
        <v>4147.4014509771951</v>
      </c>
      <c r="K4097" s="15">
        <v>1.8023364732096727E-2</v>
      </c>
      <c r="L4097" s="14">
        <v>3099.3947144291724</v>
      </c>
      <c r="M4097" s="14">
        <v>177138.47263220453</v>
      </c>
      <c r="N4097" s="14">
        <v>3110.5510882328963</v>
      </c>
      <c r="O4097" s="15">
        <v>2.5196926705561916E-2</v>
      </c>
      <c r="P4097" s="14">
        <v>4774.4422096076269</v>
      </c>
      <c r="Q4097" s="14">
        <v>195814.81906783502</v>
      </c>
      <c r="R4097" s="14">
        <v>3110.5510882328963</v>
      </c>
      <c r="S4097" s="15">
        <v>-5.8935973155657545E-3</v>
      </c>
      <c r="T4097" s="38">
        <v>-4051.6259146792549</v>
      </c>
      <c r="U4097" s="38">
        <v>684965.94094994967</v>
      </c>
      <c r="V4097" s="38">
        <v>3822.2110093575443</v>
      </c>
      <c r="W4097" s="38">
        <v>1057919.2326499892</v>
      </c>
      <c r="AA4097" s="13">
        <v>4032</v>
      </c>
      <c r="AB4097" s="39">
        <v>3082191.476932751</v>
      </c>
    </row>
    <row r="4098" spans="3:28">
      <c r="C4098" s="13">
        <v>4033</v>
      </c>
      <c r="D4098" s="13">
        <v>65</v>
      </c>
      <c r="E4098" s="14">
        <v>221984.74238114693</v>
      </c>
      <c r="F4098" s="14">
        <v>65651.549528647301</v>
      </c>
      <c r="G4098" s="14">
        <v>2551.6097</v>
      </c>
      <c r="H4098" s="14">
        <v>153781.58315249963</v>
      </c>
      <c r="I4098" s="14">
        <v>9226.8949891499778</v>
      </c>
      <c r="J4098" s="14">
        <v>3690.7579956599911</v>
      </c>
      <c r="K4098" s="15">
        <v>4.1729456429903382E-2</v>
      </c>
      <c r="L4098" s="14">
        <v>5526.1092843079214</v>
      </c>
      <c r="M4098" s="14">
        <v>139798.54957373682</v>
      </c>
      <c r="N4098" s="14">
        <v>2768.0684967449934</v>
      </c>
      <c r="O4098" s="15">
        <v>2.3333493912045727E-2</v>
      </c>
      <c r="P4098" s="14">
        <v>5639.7407412437624</v>
      </c>
      <c r="Q4098" s="14">
        <v>248725.28623788635</v>
      </c>
      <c r="R4098" s="14">
        <v>2768.0684967449934</v>
      </c>
      <c r="S4098" s="15">
        <v>0.11972777517973786</v>
      </c>
      <c r="T4098" s="38">
        <v>28147.844904104171</v>
      </c>
      <c r="U4098" s="38">
        <v>264630.58420941135</v>
      </c>
      <c r="V4098" s="38">
        <v>39313.69492965586</v>
      </c>
      <c r="W4098" s="38">
        <v>653154.42002103454</v>
      </c>
      <c r="AA4098" s="13">
        <v>4033</v>
      </c>
      <c r="AB4098" s="39">
        <v>2466741.7137106559</v>
      </c>
    </row>
    <row r="4099" spans="3:28">
      <c r="C4099" s="13">
        <v>4034</v>
      </c>
      <c r="D4099" s="13">
        <v>65</v>
      </c>
      <c r="E4099" s="14">
        <v>236263.08283320977</v>
      </c>
      <c r="F4099" s="14">
        <v>71220.102304951812</v>
      </c>
      <c r="G4099" s="14">
        <v>2551.6097</v>
      </c>
      <c r="H4099" s="14">
        <v>162491.37082825796</v>
      </c>
      <c r="I4099" s="14">
        <v>9749.4822496954766</v>
      </c>
      <c r="J4099" s="14">
        <v>3899.7928998781908</v>
      </c>
      <c r="K4099" s="15">
        <v>9.1148429134004283E-2</v>
      </c>
      <c r="L4099" s="14">
        <v>16956.398313205955</v>
      </c>
      <c r="M4099" s="14">
        <v>204936.90959993019</v>
      </c>
      <c r="N4099" s="14">
        <v>2924.8446749086429</v>
      </c>
      <c r="O4099" s="15">
        <v>-1.314371854273258E-2</v>
      </c>
      <c r="P4099" s="14">
        <v>-2127.8332612485819</v>
      </c>
      <c r="Q4099" s="14">
        <v>161224.33544673366</v>
      </c>
      <c r="R4099" s="14">
        <v>2924.8446749086429</v>
      </c>
      <c r="S4099" s="15">
        <v>-0.13215254824390643</v>
      </c>
      <c r="T4099" s="38">
        <v>-57023.9385713788</v>
      </c>
      <c r="U4099" s="38">
        <v>375939.34643678972</v>
      </c>
      <c r="V4099" s="38">
        <v>-42195.373519421424</v>
      </c>
      <c r="W4099" s="38">
        <v>742100.59148345352</v>
      </c>
      <c r="AA4099" s="13">
        <v>4034</v>
      </c>
      <c r="AB4099" s="39">
        <v>2607632.1734732017</v>
      </c>
    </row>
    <row r="4100" spans="3:28">
      <c r="C4100" s="13">
        <v>4035</v>
      </c>
      <c r="D4100" s="13">
        <v>65</v>
      </c>
      <c r="E4100" s="14">
        <v>225859.69861012726</v>
      </c>
      <c r="F4100" s="14">
        <v>67162.782457949637</v>
      </c>
      <c r="G4100" s="14">
        <v>2551.6097</v>
      </c>
      <c r="H4100" s="14">
        <v>156145.30645217761</v>
      </c>
      <c r="I4100" s="14">
        <v>9368.718387130657</v>
      </c>
      <c r="J4100" s="14">
        <v>3747.4873548522628</v>
      </c>
      <c r="K4100" s="15">
        <v>3.8436420031532692E-2</v>
      </c>
      <c r="L4100" s="14">
        <v>4932.4630170135506</v>
      </c>
      <c r="M4100" s="14">
        <v>135134.05338169693</v>
      </c>
      <c r="N4100" s="14">
        <v>2810.6155161391971</v>
      </c>
      <c r="O4100" s="15">
        <v>-3.3280039704506867E-2</v>
      </c>
      <c r="P4100" s="14">
        <v>-4792.4588886365182</v>
      </c>
      <c r="Q4100" s="14">
        <v>140616.85040274588</v>
      </c>
      <c r="R4100" s="14">
        <v>2810.6155161391971</v>
      </c>
      <c r="S4100" s="15">
        <v>0.16922735080864415</v>
      </c>
      <c r="T4100" s="38">
        <v>34855.385367810901</v>
      </c>
      <c r="U4100" s="38">
        <v>242228.49443728937</v>
      </c>
      <c r="V4100" s="38">
        <v>34995.389496187934</v>
      </c>
      <c r="W4100" s="38">
        <v>517979.39822173218</v>
      </c>
      <c r="AA4100" s="13">
        <v>4035</v>
      </c>
      <c r="AB4100" s="39">
        <v>2419198.1731157834</v>
      </c>
    </row>
    <row r="4101" spans="3:28">
      <c r="C4101" s="13">
        <v>4036</v>
      </c>
      <c r="D4101" s="13">
        <v>65</v>
      </c>
      <c r="E4101" s="14">
        <v>252089.46711006493</v>
      </c>
      <c r="F4101" s="14">
        <v>77392.39217292532</v>
      </c>
      <c r="G4101" s="14">
        <v>2551.6097</v>
      </c>
      <c r="H4101" s="14">
        <v>172145.46523713961</v>
      </c>
      <c r="I4101" s="14">
        <v>10328.727914228377</v>
      </c>
      <c r="J4101" s="14">
        <v>4131.4911656913509</v>
      </c>
      <c r="K4101" s="15">
        <v>0.10369520529447637</v>
      </c>
      <c r="L4101" s="14">
        <v>17949.19964511885</v>
      </c>
      <c r="M4101" s="14">
        <v>193110.69824900574</v>
      </c>
      <c r="N4101" s="14">
        <v>3098.618374268513</v>
      </c>
      <c r="O4101" s="15">
        <v>1.1093581456778474E-2</v>
      </c>
      <c r="P4101" s="14">
        <v>2303.1339039378299</v>
      </c>
      <c r="Q4101" s="14">
        <v>211462.03363773486</v>
      </c>
      <c r="R4101" s="14">
        <v>3098.618374268513</v>
      </c>
      <c r="S4101" s="15">
        <v>0.16144156166546225</v>
      </c>
      <c r="T4101" s="38">
        <v>29802.972862393992</v>
      </c>
      <c r="U4101" s="38">
        <v>215957.61264061509</v>
      </c>
      <c r="V4101" s="38">
        <v>50055.306411450671</v>
      </c>
      <c r="W4101" s="38">
        <v>620530.34452735563</v>
      </c>
      <c r="AA4101" s="13">
        <v>4036</v>
      </c>
      <c r="AB4101" s="39">
        <v>2838155.7282180935</v>
      </c>
    </row>
    <row r="4102" spans="3:28">
      <c r="C4102" s="13">
        <v>4037</v>
      </c>
      <c r="D4102" s="13">
        <v>65</v>
      </c>
      <c r="E4102" s="14">
        <v>231882.56921128923</v>
      </c>
      <c r="F4102" s="14">
        <v>69511.701992402799</v>
      </c>
      <c r="G4102" s="14">
        <v>2551.6097</v>
      </c>
      <c r="H4102" s="14">
        <v>159819.25751888644</v>
      </c>
      <c r="I4102" s="14">
        <v>9589.1554511331869</v>
      </c>
      <c r="J4102" s="14">
        <v>3835.6621804532751</v>
      </c>
      <c r="K4102" s="15">
        <v>8.6495812583887055E-2</v>
      </c>
      <c r="L4102" s="14">
        <v>14444.268484792903</v>
      </c>
      <c r="M4102" s="14">
        <v>183355.94648274448</v>
      </c>
      <c r="N4102" s="14">
        <v>2876.7466353399559</v>
      </c>
      <c r="O4102" s="15">
        <v>0.25402233684901232</v>
      </c>
      <c r="P4102" s="14">
        <v>99368.745850805833</v>
      </c>
      <c r="Q4102" s="14">
        <v>491988.25340813666</v>
      </c>
      <c r="R4102" s="14">
        <v>2876.7466353399559</v>
      </c>
      <c r="S4102" s="15">
        <v>0.20546134836637073</v>
      </c>
      <c r="T4102" s="38">
        <v>97540.271156913979</v>
      </c>
      <c r="U4102" s="38">
        <v>573716.45736474334</v>
      </c>
      <c r="V4102" s="38">
        <v>211353.28549251272</v>
      </c>
      <c r="W4102" s="38">
        <v>1249060.6572556244</v>
      </c>
      <c r="AA4102" s="13">
        <v>4037</v>
      </c>
      <c r="AB4102" s="39">
        <v>2865137.9539789539</v>
      </c>
    </row>
    <row r="4103" spans="3:28">
      <c r="C4103" s="13">
        <v>4038</v>
      </c>
      <c r="D4103" s="13">
        <v>65</v>
      </c>
      <c r="E4103" s="14">
        <v>239372.44072490296</v>
      </c>
      <c r="F4103" s="14">
        <v>72432.751882712153</v>
      </c>
      <c r="G4103" s="14">
        <v>2551.6097</v>
      </c>
      <c r="H4103" s="14">
        <v>164388.07914219081</v>
      </c>
      <c r="I4103" s="14">
        <v>9863.2847485314487</v>
      </c>
      <c r="J4103" s="14">
        <v>3945.3138994125798</v>
      </c>
      <c r="K4103" s="15">
        <v>-2.6888433170777819E-2</v>
      </c>
      <c r="L4103" s="14">
        <v>-3568.2726460709496</v>
      </c>
      <c r="M4103" s="14">
        <v>131110.98804687339</v>
      </c>
      <c r="N4103" s="14">
        <v>2958.9854245594347</v>
      </c>
      <c r="O4103" s="15">
        <v>0.1679604365390156</v>
      </c>
      <c r="P4103" s="14">
        <v>28427.855107390602</v>
      </c>
      <c r="Q4103" s="14">
        <v>199160.62968278982</v>
      </c>
      <c r="R4103" s="14">
        <v>2958.9854245594347</v>
      </c>
      <c r="S4103" s="15">
        <v>6.898047618839348E-2</v>
      </c>
      <c r="T4103" s="38">
        <v>15545.378724124688</v>
      </c>
      <c r="U4103" s="38">
        <v>242383.98147891124</v>
      </c>
      <c r="V4103" s="38">
        <v>40404.961185444343</v>
      </c>
      <c r="W4103" s="38">
        <v>572655.59920857451</v>
      </c>
      <c r="AA4103" s="13">
        <v>4038</v>
      </c>
      <c r="AB4103" s="39">
        <v>2817260.5855980786</v>
      </c>
    </row>
    <row r="4104" spans="3:28">
      <c r="C4104" s="13">
        <v>4039</v>
      </c>
      <c r="D4104" s="13">
        <v>65</v>
      </c>
      <c r="E4104" s="14">
        <v>245327.401993457</v>
      </c>
      <c r="F4104" s="14">
        <v>74755.186777448223</v>
      </c>
      <c r="G4104" s="14">
        <v>2551.6097</v>
      </c>
      <c r="H4104" s="14">
        <v>168020.60551600877</v>
      </c>
      <c r="I4104" s="14">
        <v>10081.236330960526</v>
      </c>
      <c r="J4104" s="14">
        <v>4032.4945323842107</v>
      </c>
      <c r="K4104" s="15">
        <v>-7.2114866841662989E-2</v>
      </c>
      <c r="L4104" s="14">
        <v>-14939.265701332761</v>
      </c>
      <c r="M4104" s="14">
        <v>194236.28665147547</v>
      </c>
      <c r="N4104" s="14">
        <v>3024.3708992881579</v>
      </c>
      <c r="O4104" s="15">
        <v>5.4301658637784508E-2</v>
      </c>
      <c r="P4104" s="14">
        <v>9913.7230433166587</v>
      </c>
      <c r="Q4104" s="14">
        <v>193993.50020218399</v>
      </c>
      <c r="R4104" s="14">
        <v>3024.3708992881579</v>
      </c>
      <c r="S4104" s="15">
        <v>-0.25266741569513662</v>
      </c>
      <c r="T4104" s="38">
        <v>-264625.96516609425</v>
      </c>
      <c r="U4104" s="38">
        <v>784215.43144462234</v>
      </c>
      <c r="V4104" s="38">
        <v>-269651.50782411033</v>
      </c>
      <c r="W4104" s="38">
        <v>1172445.2182982818</v>
      </c>
      <c r="AA4104" s="13">
        <v>4039</v>
      </c>
      <c r="AB4104" s="39">
        <v>2720228.8617062313</v>
      </c>
    </row>
    <row r="4105" spans="3:28">
      <c r="C4105" s="13">
        <v>4040</v>
      </c>
      <c r="D4105" s="13">
        <v>65</v>
      </c>
      <c r="E4105" s="14">
        <v>236436.18264202436</v>
      </c>
      <c r="F4105" s="14">
        <v>71287.611230389506</v>
      </c>
      <c r="G4105" s="14">
        <v>2551.6097</v>
      </c>
      <c r="H4105" s="14">
        <v>162596.96171163485</v>
      </c>
      <c r="I4105" s="14">
        <v>9755.8177026980902</v>
      </c>
      <c r="J4105" s="14">
        <v>3902.3270810792365</v>
      </c>
      <c r="K4105" s="15">
        <v>3.1593325636103453E-2</v>
      </c>
      <c r="L4105" s="14">
        <v>4115.995727478632</v>
      </c>
      <c r="M4105" s="14">
        <v>136347.70570011198</v>
      </c>
      <c r="N4105" s="14">
        <v>2926.7453108094269</v>
      </c>
      <c r="O4105" s="15">
        <v>-2.2898911878000291E-2</v>
      </c>
      <c r="P4105" s="14">
        <v>-6013.2190793124782</v>
      </c>
      <c r="Q4105" s="14">
        <v>258048.61726508386</v>
      </c>
      <c r="R4105" s="14">
        <v>2926.7453108094269</v>
      </c>
      <c r="S4105" s="15">
        <v>0.55246646271491961</v>
      </c>
      <c r="T4105" s="38">
        <v>135937.90682816197</v>
      </c>
      <c r="U4105" s="38">
        <v>383457.6756675787</v>
      </c>
      <c r="V4105" s="38">
        <v>134040.68347632812</v>
      </c>
      <c r="W4105" s="38">
        <v>777853.99863277457</v>
      </c>
      <c r="AA4105" s="13">
        <v>4040</v>
      </c>
      <c r="AB4105" s="39">
        <v>2966390.2600494162</v>
      </c>
    </row>
    <row r="4106" spans="3:28">
      <c r="C4106" s="13">
        <v>4041</v>
      </c>
      <c r="D4106" s="13">
        <v>65</v>
      </c>
      <c r="E4106" s="14">
        <v>223108.36270981401</v>
      </c>
      <c r="F4106" s="14">
        <v>66089.761456827458</v>
      </c>
      <c r="G4106" s="14">
        <v>2551.6097</v>
      </c>
      <c r="H4106" s="14">
        <v>154466.99155298655</v>
      </c>
      <c r="I4106" s="14">
        <v>9268.0194931791921</v>
      </c>
      <c r="J4106" s="14">
        <v>3707.207797271677</v>
      </c>
      <c r="K4106" s="15">
        <v>0.11021856088418441</v>
      </c>
      <c r="L4106" s="14">
        <v>19964.755016169005</v>
      </c>
      <c r="M4106" s="14">
        <v>202956.22585853669</v>
      </c>
      <c r="N4106" s="14">
        <v>2780.4058479537575</v>
      </c>
      <c r="O4106" s="15">
        <v>0.10786769500043257</v>
      </c>
      <c r="P4106" s="14">
        <v>31182.45435076077</v>
      </c>
      <c r="Q4106" s="14">
        <v>321653.22352430591</v>
      </c>
      <c r="R4106" s="14">
        <v>2780.4058479537575</v>
      </c>
      <c r="S4106" s="15">
        <v>0.18332990046213593</v>
      </c>
      <c r="T4106" s="38">
        <v>59380.901845233282</v>
      </c>
      <c r="U4106" s="38">
        <v>384672.9979985556</v>
      </c>
      <c r="V4106" s="38">
        <v>110528.11121216306</v>
      </c>
      <c r="W4106" s="38">
        <v>909282.44738139817</v>
      </c>
      <c r="AA4106" s="13">
        <v>4041</v>
      </c>
      <c r="AB4106" s="39">
        <v>2563167.0469413409</v>
      </c>
    </row>
    <row r="4107" spans="3:28">
      <c r="C4107" s="13">
        <v>4042</v>
      </c>
      <c r="D4107" s="13">
        <v>65</v>
      </c>
      <c r="E4107" s="14">
        <v>228625.49527519348</v>
      </c>
      <c r="F4107" s="14">
        <v>68241.443157325455</v>
      </c>
      <c r="G4107" s="14">
        <v>2551.6097</v>
      </c>
      <c r="H4107" s="14">
        <v>157832.44241786803</v>
      </c>
      <c r="I4107" s="14">
        <v>9469.9465450720818</v>
      </c>
      <c r="J4107" s="14">
        <v>3787.9786180288329</v>
      </c>
      <c r="K4107" s="15">
        <v>-5.8640082152175151E-2</v>
      </c>
      <c r="L4107" s="14">
        <v>-10761.316002235606</v>
      </c>
      <c r="M4107" s="14">
        <v>174647.35485700637</v>
      </c>
      <c r="N4107" s="14">
        <v>2840.9839635216244</v>
      </c>
      <c r="O4107" s="15">
        <v>2.1358720836916596E-2</v>
      </c>
      <c r="P4107" s="14">
        <v>3181.195932164374</v>
      </c>
      <c r="Q4107" s="14">
        <v>153543.00122824911</v>
      </c>
      <c r="R4107" s="14">
        <v>2840.9839635216244</v>
      </c>
      <c r="S4107" s="15">
        <v>3.8617132472239774E-2</v>
      </c>
      <c r="T4107" s="38">
        <v>8572.7544762670277</v>
      </c>
      <c r="U4107" s="38">
        <v>231986.80028882093</v>
      </c>
      <c r="V4107" s="38">
        <v>992.63440619579524</v>
      </c>
      <c r="W4107" s="38">
        <v>560177.15637407638</v>
      </c>
      <c r="AA4107" s="13">
        <v>4042</v>
      </c>
      <c r="AB4107" s="39">
        <v>2924888.3426720523</v>
      </c>
    </row>
    <row r="4108" spans="3:28">
      <c r="C4108" s="13">
        <v>4043</v>
      </c>
      <c r="D4108" s="13">
        <v>65</v>
      </c>
      <c r="E4108" s="14">
        <v>224267.80465691866</v>
      </c>
      <c r="F4108" s="14">
        <v>66541.943816198269</v>
      </c>
      <c r="G4108" s="14">
        <v>2551.6097</v>
      </c>
      <c r="H4108" s="14">
        <v>155174.25114072039</v>
      </c>
      <c r="I4108" s="14">
        <v>9310.4550684432234</v>
      </c>
      <c r="J4108" s="14">
        <v>3724.1820273772896</v>
      </c>
      <c r="K4108" s="15">
        <v>3.3022505487930287E-2</v>
      </c>
      <c r="L4108" s="14">
        <v>4653.7637204970397</v>
      </c>
      <c r="M4108" s="14">
        <v>147442.88772984946</v>
      </c>
      <c r="N4108" s="14">
        <v>2793.1365205329671</v>
      </c>
      <c r="O4108" s="15">
        <v>8.3976567258507384E-2</v>
      </c>
      <c r="P4108" s="14">
        <v>9368.9337242541842</v>
      </c>
      <c r="Q4108" s="14">
        <v>122331.54987277903</v>
      </c>
      <c r="R4108" s="14">
        <v>2793.1365205329671</v>
      </c>
      <c r="S4108" s="15">
        <v>-0.17007970654586085</v>
      </c>
      <c r="T4108" s="38">
        <v>-66895.750318644874</v>
      </c>
      <c r="U4108" s="38">
        <v>327820.81876492314</v>
      </c>
      <c r="V4108" s="38">
        <v>-52873.052873893648</v>
      </c>
      <c r="W4108" s="38">
        <v>597595.25636755163</v>
      </c>
      <c r="AA4108" s="13">
        <v>4043</v>
      </c>
      <c r="AB4108" s="39">
        <v>3039142.64294022</v>
      </c>
    </row>
    <row r="4109" spans="3:28">
      <c r="C4109" s="13">
        <v>4044</v>
      </c>
      <c r="D4109" s="13">
        <v>65</v>
      </c>
      <c r="E4109" s="14">
        <v>212078.99534186444</v>
      </c>
      <c r="F4109" s="14">
        <v>61788.308183327135</v>
      </c>
      <c r="G4109" s="14">
        <v>2551.6097</v>
      </c>
      <c r="H4109" s="14">
        <v>147739.0774585373</v>
      </c>
      <c r="I4109" s="14">
        <v>8864.3446475122382</v>
      </c>
      <c r="J4109" s="14">
        <v>3545.7378590048957</v>
      </c>
      <c r="K4109" s="15">
        <v>-1.7324456683999713E-2</v>
      </c>
      <c r="L4109" s="14">
        <v>-2390.014587205726</v>
      </c>
      <c r="M4109" s="14">
        <v>137338.96060293712</v>
      </c>
      <c r="N4109" s="14">
        <v>2659.3033942536713</v>
      </c>
      <c r="O4109" s="15">
        <v>3.0567393249668805E-2</v>
      </c>
      <c r="P4109" s="14">
        <v>6527.0031131080577</v>
      </c>
      <c r="Q4109" s="14">
        <v>221384.94162869878</v>
      </c>
      <c r="R4109" s="14">
        <v>2659.3033942536713</v>
      </c>
      <c r="S4109" s="15">
        <v>0.12059283783085319</v>
      </c>
      <c r="T4109" s="38">
        <v>6762.8671805285849</v>
      </c>
      <c r="U4109" s="38">
        <v>64172.691648897169</v>
      </c>
      <c r="V4109" s="38">
        <v>10899.855706430917</v>
      </c>
      <c r="W4109" s="38">
        <v>422896.59388053307</v>
      </c>
      <c r="AA4109" s="13">
        <v>4044</v>
      </c>
      <c r="AB4109" s="39">
        <v>2869434.3572505089</v>
      </c>
    </row>
    <row r="4110" spans="3:28">
      <c r="C4110" s="13">
        <v>4045</v>
      </c>
      <c r="D4110" s="13">
        <v>65</v>
      </c>
      <c r="E4110" s="14">
        <v>241600.24082040653</v>
      </c>
      <c r="F4110" s="14">
        <v>73301.593919958541</v>
      </c>
      <c r="G4110" s="14">
        <v>2551.6097</v>
      </c>
      <c r="H4110" s="14">
        <v>165747.03720044799</v>
      </c>
      <c r="I4110" s="14">
        <v>9944.8222320268796</v>
      </c>
      <c r="J4110" s="14">
        <v>3977.9288928107521</v>
      </c>
      <c r="K4110" s="15">
        <v>5.5503331492372202E-2</v>
      </c>
      <c r="L4110" s="14">
        <v>11674.767008741126</v>
      </c>
      <c r="M4110" s="14">
        <v>224007.26750659203</v>
      </c>
      <c r="N4110" s="14">
        <v>2983.446669608064</v>
      </c>
      <c r="O4110" s="15">
        <v>-1.4733745803349102E-2</v>
      </c>
      <c r="P4110" s="14">
        <v>-1589.8811177020295</v>
      </c>
      <c r="Q4110" s="14">
        <v>107809.30437384945</v>
      </c>
      <c r="R4110" s="14">
        <v>2983.446669608064</v>
      </c>
      <c r="S4110" s="15">
        <v>0.11907705571295629</v>
      </c>
      <c r="T4110" s="38">
        <v>35367.137913294093</v>
      </c>
      <c r="U4110" s="38">
        <v>333869.37852649885</v>
      </c>
      <c r="V4110" s="38">
        <v>45452.023804333192</v>
      </c>
      <c r="W4110" s="38">
        <v>665685.95040694042</v>
      </c>
      <c r="AA4110" s="13">
        <v>4045</v>
      </c>
      <c r="AB4110" s="39">
        <v>2891896.8823322556</v>
      </c>
    </row>
    <row r="4111" spans="3:28">
      <c r="C4111" s="13">
        <v>4046</v>
      </c>
      <c r="D4111" s="13">
        <v>65</v>
      </c>
      <c r="E4111" s="14">
        <v>229081.92357430657</v>
      </c>
      <c r="F4111" s="14">
        <v>68419.450193979559</v>
      </c>
      <c r="G4111" s="14">
        <v>2551.6097</v>
      </c>
      <c r="H4111" s="14">
        <v>158110.86368032699</v>
      </c>
      <c r="I4111" s="14">
        <v>9486.6518208196194</v>
      </c>
      <c r="J4111" s="14">
        <v>3794.6607283278481</v>
      </c>
      <c r="K4111" s="15">
        <v>-4.7956887018801575E-3</v>
      </c>
      <c r="L4111" s="14">
        <v>-469.53345987526035</v>
      </c>
      <c r="M4111" s="14">
        <v>99335.206885086402</v>
      </c>
      <c r="N4111" s="14">
        <v>2845.9955462458856</v>
      </c>
      <c r="O4111" s="15">
        <v>6.6381799143724232E-2</v>
      </c>
      <c r="P4111" s="14">
        <v>5631.8026324730336</v>
      </c>
      <c r="Q4111" s="14">
        <v>91894.360422333892</v>
      </c>
      <c r="R4111" s="14">
        <v>2845.9955462458856</v>
      </c>
      <c r="S4111" s="15">
        <v>0.13466183816482913</v>
      </c>
      <c r="T4111" s="38">
        <v>22319.516091151294</v>
      </c>
      <c r="U4111" s="38">
        <v>189487.4375584815</v>
      </c>
      <c r="V4111" s="38">
        <v>27481.785263749065</v>
      </c>
      <c r="W4111" s="38">
        <v>380717.00486590178</v>
      </c>
      <c r="AA4111" s="13">
        <v>4046</v>
      </c>
      <c r="AB4111" s="39">
        <v>2310695.7405112609</v>
      </c>
    </row>
    <row r="4112" spans="3:28">
      <c r="C4112" s="13">
        <v>4047</v>
      </c>
      <c r="D4112" s="13">
        <v>65</v>
      </c>
      <c r="E4112" s="14">
        <v>234200.37759812147</v>
      </c>
      <c r="F4112" s="14">
        <v>70415.647263267369</v>
      </c>
      <c r="G4112" s="14">
        <v>2551.6097</v>
      </c>
      <c r="H4112" s="14">
        <v>161233.1206348541</v>
      </c>
      <c r="I4112" s="14">
        <v>9673.9872380912457</v>
      </c>
      <c r="J4112" s="14">
        <v>3869.5948952364984</v>
      </c>
      <c r="K4112" s="15">
        <v>0.10426251572316608</v>
      </c>
      <c r="L4112" s="14">
        <v>17782.229741518833</v>
      </c>
      <c r="M4112" s="14">
        <v>190269.49869033834</v>
      </c>
      <c r="N4112" s="14">
        <v>2902.1961714273734</v>
      </c>
      <c r="O4112" s="15">
        <v>-8.4985239489857284E-2</v>
      </c>
      <c r="P4112" s="14">
        <v>-11219.671520667447</v>
      </c>
      <c r="Q4112" s="14">
        <v>122250.48761630655</v>
      </c>
      <c r="R4112" s="14">
        <v>2902.1961714273734</v>
      </c>
      <c r="S4112" s="15">
        <v>0.20563022374358703</v>
      </c>
      <c r="T4112" s="38">
        <v>79108.935880113102</v>
      </c>
      <c r="U4112" s="38">
        <v>465274.56882310973</v>
      </c>
      <c r="V4112" s="38">
        <v>85671.494100964483</v>
      </c>
      <c r="W4112" s="38">
        <v>777794.55512975459</v>
      </c>
      <c r="AA4112" s="13">
        <v>4047</v>
      </c>
      <c r="AB4112" s="39">
        <v>2985708.0837779325</v>
      </c>
    </row>
    <row r="4113" spans="3:28">
      <c r="C4113" s="13">
        <v>4048</v>
      </c>
      <c r="D4113" s="13">
        <v>65</v>
      </c>
      <c r="E4113" s="14">
        <v>229091.00718001599</v>
      </c>
      <c r="F4113" s="14">
        <v>68422.992800206237</v>
      </c>
      <c r="G4113" s="14">
        <v>2551.6097</v>
      </c>
      <c r="H4113" s="14">
        <v>158116.40467980976</v>
      </c>
      <c r="I4113" s="14">
        <v>9486.9842807885852</v>
      </c>
      <c r="J4113" s="14">
        <v>3794.7937123154343</v>
      </c>
      <c r="K4113" s="15">
        <v>7.9429956149388484E-2</v>
      </c>
      <c r="L4113" s="14">
        <v>13890.75551359101</v>
      </c>
      <c r="M4113" s="14">
        <v>190668.71616441919</v>
      </c>
      <c r="N4113" s="14">
        <v>2846.0952842365755</v>
      </c>
      <c r="O4113" s="15">
        <v>0.10677071823398283</v>
      </c>
      <c r="P4113" s="14">
        <v>13188.460906610879</v>
      </c>
      <c r="Q4113" s="14">
        <v>138132.83653782264</v>
      </c>
      <c r="R4113" s="14">
        <v>2846.0952842365755</v>
      </c>
      <c r="S4113" s="15">
        <v>7.1724267596358776E-2</v>
      </c>
      <c r="T4113" s="38">
        <v>15546.662788069145</v>
      </c>
      <c r="U4113" s="38">
        <v>233725.67475122851</v>
      </c>
      <c r="V4113" s="38">
        <v>42625.879208271035</v>
      </c>
      <c r="W4113" s="38">
        <v>562527.22745347035</v>
      </c>
      <c r="AA4113" s="13">
        <v>4048</v>
      </c>
      <c r="AB4113" s="39">
        <v>2537898.3010062966</v>
      </c>
    </row>
    <row r="4114" spans="3:28">
      <c r="C4114" s="13">
        <v>4049</v>
      </c>
      <c r="D4114" s="13">
        <v>65</v>
      </c>
      <c r="E4114" s="14">
        <v>244686.4282022019</v>
      </c>
      <c r="F4114" s="14">
        <v>74505.206998858746</v>
      </c>
      <c r="G4114" s="14">
        <v>2551.6097</v>
      </c>
      <c r="H4114" s="14">
        <v>167629.61150334316</v>
      </c>
      <c r="I4114" s="14">
        <v>10057.77669020059</v>
      </c>
      <c r="J4114" s="14">
        <v>4023.1106760802359</v>
      </c>
      <c r="K4114" s="15">
        <v>9.2717718409129374E-2</v>
      </c>
      <c r="L4114" s="14">
        <v>18976.668487550891</v>
      </c>
      <c r="M4114" s="14">
        <v>225659.6589423806</v>
      </c>
      <c r="N4114" s="14">
        <v>3017.3330070601769</v>
      </c>
      <c r="O4114" s="15">
        <v>-0.16476267490604965</v>
      </c>
      <c r="P4114" s="14">
        <v>-16149.780722651207</v>
      </c>
      <c r="Q4114" s="14">
        <v>83377.327954508757</v>
      </c>
      <c r="R4114" s="14">
        <v>3017.3330070601769</v>
      </c>
      <c r="S4114" s="15">
        <v>1.7430312600112449E-2</v>
      </c>
      <c r="T4114" s="38">
        <v>2457.2568452435644</v>
      </c>
      <c r="U4114" s="38">
        <v>144941.98623520241</v>
      </c>
      <c r="V4114" s="38">
        <v>5284.1446101432484</v>
      </c>
      <c r="W4114" s="38">
        <v>453978.97313209175</v>
      </c>
      <c r="AA4114" s="13">
        <v>4049</v>
      </c>
      <c r="AB4114" s="39">
        <v>2760466.8174819159</v>
      </c>
    </row>
    <row r="4115" spans="3:28">
      <c r="C4115" s="13">
        <v>4050</v>
      </c>
      <c r="D4115" s="13">
        <v>65</v>
      </c>
      <c r="E4115" s="14">
        <v>232774.60208785252</v>
      </c>
      <c r="F4115" s="14">
        <v>69859.594814262484</v>
      </c>
      <c r="G4115" s="14">
        <v>2551.6097</v>
      </c>
      <c r="H4115" s="14">
        <v>160363.39757359002</v>
      </c>
      <c r="I4115" s="14">
        <v>9621.8038544154006</v>
      </c>
      <c r="J4115" s="14">
        <v>3848.7215417661605</v>
      </c>
      <c r="K4115" s="15">
        <v>-7.0799863010345021E-2</v>
      </c>
      <c r="L4115" s="14">
        <v>-9511.9724595463595</v>
      </c>
      <c r="M4115" s="14">
        <v>126762.54175946563</v>
      </c>
      <c r="N4115" s="14">
        <v>2886.5411563246203</v>
      </c>
      <c r="O4115" s="15">
        <v>-4.0680029032419823E-3</v>
      </c>
      <c r="P4115" s="14">
        <v>-924.61382142660227</v>
      </c>
      <c r="Q4115" s="14">
        <v>227808.02783602724</v>
      </c>
      <c r="R4115" s="14">
        <v>2886.5411563246203</v>
      </c>
      <c r="S4115" s="15">
        <v>0.10094364516383726</v>
      </c>
      <c r="T4115" s="38">
        <v>9309.9780112081062</v>
      </c>
      <c r="U4115" s="38">
        <v>102982.70985062647</v>
      </c>
      <c r="V4115" s="38">
        <v>-1126.6082697648562</v>
      </c>
      <c r="W4115" s="38">
        <v>457553.27944611933</v>
      </c>
      <c r="AA4115" s="13">
        <v>4050</v>
      </c>
      <c r="AB4115" s="39">
        <v>2615957.573295298</v>
      </c>
    </row>
    <row r="4116" spans="3:28">
      <c r="C4116" s="13">
        <v>4051</v>
      </c>
      <c r="D4116" s="13">
        <v>65</v>
      </c>
      <c r="E4116" s="14">
        <v>210125.64287822385</v>
      </c>
      <c r="F4116" s="14">
        <v>61026.500722507306</v>
      </c>
      <c r="G4116" s="14">
        <v>2551.6097</v>
      </c>
      <c r="H4116" s="14">
        <v>146547.53245571654</v>
      </c>
      <c r="I4116" s="14">
        <v>8792.8519473429915</v>
      </c>
      <c r="J4116" s="14">
        <v>3517.140778937197</v>
      </c>
      <c r="K4116" s="15">
        <v>3.2912952733012001E-2</v>
      </c>
      <c r="L4116" s="14">
        <v>4011.526767017006</v>
      </c>
      <c r="M4116" s="14">
        <v>127653.01661249076</v>
      </c>
      <c r="N4116" s="14">
        <v>2637.8555842028973</v>
      </c>
      <c r="O4116" s="15">
        <v>0.24852572049878688</v>
      </c>
      <c r="P4116" s="14">
        <v>46671.491862776202</v>
      </c>
      <c r="Q4116" s="14">
        <v>235783.82698956842</v>
      </c>
      <c r="R4116" s="14">
        <v>2637.8555842028973</v>
      </c>
      <c r="S4116" s="15">
        <v>-0.26122653187071648</v>
      </c>
      <c r="T4116" s="38">
        <v>-70667.047469012643</v>
      </c>
      <c r="U4116" s="38">
        <v>201172.05667327077</v>
      </c>
      <c r="V4116" s="38">
        <v>-19984.028839219434</v>
      </c>
      <c r="W4116" s="38">
        <v>564608.90027532994</v>
      </c>
      <c r="AA4116" s="13">
        <v>4051</v>
      </c>
      <c r="AB4116" s="39">
        <v>2557072.5535835018</v>
      </c>
    </row>
    <row r="4117" spans="3:28">
      <c r="C4117" s="13">
        <v>4052</v>
      </c>
      <c r="D4117" s="13">
        <v>65</v>
      </c>
      <c r="E4117" s="14">
        <v>221022.9731947112</v>
      </c>
      <c r="F4117" s="14">
        <v>65276.459545937367</v>
      </c>
      <c r="G4117" s="14">
        <v>2551.6097</v>
      </c>
      <c r="H4117" s="14">
        <v>153194.90394877383</v>
      </c>
      <c r="I4117" s="14">
        <v>9191.6942369264289</v>
      </c>
      <c r="J4117" s="14">
        <v>3676.6776947705716</v>
      </c>
      <c r="K4117" s="15">
        <v>3.7719270310788727E-2</v>
      </c>
      <c r="L4117" s="14">
        <v>4981.2678270989591</v>
      </c>
      <c r="M4117" s="14">
        <v>138881.22361605539</v>
      </c>
      <c r="N4117" s="14">
        <v>2757.5082710779284</v>
      </c>
      <c r="O4117" s="15">
        <v>-6.2982535795865047E-2</v>
      </c>
      <c r="P4117" s="14">
        <v>-7177.890069351397</v>
      </c>
      <c r="Q4117" s="14">
        <v>108167.21963840388</v>
      </c>
      <c r="R4117" s="14">
        <v>2757.5082710779284</v>
      </c>
      <c r="S4117" s="15">
        <v>-6.1477423748048529E-2</v>
      </c>
      <c r="T4117" s="38">
        <v>-70032.540322720859</v>
      </c>
      <c r="U4117" s="38">
        <v>1070504.8846402355</v>
      </c>
      <c r="V4117" s="38">
        <v>-72229.162564973303</v>
      </c>
      <c r="W4117" s="38">
        <v>1317553.3278946946</v>
      </c>
      <c r="AA4117" s="13">
        <v>4052</v>
      </c>
      <c r="AB4117" s="39">
        <v>2576750.3630246078</v>
      </c>
    </row>
    <row r="4118" spans="3:28">
      <c r="C4118" s="13">
        <v>4053</v>
      </c>
      <c r="D4118" s="13">
        <v>65</v>
      </c>
      <c r="E4118" s="14">
        <v>250898.71024618731</v>
      </c>
      <c r="F4118" s="14">
        <v>76927.996996013055</v>
      </c>
      <c r="G4118" s="14">
        <v>2551.6097</v>
      </c>
      <c r="H4118" s="14">
        <v>171419.10355017424</v>
      </c>
      <c r="I4118" s="14">
        <v>10285.146213010454</v>
      </c>
      <c r="J4118" s="14">
        <v>4114.058485204182</v>
      </c>
      <c r="K4118" s="15">
        <v>-4.5821779012402176E-2</v>
      </c>
      <c r="L4118" s="14">
        <v>-6568.9414045473013</v>
      </c>
      <c r="M4118" s="14">
        <v>138846.58561199202</v>
      </c>
      <c r="N4118" s="14">
        <v>3085.5438639031358</v>
      </c>
      <c r="O4118" s="15">
        <v>-7.2604599702141365E-2</v>
      </c>
      <c r="P4118" s="14">
        <v>-18147.904132102783</v>
      </c>
      <c r="Q4118" s="14">
        <v>233350.16273369774</v>
      </c>
      <c r="R4118" s="14">
        <v>3085.5438639031358</v>
      </c>
      <c r="S4118" s="15">
        <v>4.7320568670148798E-2</v>
      </c>
      <c r="T4118" s="38">
        <v>19836.59500700203</v>
      </c>
      <c r="U4118" s="38">
        <v>440575.40714874794</v>
      </c>
      <c r="V4118" s="38">
        <v>-4880.2505296480558</v>
      </c>
      <c r="W4118" s="38">
        <v>812772.15549443767</v>
      </c>
      <c r="AA4118" s="13">
        <v>4053</v>
      </c>
      <c r="AB4118" s="39">
        <v>2688423.991336463</v>
      </c>
    </row>
    <row r="4119" spans="3:28">
      <c r="C4119" s="13">
        <v>4054</v>
      </c>
      <c r="D4119" s="13">
        <v>65</v>
      </c>
      <c r="E4119" s="14">
        <v>220851.00692731689</v>
      </c>
      <c r="F4119" s="14">
        <v>65209.392701653589</v>
      </c>
      <c r="G4119" s="14">
        <v>2551.6097</v>
      </c>
      <c r="H4119" s="14">
        <v>153090.0045256633</v>
      </c>
      <c r="I4119" s="14">
        <v>9185.4002715397983</v>
      </c>
      <c r="J4119" s="14">
        <v>3674.1601086159194</v>
      </c>
      <c r="K4119" s="15">
        <v>0.12893853394671792</v>
      </c>
      <c r="L4119" s="14">
        <v>17000.641155902184</v>
      </c>
      <c r="M4119" s="14">
        <v>150688.46152440872</v>
      </c>
      <c r="N4119" s="14">
        <v>2755.6200814619392</v>
      </c>
      <c r="O4119" s="15">
        <v>9.1306728463729517E-2</v>
      </c>
      <c r="P4119" s="14">
        <v>17197.285903997923</v>
      </c>
      <c r="Q4119" s="14">
        <v>206921.41163634119</v>
      </c>
      <c r="R4119" s="14">
        <v>2755.6200814619392</v>
      </c>
      <c r="S4119" s="15">
        <v>0.24206767312566513</v>
      </c>
      <c r="T4119" s="38">
        <v>37211.088259640943</v>
      </c>
      <c r="U4119" s="38">
        <v>192310.73888799743</v>
      </c>
      <c r="V4119" s="38">
        <v>71409.015319541038</v>
      </c>
      <c r="W4119" s="38">
        <v>549920.61204874737</v>
      </c>
      <c r="AA4119" s="13">
        <v>4054</v>
      </c>
      <c r="AB4119" s="39">
        <v>2293061.8466909761</v>
      </c>
    </row>
    <row r="4120" spans="3:28">
      <c r="C4120" s="13">
        <v>4055</v>
      </c>
      <c r="D4120" s="13">
        <v>65</v>
      </c>
      <c r="E4120" s="14">
        <v>230388.10161349643</v>
      </c>
      <c r="F4120" s="14">
        <v>68928.859629263607</v>
      </c>
      <c r="G4120" s="14">
        <v>2551.6097</v>
      </c>
      <c r="H4120" s="14">
        <v>158907.63228423282</v>
      </c>
      <c r="I4120" s="14">
        <v>9534.4579370539686</v>
      </c>
      <c r="J4120" s="14">
        <v>3813.7831748215876</v>
      </c>
      <c r="K4120" s="15">
        <v>-3.7795599115869973E-2</v>
      </c>
      <c r="L4120" s="14">
        <v>-5349.9851865779283</v>
      </c>
      <c r="M4120" s="14">
        <v>138107.38613199093</v>
      </c>
      <c r="N4120" s="14">
        <v>2860.3373811161905</v>
      </c>
      <c r="O4120" s="15">
        <v>-7.7439559727270346E-3</v>
      </c>
      <c r="P4120" s="14">
        <v>-865.78996826367472</v>
      </c>
      <c r="Q4120" s="14">
        <v>112366.40488474259</v>
      </c>
      <c r="R4120" s="14">
        <v>2860.3373811161905</v>
      </c>
      <c r="S4120" s="15">
        <v>-0.25128900724233161</v>
      </c>
      <c r="T4120" s="38">
        <v>-111648.0084196356</v>
      </c>
      <c r="U4120" s="38">
        <v>334083.36407156219</v>
      </c>
      <c r="V4120" s="38">
        <v>-117863.7835744772</v>
      </c>
      <c r="W4120" s="38">
        <v>584557.15508829569</v>
      </c>
      <c r="AA4120" s="13">
        <v>4055</v>
      </c>
      <c r="AB4120" s="39">
        <v>2911551.0056058532</v>
      </c>
    </row>
    <row r="4121" spans="3:28">
      <c r="C4121" s="13">
        <v>4056</v>
      </c>
      <c r="D4121" s="13">
        <v>65</v>
      </c>
      <c r="E4121" s="14">
        <v>228618.71718763385</v>
      </c>
      <c r="F4121" s="14">
        <v>68238.79970317721</v>
      </c>
      <c r="G4121" s="14">
        <v>2551.6097</v>
      </c>
      <c r="H4121" s="14">
        <v>157828.30778445664</v>
      </c>
      <c r="I4121" s="14">
        <v>9469.6984670673974</v>
      </c>
      <c r="J4121" s="14">
        <v>3787.879386826959</v>
      </c>
      <c r="K4121" s="15">
        <v>-2.3034307985401598E-3</v>
      </c>
      <c r="L4121" s="14">
        <v>-278.27254817122542</v>
      </c>
      <c r="M4121" s="14">
        <v>122423.52833542241</v>
      </c>
      <c r="N4121" s="14">
        <v>2840.9095401202189</v>
      </c>
      <c r="O4121" s="15">
        <v>0.27058103833664515</v>
      </c>
      <c r="P4121" s="14">
        <v>24199.856947232322</v>
      </c>
      <c r="Q4121" s="14">
        <v>115056.94443921995</v>
      </c>
      <c r="R4121" s="14">
        <v>2840.9095401202189</v>
      </c>
      <c r="S4121" s="15">
        <v>0.1787301102755372</v>
      </c>
      <c r="T4121" s="38">
        <v>280476.65189746785</v>
      </c>
      <c r="U4121" s="38">
        <v>1851171.8722068896</v>
      </c>
      <c r="V4121" s="38">
        <v>304398.23629652895</v>
      </c>
      <c r="W4121" s="38">
        <v>2088652.3449815318</v>
      </c>
      <c r="AA4121" s="13">
        <v>4056</v>
      </c>
      <c r="AB4121" s="39">
        <v>2703038.4559813761</v>
      </c>
    </row>
    <row r="4122" spans="3:28">
      <c r="C4122" s="13">
        <v>4057</v>
      </c>
      <c r="D4122" s="13">
        <v>65</v>
      </c>
      <c r="E4122" s="14">
        <v>229694.24962775444</v>
      </c>
      <c r="F4122" s="14">
        <v>68658.257354824236</v>
      </c>
      <c r="G4122" s="14">
        <v>2551.6097</v>
      </c>
      <c r="H4122" s="14">
        <v>158484.38257293022</v>
      </c>
      <c r="I4122" s="14">
        <v>9509.0629543758132</v>
      </c>
      <c r="J4122" s="14">
        <v>3803.6251817503253</v>
      </c>
      <c r="K4122" s="15">
        <v>-2.8255960056833611E-2</v>
      </c>
      <c r="L4122" s="14">
        <v>-3844.972524004449</v>
      </c>
      <c r="M4122" s="14">
        <v>134133.35335011184</v>
      </c>
      <c r="N4122" s="14">
        <v>2852.718886312744</v>
      </c>
      <c r="O4122" s="15">
        <v>4.6243553003323487E-2</v>
      </c>
      <c r="P4122" s="14">
        <v>17101.000492021671</v>
      </c>
      <c r="Q4122" s="14">
        <v>388330.27042504976</v>
      </c>
      <c r="R4122" s="14">
        <v>2852.718886312744</v>
      </c>
      <c r="S4122" s="15">
        <v>0.19976190720376394</v>
      </c>
      <c r="T4122" s="38">
        <v>234330.7263675025</v>
      </c>
      <c r="U4122" s="38">
        <v>1408807.1915471705</v>
      </c>
      <c r="V4122" s="38">
        <v>247586.75433551971</v>
      </c>
      <c r="W4122" s="38">
        <v>1931270.8153223321</v>
      </c>
      <c r="AA4122" s="13">
        <v>4057</v>
      </c>
      <c r="AB4122" s="39">
        <v>3069847.583198796</v>
      </c>
    </row>
    <row r="4123" spans="3:28">
      <c r="C4123" s="13">
        <v>4058</v>
      </c>
      <c r="D4123" s="13">
        <v>65</v>
      </c>
      <c r="E4123" s="14">
        <v>216040.66972785973</v>
      </c>
      <c r="F4123" s="14">
        <v>63333.36119386529</v>
      </c>
      <c r="G4123" s="14">
        <v>2551.6097</v>
      </c>
      <c r="H4123" s="14">
        <v>150155.69883399442</v>
      </c>
      <c r="I4123" s="14">
        <v>9009.3419300396654</v>
      </c>
      <c r="J4123" s="14">
        <v>3603.7367720158663</v>
      </c>
      <c r="K4123" s="15">
        <v>-7.9911855920326985E-3</v>
      </c>
      <c r="L4123" s="14">
        <v>-1044.4440100436482</v>
      </c>
      <c r="M4123" s="14">
        <v>131456.93047740814</v>
      </c>
      <c r="N4123" s="14">
        <v>2702.8025790118995</v>
      </c>
      <c r="O4123" s="15">
        <v>-2.3578139756515362E-2</v>
      </c>
      <c r="P4123" s="14">
        <v>-3249.3563181546269</v>
      </c>
      <c r="Q4123" s="14">
        <v>135914.28765503169</v>
      </c>
      <c r="R4123" s="14">
        <v>2702.8025790118995</v>
      </c>
      <c r="S4123" s="15">
        <v>0.23053770082057484</v>
      </c>
      <c r="T4123" s="38">
        <v>52107.497220179386</v>
      </c>
      <c r="U4123" s="38">
        <v>279484.82413793704</v>
      </c>
      <c r="V4123" s="38">
        <v>47813.696891981112</v>
      </c>
      <c r="W4123" s="38">
        <v>546856.04227037681</v>
      </c>
      <c r="AA4123" s="13">
        <v>4058</v>
      </c>
      <c r="AB4123" s="39">
        <v>3090387.2704991191</v>
      </c>
    </row>
    <row r="4124" spans="3:28">
      <c r="C4124" s="13">
        <v>4059</v>
      </c>
      <c r="D4124" s="13">
        <v>65</v>
      </c>
      <c r="E4124" s="14">
        <v>241261.70624868266</v>
      </c>
      <c r="F4124" s="14">
        <v>73169.565436986246</v>
      </c>
      <c r="G4124" s="14">
        <v>2551.6097</v>
      </c>
      <c r="H4124" s="14">
        <v>165540.53111169641</v>
      </c>
      <c r="I4124" s="14">
        <v>9932.4318667017851</v>
      </c>
      <c r="J4124" s="14">
        <v>3972.9727466807144</v>
      </c>
      <c r="K4124" s="15">
        <v>6.0986413836022671E-2</v>
      </c>
      <c r="L4124" s="14">
        <v>7205.7676251027078</v>
      </c>
      <c r="M4124" s="14">
        <v>127345.90776921943</v>
      </c>
      <c r="N4124" s="14">
        <v>2979.7295600105354</v>
      </c>
      <c r="O4124" s="15">
        <v>2.5314269848611036E-2</v>
      </c>
      <c r="P4124" s="14">
        <v>3935.5001433287566</v>
      </c>
      <c r="Q4124" s="14">
        <v>160891.04364385587</v>
      </c>
      <c r="R4124" s="14">
        <v>2979.7295600105354</v>
      </c>
      <c r="S4124" s="15">
        <v>-0.13370000986350911</v>
      </c>
      <c r="T4124" s="38">
        <v>-30026.691368484877</v>
      </c>
      <c r="U4124" s="38">
        <v>196045.74000323832</v>
      </c>
      <c r="V4124" s="38">
        <v>-18885.423600053415</v>
      </c>
      <c r="W4124" s="38">
        <v>484282.69141631364</v>
      </c>
      <c r="AA4124" s="13">
        <v>4059</v>
      </c>
      <c r="AB4124" s="39">
        <v>2561935.0827991404</v>
      </c>
    </row>
    <row r="4125" spans="3:28">
      <c r="C4125" s="13">
        <v>4060</v>
      </c>
      <c r="D4125" s="13">
        <v>65</v>
      </c>
      <c r="E4125" s="14">
        <v>240682.55863595736</v>
      </c>
      <c r="F4125" s="14">
        <v>72943.697868023373</v>
      </c>
      <c r="G4125" s="14">
        <v>2551.6097</v>
      </c>
      <c r="H4125" s="14">
        <v>165187.251067934</v>
      </c>
      <c r="I4125" s="14">
        <v>9911.2350640760396</v>
      </c>
      <c r="J4125" s="14">
        <v>3964.4940256304162</v>
      </c>
      <c r="K4125" s="15">
        <v>-6.1421602154337208E-2</v>
      </c>
      <c r="L4125" s="14">
        <v>-10162.681329587153</v>
      </c>
      <c r="M4125" s="14">
        <v>157277.33580213282</v>
      </c>
      <c r="N4125" s="14">
        <v>2973.3705192228117</v>
      </c>
      <c r="O4125" s="15">
        <v>-0.10484748647434997</v>
      </c>
      <c r="P4125" s="14">
        <v>-17084.900249290757</v>
      </c>
      <c r="Q4125" s="14">
        <v>147351.80721681798</v>
      </c>
      <c r="R4125" s="14">
        <v>2973.3705192228117</v>
      </c>
      <c r="S4125" s="15">
        <v>0.21296919978424059</v>
      </c>
      <c r="T4125" s="38">
        <v>180615.04823534464</v>
      </c>
      <c r="U4125" s="38">
        <v>1030182.3405420126</v>
      </c>
      <c r="V4125" s="38">
        <v>153367.46665646674</v>
      </c>
      <c r="W4125" s="38">
        <v>1334811.4835609635</v>
      </c>
      <c r="AA4125" s="13">
        <v>4060</v>
      </c>
      <c r="AB4125" s="39">
        <v>2818431.0275254329</v>
      </c>
    </row>
    <row r="4126" spans="3:28">
      <c r="C4126" s="13">
        <v>4061</v>
      </c>
      <c r="D4126" s="13">
        <v>65</v>
      </c>
      <c r="E4126" s="14">
        <v>244887.1944506763</v>
      </c>
      <c r="F4126" s="14">
        <v>74583.505835763761</v>
      </c>
      <c r="G4126" s="14">
        <v>2551.6097</v>
      </c>
      <c r="H4126" s="14">
        <v>167752.07891491253</v>
      </c>
      <c r="I4126" s="14">
        <v>10065.124734894751</v>
      </c>
      <c r="J4126" s="14">
        <v>4026.0498939579006</v>
      </c>
      <c r="K4126" s="15">
        <v>4.5741665127625966E-2</v>
      </c>
      <c r="L4126" s="14">
        <v>8624.3373760425984</v>
      </c>
      <c r="M4126" s="14">
        <v>199181.81849835822</v>
      </c>
      <c r="N4126" s="14">
        <v>3019.5374204684254</v>
      </c>
      <c r="O4126" s="15">
        <v>-0.16481810288060969</v>
      </c>
      <c r="P4126" s="14">
        <v>-26037.887133342218</v>
      </c>
      <c r="Q4126" s="14">
        <v>133451.41585295054</v>
      </c>
      <c r="R4126" s="14">
        <v>3019.5374204684254</v>
      </c>
      <c r="S4126" s="15">
        <v>0.29198212988751626</v>
      </c>
      <c r="T4126" s="38">
        <v>311697.27217001998</v>
      </c>
      <c r="U4126" s="38">
        <v>1380728.7837009495</v>
      </c>
      <c r="V4126" s="38">
        <v>294283.72241272038</v>
      </c>
      <c r="W4126" s="38">
        <v>1713362.0180522583</v>
      </c>
      <c r="AA4126" s="13">
        <v>4061</v>
      </c>
      <c r="AB4126" s="39">
        <v>2636725.0191958849</v>
      </c>
    </row>
    <row r="4127" spans="3:28">
      <c r="C4127" s="13">
        <v>4062</v>
      </c>
      <c r="D4127" s="13">
        <v>65</v>
      </c>
      <c r="E4127" s="14">
        <v>241353.39592237858</v>
      </c>
      <c r="F4127" s="14">
        <v>73205.324409727647</v>
      </c>
      <c r="G4127" s="14">
        <v>2551.6097</v>
      </c>
      <c r="H4127" s="14">
        <v>165596.46181265093</v>
      </c>
      <c r="I4127" s="14">
        <v>9935.787708759055</v>
      </c>
      <c r="J4127" s="14">
        <v>3974.3150835036222</v>
      </c>
      <c r="K4127" s="15">
        <v>-2.1111604256872619E-2</v>
      </c>
      <c r="L4127" s="14">
        <v>-2785.9899052612927</v>
      </c>
      <c r="M4127" s="14">
        <v>131166.02787937559</v>
      </c>
      <c r="N4127" s="14">
        <v>2980.7363126277164</v>
      </c>
      <c r="O4127" s="15">
        <v>-0.10108798776488523</v>
      </c>
      <c r="P4127" s="14">
        <v>-24001.867593771098</v>
      </c>
      <c r="Q4127" s="14">
        <v>214923.90831440809</v>
      </c>
      <c r="R4127" s="14">
        <v>2980.7363126277164</v>
      </c>
      <c r="S4127" s="15">
        <v>-0.10807749031637985</v>
      </c>
      <c r="T4127" s="38">
        <v>-47463.474146563218</v>
      </c>
      <c r="U4127" s="38">
        <v>393188.40680599859</v>
      </c>
      <c r="V4127" s="38">
        <v>-74251.331645595608</v>
      </c>
      <c r="W4127" s="38">
        <v>739278.34299978218</v>
      </c>
      <c r="AA4127" s="13">
        <v>4062</v>
      </c>
      <c r="AB4127" s="39">
        <v>2674713.3632359644</v>
      </c>
    </row>
    <row r="4128" spans="3:28">
      <c r="C4128" s="13">
        <v>4063</v>
      </c>
      <c r="D4128" s="13">
        <v>65</v>
      </c>
      <c r="E4128" s="14">
        <v>241125.18095824926</v>
      </c>
      <c r="F4128" s="14">
        <v>73116.32057371721</v>
      </c>
      <c r="G4128" s="14">
        <v>2551.6097</v>
      </c>
      <c r="H4128" s="14">
        <v>165457.25068453205</v>
      </c>
      <c r="I4128" s="14">
        <v>9927.4350410719217</v>
      </c>
      <c r="J4128" s="14">
        <v>3970.9740164287687</v>
      </c>
      <c r="K4128" s="15">
        <v>9.6944106423297385E-3</v>
      </c>
      <c r="L4128" s="14">
        <v>1389.5814873041631</v>
      </c>
      <c r="M4128" s="14">
        <v>146713.48674207862</v>
      </c>
      <c r="N4128" s="14">
        <v>2978.2305123215765</v>
      </c>
      <c r="O4128" s="15">
        <v>0.15151928300173551</v>
      </c>
      <c r="P4128" s="14">
        <v>15877.382081761372</v>
      </c>
      <c r="Q4128" s="14">
        <v>122154.36174181795</v>
      </c>
      <c r="R4128" s="14">
        <v>2978.2305123215765</v>
      </c>
      <c r="S4128" s="15">
        <v>0.17927879816120379</v>
      </c>
      <c r="T4128" s="38">
        <v>38944.881559815512</v>
      </c>
      <c r="U4128" s="38">
        <v>257664.82365807216</v>
      </c>
      <c r="V4128" s="38">
        <v>56211.845128881047</v>
      </c>
      <c r="W4128" s="38">
        <v>526532.67214196874</v>
      </c>
      <c r="AA4128" s="13">
        <v>4063</v>
      </c>
      <c r="AB4128" s="39">
        <v>2627205.3745413865</v>
      </c>
    </row>
    <row r="4129" spans="3:28">
      <c r="C4129" s="13">
        <v>4064</v>
      </c>
      <c r="D4129" s="13">
        <v>65</v>
      </c>
      <c r="E4129" s="14">
        <v>244901.6631876046</v>
      </c>
      <c r="F4129" s="14">
        <v>74589.148643165798</v>
      </c>
      <c r="G4129" s="14">
        <v>2551.6097</v>
      </c>
      <c r="H4129" s="14">
        <v>167760.9048444388</v>
      </c>
      <c r="I4129" s="14">
        <v>10065.654290666327</v>
      </c>
      <c r="J4129" s="14">
        <v>4026.261716266531</v>
      </c>
      <c r="K4129" s="15">
        <v>9.2105307961611954E-2</v>
      </c>
      <c r="L4129" s="14">
        <v>10202.216864459484</v>
      </c>
      <c r="M4129" s="14">
        <v>122982.21979810447</v>
      </c>
      <c r="N4129" s="14">
        <v>3019.6962871998981</v>
      </c>
      <c r="O4129" s="15">
        <v>-8.2418594669379286E-2</v>
      </c>
      <c r="P4129" s="14">
        <v>-20717.104599921873</v>
      </c>
      <c r="Q4129" s="14">
        <v>232157.19210080488</v>
      </c>
      <c r="R4129" s="14">
        <v>3019.6962871998981</v>
      </c>
      <c r="S4129" s="15">
        <v>-1.0831718147194441E-2</v>
      </c>
      <c r="T4129" s="38">
        <v>-2440.4603575457204</v>
      </c>
      <c r="U4129" s="38">
        <v>224376.24348353487</v>
      </c>
      <c r="V4129" s="38">
        <v>-12955.34809300811</v>
      </c>
      <c r="W4129" s="38">
        <v>579515.65538244427</v>
      </c>
      <c r="AA4129" s="13">
        <v>4064</v>
      </c>
      <c r="AB4129" s="39">
        <v>2603420.6289032702</v>
      </c>
    </row>
    <row r="4130" spans="3:28">
      <c r="C4130" s="13">
        <v>4065</v>
      </c>
      <c r="D4130" s="13">
        <v>65</v>
      </c>
      <c r="E4130" s="14">
        <v>225609.6401567602</v>
      </c>
      <c r="F4130" s="14">
        <v>67065.259661136486</v>
      </c>
      <c r="G4130" s="14">
        <v>2551.6097</v>
      </c>
      <c r="H4130" s="14">
        <v>155992.77079562371</v>
      </c>
      <c r="I4130" s="14">
        <v>9359.5662477374226</v>
      </c>
      <c r="J4130" s="14">
        <v>3743.8264990949692</v>
      </c>
      <c r="K4130" s="15">
        <v>2.9422147458215728E-2</v>
      </c>
      <c r="L4130" s="14">
        <v>4602.3142311133715</v>
      </c>
      <c r="M4130" s="14">
        <v>162897.69173150838</v>
      </c>
      <c r="N4130" s="14">
        <v>2807.8698743212267</v>
      </c>
      <c r="O4130" s="15">
        <v>0.15631538740841272</v>
      </c>
      <c r="P4130" s="14">
        <v>15612.618846351485</v>
      </c>
      <c r="Q4130" s="14">
        <v>116895.51711013359</v>
      </c>
      <c r="R4130" s="14">
        <v>2807.8698743212267</v>
      </c>
      <c r="S4130" s="15">
        <v>-8.2668244376051039E-2</v>
      </c>
      <c r="T4130" s="38">
        <v>-17943.846579444315</v>
      </c>
      <c r="U4130" s="38">
        <v>200518.60598897544</v>
      </c>
      <c r="V4130" s="38">
        <v>2271.0864980205406</v>
      </c>
      <c r="W4130" s="38">
        <v>480311.8148306174</v>
      </c>
      <c r="AA4130" s="13">
        <v>4065</v>
      </c>
      <c r="AB4130" s="39">
        <v>2558768.0399626927</v>
      </c>
    </row>
    <row r="4131" spans="3:28">
      <c r="C4131" s="13">
        <v>4066</v>
      </c>
      <c r="D4131" s="13">
        <v>65</v>
      </c>
      <c r="E4131" s="14">
        <v>236910.27008907456</v>
      </c>
      <c r="F4131" s="14">
        <v>71472.505334739079</v>
      </c>
      <c r="G4131" s="14">
        <v>2551.6097</v>
      </c>
      <c r="H4131" s="14">
        <v>162886.15505433548</v>
      </c>
      <c r="I4131" s="14">
        <v>9773.1693032601288</v>
      </c>
      <c r="J4131" s="14">
        <v>3909.2677213040515</v>
      </c>
      <c r="K4131" s="15">
        <v>3.820047061025731E-2</v>
      </c>
      <c r="L4131" s="14">
        <v>6886.5445081274156</v>
      </c>
      <c r="M4131" s="14">
        <v>189114.99170442697</v>
      </c>
      <c r="N4131" s="14">
        <v>2931.9507909780386</v>
      </c>
      <c r="O4131" s="15">
        <v>7.1530802606116148E-3</v>
      </c>
      <c r="P4131" s="14">
        <v>806.07240930926048</v>
      </c>
      <c r="Q4131" s="14">
        <v>114960.90071029305</v>
      </c>
      <c r="R4131" s="14">
        <v>2931.9507909780386</v>
      </c>
      <c r="S4131" s="15">
        <v>0.43001272476026936</v>
      </c>
      <c r="T4131" s="38">
        <v>121311.89126039395</v>
      </c>
      <c r="U4131" s="38">
        <v>404890.19560620631</v>
      </c>
      <c r="V4131" s="38">
        <v>129004.50817783063</v>
      </c>
      <c r="W4131" s="38">
        <v>708966.08802092634</v>
      </c>
      <c r="AA4131" s="13">
        <v>4066</v>
      </c>
      <c r="AB4131" s="39">
        <v>2763743.5828195531</v>
      </c>
    </row>
    <row r="4132" spans="3:28">
      <c r="C4132" s="13">
        <v>4067</v>
      </c>
      <c r="D4132" s="13">
        <v>65</v>
      </c>
      <c r="E4132" s="14">
        <v>207683.58469141289</v>
      </c>
      <c r="F4132" s="14">
        <v>60074.098029651024</v>
      </c>
      <c r="G4132" s="14">
        <v>2551.6097</v>
      </c>
      <c r="H4132" s="14">
        <v>145057.87696176188</v>
      </c>
      <c r="I4132" s="14">
        <v>8703.4726177057128</v>
      </c>
      <c r="J4132" s="14">
        <v>3481.3890470822853</v>
      </c>
      <c r="K4132" s="15">
        <v>7.5004742749389799E-2</v>
      </c>
      <c r="L4132" s="14">
        <v>14940.801014465314</v>
      </c>
      <c r="M4132" s="14">
        <v>215879.57910968651</v>
      </c>
      <c r="N4132" s="14">
        <v>2611.0417853117137</v>
      </c>
      <c r="O4132" s="15">
        <v>0.16109134625364563</v>
      </c>
      <c r="P4132" s="14">
        <v>27401.913766061574</v>
      </c>
      <c r="Q4132" s="14">
        <v>198809.14653414008</v>
      </c>
      <c r="R4132" s="14">
        <v>2611.0417853117137</v>
      </c>
      <c r="S4132" s="15">
        <v>5.919923191740778E-2</v>
      </c>
      <c r="T4132" s="38">
        <v>14118.005930908548</v>
      </c>
      <c r="U4132" s="38">
        <v>253906.45090280555</v>
      </c>
      <c r="V4132" s="38">
        <v>56460.720711435439</v>
      </c>
      <c r="W4132" s="38">
        <v>668595.17654663208</v>
      </c>
      <c r="AA4132" s="13">
        <v>4067</v>
      </c>
      <c r="AB4132" s="39">
        <v>2575881.9120013574</v>
      </c>
    </row>
    <row r="4133" spans="3:28">
      <c r="C4133" s="13">
        <v>4068</v>
      </c>
      <c r="D4133" s="13">
        <v>65</v>
      </c>
      <c r="E4133" s="14">
        <v>231911.97172157065</v>
      </c>
      <c r="F4133" s="14">
        <v>69523.168971412553</v>
      </c>
      <c r="G4133" s="14">
        <v>2551.6097</v>
      </c>
      <c r="H4133" s="14">
        <v>159837.19305015809</v>
      </c>
      <c r="I4133" s="14">
        <v>9590.2315830094849</v>
      </c>
      <c r="J4133" s="14">
        <v>3836.0926332037943</v>
      </c>
      <c r="K4133" s="15">
        <v>4.4680734821457832E-2</v>
      </c>
      <c r="L4133" s="14">
        <v>7222.6605807970791</v>
      </c>
      <c r="M4133" s="14">
        <v>170791.14997221637</v>
      </c>
      <c r="N4133" s="14">
        <v>2877.0694749028453</v>
      </c>
      <c r="O4133" s="15">
        <v>8.2539755216571059E-2</v>
      </c>
      <c r="P4133" s="14">
        <v>24945.290177530445</v>
      </c>
      <c r="Q4133" s="14">
        <v>328605.34364953608</v>
      </c>
      <c r="R4133" s="14">
        <v>2877.0694749028453</v>
      </c>
      <c r="S4133" s="15">
        <v>-5.6772702242650921E-2</v>
      </c>
      <c r="T4133" s="38">
        <v>-34663.827394323707</v>
      </c>
      <c r="U4133" s="38">
        <v>577346.79612917546</v>
      </c>
      <c r="V4133" s="38">
        <v>-2495.876635996181</v>
      </c>
      <c r="W4133" s="38">
        <v>1076743.2897509281</v>
      </c>
      <c r="AA4133" s="13">
        <v>4068</v>
      </c>
      <c r="AB4133" s="39">
        <v>2801097.958675086</v>
      </c>
    </row>
    <row r="4134" spans="3:28">
      <c r="C4134" s="13">
        <v>4069</v>
      </c>
      <c r="D4134" s="13">
        <v>65</v>
      </c>
      <c r="E4134" s="14">
        <v>230809.17021395601</v>
      </c>
      <c r="F4134" s="14">
        <v>69093.076383442851</v>
      </c>
      <c r="G4134" s="14">
        <v>2551.6097</v>
      </c>
      <c r="H4134" s="14">
        <v>159164.48413051316</v>
      </c>
      <c r="I4134" s="14">
        <v>9549.869047830789</v>
      </c>
      <c r="J4134" s="14">
        <v>3819.9476191323156</v>
      </c>
      <c r="K4134" s="15">
        <v>-4.3804739983749362E-2</v>
      </c>
      <c r="L4134" s="14">
        <v>-7609.3933459259924</v>
      </c>
      <c r="M4134" s="14">
        <v>168012.22328468916</v>
      </c>
      <c r="N4134" s="14">
        <v>2864.9607143492367</v>
      </c>
      <c r="O4134" s="15">
        <v>7.4162166958174555E-2</v>
      </c>
      <c r="P4134" s="14">
        <v>7563.3912460426791</v>
      </c>
      <c r="Q4134" s="14">
        <v>110980.36796115444</v>
      </c>
      <c r="R4134" s="14">
        <v>2864.9607143492367</v>
      </c>
      <c r="S4134" s="15">
        <v>0.38274345465197462</v>
      </c>
      <c r="T4134" s="38">
        <v>342305.17987323174</v>
      </c>
      <c r="U4134" s="38">
        <v>1238083.9271952768</v>
      </c>
      <c r="V4134" s="38">
        <v>342259.17777334841</v>
      </c>
      <c r="W4134" s="38">
        <v>1517076.5184411204</v>
      </c>
      <c r="AA4134" s="13">
        <v>4069</v>
      </c>
      <c r="AB4134" s="39">
        <v>2612709.0503279269</v>
      </c>
    </row>
    <row r="4135" spans="3:28">
      <c r="C4135" s="13">
        <v>4070</v>
      </c>
      <c r="D4135" s="13">
        <v>65</v>
      </c>
      <c r="E4135" s="14">
        <v>220559.21469360561</v>
      </c>
      <c r="F4135" s="14">
        <v>65095.593730506189</v>
      </c>
      <c r="G4135" s="14">
        <v>2551.6097</v>
      </c>
      <c r="H4135" s="14">
        <v>152912.01126309941</v>
      </c>
      <c r="I4135" s="14">
        <v>9174.720675785964</v>
      </c>
      <c r="J4135" s="14">
        <v>3669.8882703143859</v>
      </c>
      <c r="K4135" s="15">
        <v>-3.6752413116401435E-2</v>
      </c>
      <c r="L4135" s="14">
        <v>-7982.3376360779239</v>
      </c>
      <c r="M4135" s="14">
        <v>211044.81128836589</v>
      </c>
      <c r="N4135" s="14">
        <v>2752.4162027357893</v>
      </c>
      <c r="O4135" s="15">
        <v>0.27042299431185113</v>
      </c>
      <c r="P4135" s="14">
        <v>28956.627775772093</v>
      </c>
      <c r="Q4135" s="14">
        <v>137411.85054990626</v>
      </c>
      <c r="R4135" s="14">
        <v>2752.4162027357893</v>
      </c>
      <c r="S4135" s="15">
        <v>0.2265491175367299</v>
      </c>
      <c r="T4135" s="38">
        <v>251953.5498238547</v>
      </c>
      <c r="U4135" s="38">
        <v>1365466.2895672231</v>
      </c>
      <c r="V4135" s="38">
        <v>272927.83996354887</v>
      </c>
      <c r="W4135" s="38">
        <v>1713922.9514054952</v>
      </c>
      <c r="AA4135" s="13">
        <v>4070</v>
      </c>
      <c r="AB4135" s="39">
        <v>2956881.6248929286</v>
      </c>
    </row>
    <row r="4136" spans="3:28">
      <c r="C4136" s="13">
        <v>4071</v>
      </c>
      <c r="D4136" s="13">
        <v>65</v>
      </c>
      <c r="E4136" s="14">
        <v>237812.25773150212</v>
      </c>
      <c r="F4136" s="14">
        <v>71824.28051528582</v>
      </c>
      <c r="G4136" s="14">
        <v>2551.6097</v>
      </c>
      <c r="H4136" s="14">
        <v>163436.3675162163</v>
      </c>
      <c r="I4136" s="14">
        <v>9806.1820509729769</v>
      </c>
      <c r="J4136" s="14">
        <v>3922.4728203891909</v>
      </c>
      <c r="K4136" s="15">
        <v>0.14750473951968263</v>
      </c>
      <c r="L4136" s="14">
        <v>23975.715313268684</v>
      </c>
      <c r="M4136" s="14">
        <v>188478.95133202116</v>
      </c>
      <c r="N4136" s="14">
        <v>2941.854615291893</v>
      </c>
      <c r="O4136" s="15">
        <v>7.7706705643043536E-3</v>
      </c>
      <c r="P4136" s="14">
        <v>1154.2263236012925</v>
      </c>
      <c r="Q4136" s="14">
        <v>151161.41109445645</v>
      </c>
      <c r="R4136" s="14">
        <v>2941.854615291893</v>
      </c>
      <c r="S4136" s="15">
        <v>-0.1005793777086144</v>
      </c>
      <c r="T4136" s="38">
        <v>-17090.213162421693</v>
      </c>
      <c r="U4136" s="38">
        <v>154298.38068650325</v>
      </c>
      <c r="V4136" s="38">
        <v>8039.7284744482822</v>
      </c>
      <c r="W4136" s="38">
        <v>493938.74311298085</v>
      </c>
      <c r="AA4136" s="13">
        <v>4071</v>
      </c>
      <c r="AB4136" s="39">
        <v>2678744.447202167</v>
      </c>
    </row>
    <row r="4137" spans="3:28">
      <c r="C4137" s="13">
        <v>4072</v>
      </c>
      <c r="D4137" s="13">
        <v>65</v>
      </c>
      <c r="E4137" s="14">
        <v>238586.27204148131</v>
      </c>
      <c r="F4137" s="14">
        <v>72126.146096177719</v>
      </c>
      <c r="G4137" s="14">
        <v>2551.6097</v>
      </c>
      <c r="H4137" s="14">
        <v>163908.51624530359</v>
      </c>
      <c r="I4137" s="14">
        <v>9834.5109747182141</v>
      </c>
      <c r="J4137" s="14">
        <v>3933.8043898872857</v>
      </c>
      <c r="K4137" s="15">
        <v>1.1768406450755206E-2</v>
      </c>
      <c r="L4137" s="14">
        <v>1611.8238134425201</v>
      </c>
      <c r="M4137" s="14">
        <v>140540.66900272298</v>
      </c>
      <c r="N4137" s="14">
        <v>2950.3532924154642</v>
      </c>
      <c r="O4137" s="15">
        <v>0.10713373556114097</v>
      </c>
      <c r="P4137" s="14">
        <v>17161.023909500618</v>
      </c>
      <c r="Q4137" s="14">
        <v>178819.39420255792</v>
      </c>
      <c r="R4137" s="14">
        <v>2950.3532924154642</v>
      </c>
      <c r="S4137" s="15">
        <v>0.21477291439438739</v>
      </c>
      <c r="T4137" s="38">
        <v>21274.178857791503</v>
      </c>
      <c r="U4137" s="38">
        <v>121803.64695308643</v>
      </c>
      <c r="V4137" s="38">
        <v>40047.026580734644</v>
      </c>
      <c r="W4137" s="38">
        <v>441163.71015836735</v>
      </c>
      <c r="AA4137" s="13">
        <v>4072</v>
      </c>
      <c r="AB4137" s="39">
        <v>3472236.6814447087</v>
      </c>
    </row>
    <row r="4138" spans="3:28">
      <c r="C4138" s="13">
        <v>4073</v>
      </c>
      <c r="D4138" s="13">
        <v>65</v>
      </c>
      <c r="E4138" s="14">
        <v>251212.33456470104</v>
      </c>
      <c r="F4138" s="14">
        <v>77050.310480233413</v>
      </c>
      <c r="G4138" s="14">
        <v>2551.6097</v>
      </c>
      <c r="H4138" s="14">
        <v>171610.41438446761</v>
      </c>
      <c r="I4138" s="14">
        <v>10296.624863068057</v>
      </c>
      <c r="J4138" s="14">
        <v>4118.6499452272228</v>
      </c>
      <c r="K4138" s="15">
        <v>5.2140730582714914E-2</v>
      </c>
      <c r="L4138" s="14">
        <v>7417.4966494578248</v>
      </c>
      <c r="M4138" s="14">
        <v>151735.98382715159</v>
      </c>
      <c r="N4138" s="14">
        <v>3088.9874589204169</v>
      </c>
      <c r="O4138" s="15">
        <v>6.4345389678553508E-2</v>
      </c>
      <c r="P4138" s="14">
        <v>10820.911914201051</v>
      </c>
      <c r="Q4138" s="14">
        <v>180534.59333929024</v>
      </c>
      <c r="R4138" s="14">
        <v>3088.9874589204169</v>
      </c>
      <c r="S4138" s="15">
        <v>0.39088768345515473</v>
      </c>
      <c r="T4138" s="38">
        <v>33971.384499308144</v>
      </c>
      <c r="U4138" s="38">
        <v>122424.17935257588</v>
      </c>
      <c r="V4138" s="38">
        <v>52209.793062967015</v>
      </c>
      <c r="W4138" s="38">
        <v>454694.75651901774</v>
      </c>
      <c r="AA4138" s="13">
        <v>4073</v>
      </c>
      <c r="AB4138" s="39">
        <v>2873045.9034055937</v>
      </c>
    </row>
    <row r="4139" spans="3:28">
      <c r="C4139" s="13">
        <v>4074</v>
      </c>
      <c r="D4139" s="13">
        <v>65</v>
      </c>
      <c r="E4139" s="14">
        <v>233411.41882647734</v>
      </c>
      <c r="F4139" s="14">
        <v>70107.95334232616</v>
      </c>
      <c r="G4139" s="14">
        <v>2551.6097</v>
      </c>
      <c r="H4139" s="14">
        <v>160751.85578415118</v>
      </c>
      <c r="I4139" s="14">
        <v>9645.1113470490709</v>
      </c>
      <c r="J4139" s="14">
        <v>3858.0445388196285</v>
      </c>
      <c r="K4139" s="15">
        <v>4.1198642712472762E-2</v>
      </c>
      <c r="L4139" s="14">
        <v>5723.3079856354962</v>
      </c>
      <c r="M4139" s="14">
        <v>146572.14918157473</v>
      </c>
      <c r="N4139" s="14">
        <v>2893.5334041147212</v>
      </c>
      <c r="O4139" s="15">
        <v>0.22259558132345286</v>
      </c>
      <c r="P4139" s="14">
        <v>30056.212527132891</v>
      </c>
      <c r="Q4139" s="14">
        <v>166529.07610151905</v>
      </c>
      <c r="R4139" s="14">
        <v>2893.5334041147212</v>
      </c>
      <c r="S4139" s="15">
        <v>-9.7772275870624772E-2</v>
      </c>
      <c r="T4139" s="38">
        <v>-36237.775232727159</v>
      </c>
      <c r="U4139" s="38">
        <v>335843.4572219539</v>
      </c>
      <c r="V4139" s="38">
        <v>-458.2547199587716</v>
      </c>
      <c r="W4139" s="38">
        <v>648944.68250504765</v>
      </c>
      <c r="AA4139" s="13">
        <v>4074</v>
      </c>
      <c r="AB4139" s="39">
        <v>2603503.6852085786</v>
      </c>
    </row>
    <row r="4140" spans="3:28">
      <c r="C4140" s="13">
        <v>4075</v>
      </c>
      <c r="D4140" s="13">
        <v>65</v>
      </c>
      <c r="E4140" s="14">
        <v>243581.0122944758</v>
      </c>
      <c r="F4140" s="14">
        <v>74074.094794845558</v>
      </c>
      <c r="G4140" s="14">
        <v>2551.6097</v>
      </c>
      <c r="H4140" s="14">
        <v>166955.30779963025</v>
      </c>
      <c r="I4140" s="14">
        <v>10017.318467977815</v>
      </c>
      <c r="J4140" s="14">
        <v>4006.9273871911264</v>
      </c>
      <c r="K4140" s="15">
        <v>-4.639045484743496E-2</v>
      </c>
      <c r="L4140" s="14">
        <v>-7691.8308716598049</v>
      </c>
      <c r="M4140" s="14">
        <v>160117.95864814406</v>
      </c>
      <c r="N4140" s="14">
        <v>3005.1955403933443</v>
      </c>
      <c r="O4140" s="15">
        <v>3.9242112429232721E-2</v>
      </c>
      <c r="P4140" s="14">
        <v>6827.1259602405125</v>
      </c>
      <c r="Q4140" s="14">
        <v>182304.20006761735</v>
      </c>
      <c r="R4140" s="14">
        <v>3005.1955403933443</v>
      </c>
      <c r="S4140" s="15">
        <v>0.30732682802492828</v>
      </c>
      <c r="T4140" s="38">
        <v>169003.61770493232</v>
      </c>
      <c r="U4140" s="38">
        <v>720421.16690014384</v>
      </c>
      <c r="V4140" s="38">
        <v>168138.91279351304</v>
      </c>
      <c r="W4140" s="38">
        <v>1062843.3256159052</v>
      </c>
      <c r="AA4140" s="13">
        <v>4075</v>
      </c>
      <c r="AB4140" s="39">
        <v>2933555.5030719237</v>
      </c>
    </row>
    <row r="4141" spans="3:28">
      <c r="C4141" s="13">
        <v>4076</v>
      </c>
      <c r="D4141" s="13">
        <v>65</v>
      </c>
      <c r="E4141" s="14">
        <v>247283.63782758068</v>
      </c>
      <c r="F4141" s="14">
        <v>75518.118752756462</v>
      </c>
      <c r="G4141" s="14">
        <v>2551.6097</v>
      </c>
      <c r="H4141" s="14">
        <v>169213.90937482423</v>
      </c>
      <c r="I4141" s="14">
        <v>10152.834562489454</v>
      </c>
      <c r="J4141" s="14">
        <v>4061.1338249957817</v>
      </c>
      <c r="K4141" s="15">
        <v>0.10510349874678648</v>
      </c>
      <c r="L4141" s="14">
        <v>14876.642558096974</v>
      </c>
      <c r="M4141" s="14">
        <v>158450.00048593033</v>
      </c>
      <c r="N4141" s="14">
        <v>3045.850368746836</v>
      </c>
      <c r="O4141" s="15">
        <v>-0.20325940058648295</v>
      </c>
      <c r="P4141" s="14">
        <v>-29021.879931269814</v>
      </c>
      <c r="Q4141" s="14">
        <v>115283.51852386171</v>
      </c>
      <c r="R4141" s="14">
        <v>3045.850368746836</v>
      </c>
      <c r="S4141" s="15">
        <v>9.2133161798000365E-2</v>
      </c>
      <c r="T4141" s="38">
        <v>25216.112473891659</v>
      </c>
      <c r="U4141" s="38">
        <v>300431.07190297439</v>
      </c>
      <c r="V4141" s="38">
        <v>11070.875100718818</v>
      </c>
      <c r="W4141" s="38">
        <v>574164.59091276641</v>
      </c>
      <c r="AA4141" s="13">
        <v>4076</v>
      </c>
      <c r="AB4141" s="39">
        <v>2962117.786522666</v>
      </c>
    </row>
    <row r="4142" spans="3:28">
      <c r="C4142" s="13">
        <v>4077</v>
      </c>
      <c r="D4142" s="13">
        <v>65</v>
      </c>
      <c r="E4142" s="14">
        <v>236285.18045663516</v>
      </c>
      <c r="F4142" s="14">
        <v>71228.720378087717</v>
      </c>
      <c r="G4142" s="14">
        <v>2551.6097</v>
      </c>
      <c r="H4142" s="14">
        <v>162504.85037854745</v>
      </c>
      <c r="I4142" s="14">
        <v>9750.2910227128468</v>
      </c>
      <c r="J4142" s="14">
        <v>3900.1164090851389</v>
      </c>
      <c r="K4142" s="15">
        <v>0.12496818422608705</v>
      </c>
      <c r="L4142" s="14">
        <v>19450.963310456653</v>
      </c>
      <c r="M4142" s="14">
        <v>177048.34431891234</v>
      </c>
      <c r="N4142" s="14">
        <v>2925.087306813854</v>
      </c>
      <c r="O4142" s="15">
        <v>0.13148955129857509</v>
      </c>
      <c r="P4142" s="14">
        <v>10522.182867011805</v>
      </c>
      <c r="Q4142" s="14">
        <v>92007.684718206961</v>
      </c>
      <c r="R4142" s="14">
        <v>2925.087306813854</v>
      </c>
      <c r="S4142" s="15">
        <v>0.22041261884551605</v>
      </c>
      <c r="T4142" s="38">
        <v>95102.775450874775</v>
      </c>
      <c r="U4142" s="38">
        <v>528041.41130357143</v>
      </c>
      <c r="V4142" s="38">
        <v>125075.92162834323</v>
      </c>
      <c r="W4142" s="38">
        <v>797097.44034069078</v>
      </c>
      <c r="AA4142" s="13">
        <v>4077</v>
      </c>
      <c r="AB4142" s="39">
        <v>2548907.2319673002</v>
      </c>
    </row>
    <row r="4143" spans="3:28">
      <c r="C4143" s="13">
        <v>4078</v>
      </c>
      <c r="D4143" s="13">
        <v>65</v>
      </c>
      <c r="E4143" s="14">
        <v>233005.33528444191</v>
      </c>
      <c r="F4143" s="14">
        <v>69949.580760932353</v>
      </c>
      <c r="G4143" s="14">
        <v>2551.6097</v>
      </c>
      <c r="H4143" s="14">
        <v>160504.14482350956</v>
      </c>
      <c r="I4143" s="14">
        <v>9630.2486894105732</v>
      </c>
      <c r="J4143" s="14">
        <v>3852.0994757642293</v>
      </c>
      <c r="K4143" s="15">
        <v>-3.120944424430503E-2</v>
      </c>
      <c r="L4143" s="14">
        <v>-4511.7939520588425</v>
      </c>
      <c r="M4143" s="14">
        <v>141979.27644882773</v>
      </c>
      <c r="N4143" s="14">
        <v>2889.074606823172</v>
      </c>
      <c r="O4143" s="15">
        <v>-0.1438482530491656</v>
      </c>
      <c r="P4143" s="14">
        <v>-28743.381884872917</v>
      </c>
      <c r="Q4143" s="14">
        <v>172518.54127896181</v>
      </c>
      <c r="R4143" s="14">
        <v>2889.074606823172</v>
      </c>
      <c r="S4143" s="15">
        <v>-6.4279812805205366E-3</v>
      </c>
      <c r="T4143" s="38">
        <v>-2598.6405882190952</v>
      </c>
      <c r="U4143" s="38">
        <v>403115.9894259568</v>
      </c>
      <c r="V4143" s="38">
        <v>-35853.816425150857</v>
      </c>
      <c r="W4143" s="38">
        <v>717613.80715374625</v>
      </c>
      <c r="AA4143" s="13">
        <v>4078</v>
      </c>
      <c r="AB4143" s="39">
        <v>2794115.1010889136</v>
      </c>
    </row>
    <row r="4144" spans="3:28">
      <c r="C4144" s="13">
        <v>4079</v>
      </c>
      <c r="D4144" s="13">
        <v>65</v>
      </c>
      <c r="E4144" s="14">
        <v>236543.30547146325</v>
      </c>
      <c r="F4144" s="14">
        <v>71329.38913387066</v>
      </c>
      <c r="G4144" s="14">
        <v>2551.6097</v>
      </c>
      <c r="H4144" s="14">
        <v>162662.30663759258</v>
      </c>
      <c r="I4144" s="14">
        <v>9759.7383982555548</v>
      </c>
      <c r="J4144" s="14">
        <v>3903.895359302222</v>
      </c>
      <c r="K4144" s="15">
        <v>3.0952788775873121E-2</v>
      </c>
      <c r="L4144" s="14">
        <v>3623.2699951744821</v>
      </c>
      <c r="M4144" s="14">
        <v>122633.16749027889</v>
      </c>
      <c r="N4144" s="14">
        <v>2927.9215194766662</v>
      </c>
      <c r="O4144" s="15">
        <v>0.14237014405888584</v>
      </c>
      <c r="P4144" s="14">
        <v>24734.229241802666</v>
      </c>
      <c r="Q4144" s="14">
        <v>199930.04512681445</v>
      </c>
      <c r="R4144" s="14">
        <v>2927.9215194766662</v>
      </c>
      <c r="S4144" s="15">
        <v>9.1316750678210976E-2</v>
      </c>
      <c r="T4144" s="38">
        <v>10355.111489306579</v>
      </c>
      <c r="U4144" s="38">
        <v>125216.79405144151</v>
      </c>
      <c r="V4144" s="38">
        <v>38712.610726283732</v>
      </c>
      <c r="W4144" s="38">
        <v>447780.00666853483</v>
      </c>
      <c r="AA4144" s="13">
        <v>4079</v>
      </c>
      <c r="AB4144" s="39">
        <v>2505274.9267443903</v>
      </c>
    </row>
    <row r="4145" spans="3:28">
      <c r="C4145" s="13">
        <v>4080</v>
      </c>
      <c r="D4145" s="13">
        <v>65</v>
      </c>
      <c r="E4145" s="14">
        <v>228062.20099745216</v>
      </c>
      <c r="F4145" s="14">
        <v>68021.75838900634</v>
      </c>
      <c r="G4145" s="14">
        <v>2551.6097</v>
      </c>
      <c r="H4145" s="14">
        <v>157488.83290844582</v>
      </c>
      <c r="I4145" s="14">
        <v>9449.3299745067488</v>
      </c>
      <c r="J4145" s="14">
        <v>3779.7319898026999</v>
      </c>
      <c r="K4145" s="15">
        <v>0.14781361755328912</v>
      </c>
      <c r="L4145" s="14">
        <v>17427.905991802541</v>
      </c>
      <c r="M4145" s="14">
        <v>137222.37563744336</v>
      </c>
      <c r="N4145" s="14">
        <v>2834.7989923520245</v>
      </c>
      <c r="O4145" s="15">
        <v>-1.2243534392549077E-2</v>
      </c>
      <c r="P4145" s="14">
        <v>-4282.6955014173627</v>
      </c>
      <c r="Q4145" s="14">
        <v>346927.12210759043</v>
      </c>
      <c r="R4145" s="14">
        <v>2834.7989923520245</v>
      </c>
      <c r="S4145" s="15">
        <v>-0.11760086907570282</v>
      </c>
      <c r="T4145" s="38">
        <v>-38940.506764043756</v>
      </c>
      <c r="U4145" s="38">
        <v>293601.2038881724</v>
      </c>
      <c r="V4145" s="38">
        <v>-25795.296273658576</v>
      </c>
      <c r="W4145" s="38">
        <v>777750.70163320622</v>
      </c>
      <c r="AA4145" s="13">
        <v>4080</v>
      </c>
      <c r="AB4145" s="39">
        <v>2788814.0992872952</v>
      </c>
    </row>
    <row r="4146" spans="3:28">
      <c r="C4146" s="13">
        <v>4081</v>
      </c>
      <c r="D4146" s="13">
        <v>65</v>
      </c>
      <c r="E4146" s="14">
        <v>227179.81654157909</v>
      </c>
      <c r="F4146" s="14">
        <v>67677.628451215845</v>
      </c>
      <c r="G4146" s="14">
        <v>2551.6097</v>
      </c>
      <c r="H4146" s="14">
        <v>156950.57839036323</v>
      </c>
      <c r="I4146" s="14">
        <v>9417.0347034217939</v>
      </c>
      <c r="J4146" s="14">
        <v>3766.8138813687178</v>
      </c>
      <c r="K4146" s="15">
        <v>4.9750797206881137E-2</v>
      </c>
      <c r="L4146" s="14">
        <v>9427.4871200942107</v>
      </c>
      <c r="M4146" s="14">
        <v>200805.08610138923</v>
      </c>
      <c r="N4146" s="14">
        <v>2825.1104110265383</v>
      </c>
      <c r="O4146" s="15">
        <v>0.10711523595811021</v>
      </c>
      <c r="P4146" s="14">
        <v>10140.491315938239</v>
      </c>
      <c r="Q4146" s="14">
        <v>106222.03758733408</v>
      </c>
      <c r="R4146" s="14">
        <v>2825.1104110265383</v>
      </c>
      <c r="S4146" s="15">
        <v>0.16313984386577088</v>
      </c>
      <c r="T4146" s="38">
        <v>19967.048112333778</v>
      </c>
      <c r="U4146" s="38">
        <v>143771.82608325791</v>
      </c>
      <c r="V4146" s="38">
        <v>39535.026548366222</v>
      </c>
      <c r="W4146" s="38">
        <v>450798.94977198122</v>
      </c>
      <c r="AA4146" s="13">
        <v>4081</v>
      </c>
      <c r="AB4146" s="39">
        <v>3261554.3934646514</v>
      </c>
    </row>
    <row r="4147" spans="3:28">
      <c r="C4147" s="13">
        <v>4082</v>
      </c>
      <c r="D4147" s="13">
        <v>65</v>
      </c>
      <c r="E4147" s="14">
        <v>238598.29382082736</v>
      </c>
      <c r="F4147" s="14">
        <v>72130.834590122671</v>
      </c>
      <c r="G4147" s="14">
        <v>2551.6097</v>
      </c>
      <c r="H4147" s="14">
        <v>163915.8495307047</v>
      </c>
      <c r="I4147" s="14">
        <v>9834.9509718422814</v>
      </c>
      <c r="J4147" s="14">
        <v>3933.9803887369126</v>
      </c>
      <c r="K4147" s="15">
        <v>6.306962031001058E-2</v>
      </c>
      <c r="L4147" s="14">
        <v>7361.8306612109873</v>
      </c>
      <c r="M4147" s="14">
        <v>126054.28431999954</v>
      </c>
      <c r="N4147" s="14">
        <v>2950.4852915526844</v>
      </c>
      <c r="O4147" s="15">
        <v>0.14074410077066124</v>
      </c>
      <c r="P4147" s="14">
        <v>52632.957475434392</v>
      </c>
      <c r="Q4147" s="14">
        <v>428070.28583021247</v>
      </c>
      <c r="R4147" s="14">
        <v>2950.4852915526844</v>
      </c>
      <c r="S4147" s="15">
        <v>0.37178834383671905</v>
      </c>
      <c r="T4147" s="38">
        <v>50168.04582513593</v>
      </c>
      <c r="U4147" s="38">
        <v>186580.40163433246</v>
      </c>
      <c r="V4147" s="38">
        <v>110162.83396178132</v>
      </c>
      <c r="W4147" s="38">
        <v>740704.97178454453</v>
      </c>
      <c r="AA4147" s="13">
        <v>4082</v>
      </c>
      <c r="AB4147" s="39">
        <v>2930718.6157416641</v>
      </c>
    </row>
    <row r="4148" spans="3:28">
      <c r="C4148" s="13">
        <v>4083</v>
      </c>
      <c r="D4148" s="13">
        <v>65</v>
      </c>
      <c r="E4148" s="14">
        <v>234943.18610576013</v>
      </c>
      <c r="F4148" s="14">
        <v>70705.342581246456</v>
      </c>
      <c r="G4148" s="14">
        <v>2551.6097</v>
      </c>
      <c r="H4148" s="14">
        <v>161686.23382451368</v>
      </c>
      <c r="I4148" s="14">
        <v>9701.1740294708197</v>
      </c>
      <c r="J4148" s="14">
        <v>3880.4696117883282</v>
      </c>
      <c r="K4148" s="15">
        <v>4.6453609268692894E-2</v>
      </c>
      <c r="L4148" s="14">
        <v>7203.363847028013</v>
      </c>
      <c r="M4148" s="14">
        <v>164209.35049500072</v>
      </c>
      <c r="N4148" s="14">
        <v>2910.352208841246</v>
      </c>
      <c r="O4148" s="15">
        <v>0.22756655778854792</v>
      </c>
      <c r="P4148" s="14">
        <v>35229.372962821006</v>
      </c>
      <c r="Q4148" s="14">
        <v>191493.64450364452</v>
      </c>
      <c r="R4148" s="14">
        <v>2910.352208841246</v>
      </c>
      <c r="S4148" s="15">
        <v>0.25436251211534044</v>
      </c>
      <c r="T4148" s="38">
        <v>154479.20312599043</v>
      </c>
      <c r="U4148" s="38">
        <v>763253.4446119559</v>
      </c>
      <c r="V4148" s="38">
        <v>196911.93993583944</v>
      </c>
      <c r="W4148" s="38">
        <v>1118956.4396106012</v>
      </c>
      <c r="AA4148" s="13">
        <v>4083</v>
      </c>
      <c r="AB4148" s="39">
        <v>2682504.0719271568</v>
      </c>
    </row>
    <row r="4149" spans="3:28">
      <c r="C4149" s="13">
        <v>4084</v>
      </c>
      <c r="D4149" s="13">
        <v>65</v>
      </c>
      <c r="E4149" s="14">
        <v>227719.23356491898</v>
      </c>
      <c r="F4149" s="14">
        <v>67888.001090318401</v>
      </c>
      <c r="G4149" s="14">
        <v>2551.6097</v>
      </c>
      <c r="H4149" s="14">
        <v>157279.62277460058</v>
      </c>
      <c r="I4149" s="14">
        <v>9436.7773664760334</v>
      </c>
      <c r="J4149" s="14">
        <v>3774.7109465904136</v>
      </c>
      <c r="K4149" s="15">
        <v>4.9581602887533355E-2</v>
      </c>
      <c r="L4149" s="14">
        <v>5923.2599868333218</v>
      </c>
      <c r="M4149" s="14">
        <v>127275.49037087183</v>
      </c>
      <c r="N4149" s="14">
        <v>2831.0332099428101</v>
      </c>
      <c r="O4149" s="15">
        <v>0.10607985168615924</v>
      </c>
      <c r="P4149" s="14">
        <v>33599.607779951228</v>
      </c>
      <c r="Q4149" s="14">
        <v>351753.95127692074</v>
      </c>
      <c r="R4149" s="14">
        <v>2831.0332099428101</v>
      </c>
      <c r="S4149" s="15">
        <v>0.56949591090596419</v>
      </c>
      <c r="T4149" s="38">
        <v>286975.40971860202</v>
      </c>
      <c r="U4149" s="38">
        <v>792302.19982521539</v>
      </c>
      <c r="V4149" s="38">
        <v>326498.27748538658</v>
      </c>
      <c r="W4149" s="38">
        <v>1271331.6414730079</v>
      </c>
      <c r="AA4149" s="13">
        <v>4084</v>
      </c>
      <c r="AB4149" s="39">
        <v>2406620.6631413223</v>
      </c>
    </row>
    <row r="4150" spans="3:28">
      <c r="C4150" s="13">
        <v>4085</v>
      </c>
      <c r="D4150" s="13">
        <v>65</v>
      </c>
      <c r="E4150" s="14">
        <v>243275.11703535981</v>
      </c>
      <c r="F4150" s="14">
        <v>73954.795643790334</v>
      </c>
      <c r="G4150" s="14">
        <v>2551.6097</v>
      </c>
      <c r="H4150" s="14">
        <v>166768.71169156948</v>
      </c>
      <c r="I4150" s="14">
        <v>10006.122701494169</v>
      </c>
      <c r="J4150" s="14">
        <v>4002.4490805976675</v>
      </c>
      <c r="K4150" s="15">
        <v>2.8211399930841135E-2</v>
      </c>
      <c r="L4150" s="14">
        <v>4700.0617147487383</v>
      </c>
      <c r="M4150" s="14">
        <v>173302.79225158476</v>
      </c>
      <c r="N4150" s="14">
        <v>3001.8368104482506</v>
      </c>
      <c r="O4150" s="15">
        <v>0.26560385201816966</v>
      </c>
      <c r="P4150" s="14">
        <v>143957.4451166568</v>
      </c>
      <c r="Q4150" s="14">
        <v>687458.95584314305</v>
      </c>
      <c r="R4150" s="14">
        <v>3001.8368104482506</v>
      </c>
      <c r="S4150" s="15">
        <v>-0.18546861009796639</v>
      </c>
      <c r="T4150" s="38">
        <v>-36337.407934347852</v>
      </c>
      <c r="U4150" s="38">
        <v>161085.65554520482</v>
      </c>
      <c r="V4150" s="38">
        <v>112320.09889705769</v>
      </c>
      <c r="W4150" s="38">
        <v>1021847.4036399326</v>
      </c>
      <c r="AA4150" s="13">
        <v>4085</v>
      </c>
      <c r="AB4150" s="39">
        <v>2597924.2261835882</v>
      </c>
    </row>
    <row r="4151" spans="3:28">
      <c r="C4151" s="13">
        <v>4086</v>
      </c>
      <c r="D4151" s="13">
        <v>65</v>
      </c>
      <c r="E4151" s="14">
        <v>240736.08005099176</v>
      </c>
      <c r="F4151" s="14">
        <v>72964.571219886784</v>
      </c>
      <c r="G4151" s="14">
        <v>2551.6097</v>
      </c>
      <c r="H4151" s="14">
        <v>165219.89913110496</v>
      </c>
      <c r="I4151" s="14">
        <v>9913.1939478662971</v>
      </c>
      <c r="J4151" s="14">
        <v>3965.2775791465192</v>
      </c>
      <c r="K4151" s="15">
        <v>9.3098808216093343E-2</v>
      </c>
      <c r="L4151" s="14">
        <v>17222.664582828194</v>
      </c>
      <c r="M4151" s="14">
        <v>204198.69816272307</v>
      </c>
      <c r="N4151" s="14">
        <v>2973.9581843598889</v>
      </c>
      <c r="O4151" s="15">
        <v>2.1761608336132998E-2</v>
      </c>
      <c r="P4151" s="14">
        <v>4535.1035002697427</v>
      </c>
      <c r="Q4151" s="14">
        <v>214421.36219623024</v>
      </c>
      <c r="R4151" s="14">
        <v>2973.9581843598889</v>
      </c>
      <c r="S4151" s="15">
        <v>0.4510564717159713</v>
      </c>
      <c r="T4151" s="38">
        <v>56298.95287002805</v>
      </c>
      <c r="U4151" s="38">
        <v>182601.68431323359</v>
      </c>
      <c r="V4151" s="38">
        <v>78056.720953125987</v>
      </c>
      <c r="W4151" s="38">
        <v>601221.74467218691</v>
      </c>
      <c r="AA4151" s="13">
        <v>4086</v>
      </c>
      <c r="AB4151" s="39">
        <v>2192428.3851612508</v>
      </c>
    </row>
    <row r="4152" spans="3:28">
      <c r="C4152" s="13">
        <v>4087</v>
      </c>
      <c r="D4152" s="13">
        <v>65</v>
      </c>
      <c r="E4152" s="14">
        <v>228570.82785412585</v>
      </c>
      <c r="F4152" s="14">
        <v>68220.122863109078</v>
      </c>
      <c r="G4152" s="14">
        <v>2551.6097</v>
      </c>
      <c r="H4152" s="14">
        <v>157799.09529101677</v>
      </c>
      <c r="I4152" s="14">
        <v>9467.9457174610052</v>
      </c>
      <c r="J4152" s="14">
        <v>3787.1782869844023</v>
      </c>
      <c r="K4152" s="15">
        <v>5.3391214045746482E-2</v>
      </c>
      <c r="L4152" s="14">
        <v>7094.2967029642487</v>
      </c>
      <c r="M4152" s="14">
        <v>141861.74589552253</v>
      </c>
      <c r="N4152" s="14">
        <v>2840.3837152383016</v>
      </c>
      <c r="O4152" s="15">
        <v>-0.13148063863054518</v>
      </c>
      <c r="P4152" s="14">
        <v>-23238.94389701086</v>
      </c>
      <c r="Q4152" s="14">
        <v>154929.27823380518</v>
      </c>
      <c r="R4152" s="14">
        <v>2840.3837152383016</v>
      </c>
      <c r="S4152" s="15">
        <v>0.20113144250021647</v>
      </c>
      <c r="T4152" s="38">
        <v>66474.639686548078</v>
      </c>
      <c r="U4152" s="38">
        <v>398398.30161437538</v>
      </c>
      <c r="V4152" s="38">
        <v>50329.992492501464</v>
      </c>
      <c r="W4152" s="38">
        <v>695189.32574370317</v>
      </c>
      <c r="AA4152" s="13">
        <v>4087</v>
      </c>
      <c r="AB4152" s="39">
        <v>2568780.6681560981</v>
      </c>
    </row>
    <row r="4153" spans="3:28">
      <c r="C4153" s="13">
        <v>4088</v>
      </c>
      <c r="D4153" s="13">
        <v>65</v>
      </c>
      <c r="E4153" s="14">
        <v>231309.31512187325</v>
      </c>
      <c r="F4153" s="14">
        <v>69288.132897530566</v>
      </c>
      <c r="G4153" s="14">
        <v>2551.6097</v>
      </c>
      <c r="H4153" s="14">
        <v>159469.57252434269</v>
      </c>
      <c r="I4153" s="14">
        <v>9568.1743514605605</v>
      </c>
      <c r="J4153" s="14">
        <v>3827.2697405842246</v>
      </c>
      <c r="K4153" s="15">
        <v>-4.9611054539986606E-2</v>
      </c>
      <c r="L4153" s="14">
        <v>-10238.500495587279</v>
      </c>
      <c r="M4153" s="14">
        <v>198050.51966983153</v>
      </c>
      <c r="N4153" s="14">
        <v>2870.452305438168</v>
      </c>
      <c r="O4153" s="15">
        <v>0.13694353815873789</v>
      </c>
      <c r="P4153" s="14">
        <v>15949.726983465067</v>
      </c>
      <c r="Q4153" s="14">
        <v>133854.31852512981</v>
      </c>
      <c r="R4153" s="14">
        <v>2870.452305438168</v>
      </c>
      <c r="S4153" s="15">
        <v>-3.8353044532916616E-2</v>
      </c>
      <c r="T4153" s="38">
        <v>-20172.506507677201</v>
      </c>
      <c r="U4153" s="38">
        <v>507231.56392711925</v>
      </c>
      <c r="V4153" s="38">
        <v>-14461.280019799413</v>
      </c>
      <c r="W4153" s="38">
        <v>839136.40212208056</v>
      </c>
      <c r="AA4153" s="13">
        <v>4088</v>
      </c>
      <c r="AB4153" s="39">
        <v>2206286.0185757726</v>
      </c>
    </row>
    <row r="4154" spans="3:28">
      <c r="C4154" s="13">
        <v>4089</v>
      </c>
      <c r="D4154" s="13">
        <v>65</v>
      </c>
      <c r="E4154" s="14">
        <v>246926.43166498878</v>
      </c>
      <c r="F4154" s="14">
        <v>75378.808349345622</v>
      </c>
      <c r="G4154" s="14">
        <v>2551.6097</v>
      </c>
      <c r="H4154" s="14">
        <v>168996.01361564317</v>
      </c>
      <c r="I4154" s="14">
        <v>10139.760816938589</v>
      </c>
      <c r="J4154" s="14">
        <v>4055.9043267754359</v>
      </c>
      <c r="K4154" s="15">
        <v>-3.9389974799459611E-2</v>
      </c>
      <c r="L4154" s="14">
        <v>-5149.6821171479432</v>
      </c>
      <c r="M4154" s="14">
        <v>127614.12716129918</v>
      </c>
      <c r="N4154" s="14">
        <v>3041.9282450815767</v>
      </c>
      <c r="O4154" s="15">
        <v>-4.2326957695552017E-2</v>
      </c>
      <c r="P4154" s="14">
        <v>-4102.2923365728802</v>
      </c>
      <c r="Q4154" s="14">
        <v>94337.811736439122</v>
      </c>
      <c r="R4154" s="14">
        <v>3041.9282450815767</v>
      </c>
      <c r="S4154" s="15">
        <v>5.4488225783079193E-2</v>
      </c>
      <c r="T4154" s="38">
        <v>118289.14301509669</v>
      </c>
      <c r="U4154" s="38">
        <v>2290722.1035387074</v>
      </c>
      <c r="V4154" s="38">
        <v>109037.16856137587</v>
      </c>
      <c r="W4154" s="38">
        <v>2512674.0424364456</v>
      </c>
      <c r="AA4154" s="13">
        <v>4089</v>
      </c>
      <c r="AB4154" s="39">
        <v>3142595.5235374905</v>
      </c>
    </row>
    <row r="4155" spans="3:28">
      <c r="C4155" s="13">
        <v>4090</v>
      </c>
      <c r="D4155" s="13">
        <v>65</v>
      </c>
      <c r="E4155" s="14">
        <v>229717.56784182269</v>
      </c>
      <c r="F4155" s="14">
        <v>68667.351458310848</v>
      </c>
      <c r="G4155" s="14">
        <v>2551.6097</v>
      </c>
      <c r="H4155" s="14">
        <v>158498.60668351184</v>
      </c>
      <c r="I4155" s="14">
        <v>9509.9164010107106</v>
      </c>
      <c r="J4155" s="14">
        <v>3803.9665604042843</v>
      </c>
      <c r="K4155" s="15">
        <v>6.0419783410858158E-4</v>
      </c>
      <c r="L4155" s="14">
        <v>104.64569179445546</v>
      </c>
      <c r="M4155" s="14">
        <v>175204.35641643059</v>
      </c>
      <c r="N4155" s="14">
        <v>2852.9749203032129</v>
      </c>
      <c r="O4155" s="15">
        <v>4.869589748665315E-2</v>
      </c>
      <c r="P4155" s="14">
        <v>4180.6153843386719</v>
      </c>
      <c r="Q4155" s="14">
        <v>91458.593424051302</v>
      </c>
      <c r="R4155" s="14">
        <v>2852.9749203032129</v>
      </c>
      <c r="S4155" s="15">
        <v>0.12005161790104633</v>
      </c>
      <c r="T4155" s="38">
        <v>32503.44113374822</v>
      </c>
      <c r="U4155" s="38">
        <v>304675.47706738632</v>
      </c>
      <c r="V4155" s="38">
        <v>36788.702209881347</v>
      </c>
      <c r="W4155" s="38">
        <v>571338.42690786812</v>
      </c>
      <c r="AA4155" s="13">
        <v>4090</v>
      </c>
      <c r="AB4155" s="39">
        <v>2869436.315774756</v>
      </c>
    </row>
    <row r="4156" spans="3:28">
      <c r="C4156" s="13">
        <v>4091</v>
      </c>
      <c r="D4156" s="13">
        <v>65</v>
      </c>
      <c r="E4156" s="14">
        <v>231889.71866663054</v>
      </c>
      <c r="F4156" s="14">
        <v>69514.490279985912</v>
      </c>
      <c r="G4156" s="14">
        <v>2551.6097</v>
      </c>
      <c r="H4156" s="14">
        <v>159823.61868664462</v>
      </c>
      <c r="I4156" s="14">
        <v>9589.4171211986777</v>
      </c>
      <c r="J4156" s="14">
        <v>3835.7668484794713</v>
      </c>
      <c r="K4156" s="15">
        <v>8.1848521263729115E-3</v>
      </c>
      <c r="L4156" s="14">
        <v>1159.7289357432956</v>
      </c>
      <c r="M4156" s="14">
        <v>144769.71844049025</v>
      </c>
      <c r="N4156" s="14">
        <v>2876.8251363596032</v>
      </c>
      <c r="O4156" s="15">
        <v>0.12708867865840193</v>
      </c>
      <c r="P4156" s="14">
        <v>12599.613973917183</v>
      </c>
      <c r="Q4156" s="14">
        <v>113178.35994491195</v>
      </c>
      <c r="R4156" s="14">
        <v>2876.8251363596032</v>
      </c>
      <c r="S4156" s="15">
        <v>0.20213274302206469</v>
      </c>
      <c r="T4156" s="38">
        <v>155120.61028471636</v>
      </c>
      <c r="U4156" s="38">
        <v>923978.53126862808</v>
      </c>
      <c r="V4156" s="38">
        <v>168879.95319437684</v>
      </c>
      <c r="W4156" s="38">
        <v>1181926.6096540303</v>
      </c>
      <c r="AA4156" s="13">
        <v>4091</v>
      </c>
      <c r="AB4156" s="39">
        <v>2841079.729925245</v>
      </c>
    </row>
    <row r="4157" spans="3:28">
      <c r="C4157" s="13">
        <v>4092</v>
      </c>
      <c r="D4157" s="13">
        <v>65</v>
      </c>
      <c r="E4157" s="14">
        <v>209751.0685173083</v>
      </c>
      <c r="F4157" s="14">
        <v>60880.41672175024</v>
      </c>
      <c r="G4157" s="14">
        <v>2551.6097</v>
      </c>
      <c r="H4157" s="14">
        <v>146319.04209555805</v>
      </c>
      <c r="I4157" s="14">
        <v>8779.1425257334831</v>
      </c>
      <c r="J4157" s="14">
        <v>3511.6570102933933</v>
      </c>
      <c r="K4157" s="15">
        <v>0.10338990050161359</v>
      </c>
      <c r="L4157" s="14">
        <v>17031.297347369338</v>
      </c>
      <c r="M4157" s="14">
        <v>183515.95589045124</v>
      </c>
      <c r="N4157" s="14">
        <v>2633.7427577200447</v>
      </c>
      <c r="O4157" s="15">
        <v>0.27525863390035438</v>
      </c>
      <c r="P4157" s="14">
        <v>73957.050864043864</v>
      </c>
      <c r="Q4157" s="14">
        <v>343955.96071736957</v>
      </c>
      <c r="R4157" s="14">
        <v>2633.7427577200447</v>
      </c>
      <c r="S4157" s="15">
        <v>0.31165222210006349</v>
      </c>
      <c r="T4157" s="38">
        <v>113821.65842783956</v>
      </c>
      <c r="U4157" s="38">
        <v>480358.63849340857</v>
      </c>
      <c r="V4157" s="38">
        <v>204810.00663925277</v>
      </c>
      <c r="W4157" s="38">
        <v>1007830.5551012293</v>
      </c>
      <c r="AA4157" s="13">
        <v>4092</v>
      </c>
      <c r="AB4157" s="39">
        <v>3079610.3258065279</v>
      </c>
    </row>
    <row r="4158" spans="3:28">
      <c r="C4158" s="13">
        <v>4093</v>
      </c>
      <c r="D4158" s="13">
        <v>65</v>
      </c>
      <c r="E4158" s="14">
        <v>245704.83021278563</v>
      </c>
      <c r="F4158" s="14">
        <v>74902.383782986391</v>
      </c>
      <c r="G4158" s="14">
        <v>2551.6097</v>
      </c>
      <c r="H4158" s="14">
        <v>168250.83672979925</v>
      </c>
      <c r="I4158" s="14">
        <v>10095.050203787954</v>
      </c>
      <c r="J4158" s="14">
        <v>4038.020081515182</v>
      </c>
      <c r="K4158" s="15">
        <v>8.6060161874725011E-2</v>
      </c>
      <c r="L4158" s="14">
        <v>15690.30156069003</v>
      </c>
      <c r="M4158" s="14">
        <v>200027.13693310216</v>
      </c>
      <c r="N4158" s="14">
        <v>3028.5150611363861</v>
      </c>
      <c r="O4158" s="15">
        <v>5.904316017620681E-2</v>
      </c>
      <c r="P4158" s="14">
        <v>10107.46539838585</v>
      </c>
      <c r="Q4158" s="14">
        <v>182809.46708460903</v>
      </c>
      <c r="R4158" s="14">
        <v>3028.5150611363861</v>
      </c>
      <c r="S4158" s="15">
        <v>3.792062176272773E-3</v>
      </c>
      <c r="T4158" s="38">
        <v>908.81045261527186</v>
      </c>
      <c r="U4158" s="38">
        <v>242084.34207878489</v>
      </c>
      <c r="V4158" s="38">
        <v>26706.577411691153</v>
      </c>
      <c r="W4158" s="38">
        <v>624920.94609649607</v>
      </c>
      <c r="AA4158" s="13">
        <v>4093</v>
      </c>
      <c r="AB4158" s="39">
        <v>2782902.4137270348</v>
      </c>
    </row>
    <row r="4159" spans="3:28">
      <c r="C4159" s="13">
        <v>4094</v>
      </c>
      <c r="D4159" s="13">
        <v>65</v>
      </c>
      <c r="E4159" s="14">
        <v>225958.49667926808</v>
      </c>
      <c r="F4159" s="14">
        <v>67201.313704914559</v>
      </c>
      <c r="G4159" s="14">
        <v>2551.6097</v>
      </c>
      <c r="H4159" s="14">
        <v>156205.57327435352</v>
      </c>
      <c r="I4159" s="14">
        <v>9372.3343964612104</v>
      </c>
      <c r="J4159" s="14">
        <v>3748.9337585844842</v>
      </c>
      <c r="K4159" s="15">
        <v>1.3019883287304822E-2</v>
      </c>
      <c r="L4159" s="14">
        <v>1770.2086590070319</v>
      </c>
      <c r="M4159" s="14">
        <v>139606.62081419074</v>
      </c>
      <c r="N4159" s="14">
        <v>2811.7003189383631</v>
      </c>
      <c r="O4159" s="15">
        <v>0.23063609437679811</v>
      </c>
      <c r="P4159" s="14">
        <v>35643.818678723866</v>
      </c>
      <c r="Q4159" s="14">
        <v>191595.37763124664</v>
      </c>
      <c r="R4159" s="14">
        <v>2811.7003189383631</v>
      </c>
      <c r="S4159" s="15">
        <v>0.44918860071627631</v>
      </c>
      <c r="T4159" s="38">
        <v>1055857.0495485221</v>
      </c>
      <c r="U4159" s="38">
        <v>3407850.2651595008</v>
      </c>
      <c r="V4159" s="38">
        <v>1093271.076886253</v>
      </c>
      <c r="W4159" s="38">
        <v>3739052.2636049381</v>
      </c>
      <c r="AA4159" s="13">
        <v>4094</v>
      </c>
      <c r="AB4159" s="39">
        <v>3109248.5974561642</v>
      </c>
    </row>
    <row r="4160" spans="3:28">
      <c r="C4160" s="13">
        <v>4095</v>
      </c>
      <c r="D4160" s="13">
        <v>65</v>
      </c>
      <c r="E4160" s="14">
        <v>235842.24533819174</v>
      </c>
      <c r="F4160" s="14">
        <v>71055.975681894779</v>
      </c>
      <c r="G4160" s="14">
        <v>2551.6097</v>
      </c>
      <c r="H4160" s="14">
        <v>162234.65995629696</v>
      </c>
      <c r="I4160" s="14">
        <v>9734.0795973778168</v>
      </c>
      <c r="J4160" s="14">
        <v>3893.6318389511271</v>
      </c>
      <c r="K4160" s="15">
        <v>0.12175444748991232</v>
      </c>
      <c r="L4160" s="14">
        <v>17062.730648374487</v>
      </c>
      <c r="M4160" s="14">
        <v>159150.05888702572</v>
      </c>
      <c r="N4160" s="14">
        <v>2920.2238792133448</v>
      </c>
      <c r="O4160" s="15">
        <v>0.15650121052669297</v>
      </c>
      <c r="P4160" s="14">
        <v>23660.676688433879</v>
      </c>
      <c r="Q4160" s="14">
        <v>176306.05172476461</v>
      </c>
      <c r="R4160" s="14">
        <v>2920.2238792133448</v>
      </c>
      <c r="S4160" s="15">
        <v>-0.33677239049740731</v>
      </c>
      <c r="T4160" s="38">
        <v>-63767.873908695248</v>
      </c>
      <c r="U4160" s="38">
        <v>127042.30266807225</v>
      </c>
      <c r="V4160" s="38">
        <v>-23044.466571886886</v>
      </c>
      <c r="W4160" s="38">
        <v>462498.41327986261</v>
      </c>
      <c r="AA4160" s="13">
        <v>4095</v>
      </c>
      <c r="AB4160" s="39">
        <v>2472166.5755665521</v>
      </c>
    </row>
    <row r="4161" spans="3:28">
      <c r="C4161" s="13">
        <v>4096</v>
      </c>
      <c r="D4161" s="13">
        <v>65</v>
      </c>
      <c r="E4161" s="14">
        <v>233193.51897636711</v>
      </c>
      <c r="F4161" s="14">
        <v>70022.972400783168</v>
      </c>
      <c r="G4161" s="14">
        <v>2551.6097</v>
      </c>
      <c r="H4161" s="14">
        <v>160618.93687558392</v>
      </c>
      <c r="I4161" s="14">
        <v>9637.1362125350352</v>
      </c>
      <c r="J4161" s="14">
        <v>3854.8544850140142</v>
      </c>
      <c r="K4161" s="15">
        <v>9.1578522742990998E-2</v>
      </c>
      <c r="L4161" s="14">
        <v>14225.378306177345</v>
      </c>
      <c r="M4161" s="14">
        <v>171488.1164938054</v>
      </c>
      <c r="N4161" s="14">
        <v>2891.1408637605105</v>
      </c>
      <c r="O4161" s="15">
        <v>-4.6345181318132533E-2</v>
      </c>
      <c r="P4161" s="14">
        <v>-3314.1671166290107</v>
      </c>
      <c r="Q4161" s="14">
        <v>69641.903918953583</v>
      </c>
      <c r="R4161" s="14">
        <v>2891.1408637605105</v>
      </c>
      <c r="S4161" s="15">
        <v>0.17809642877763779</v>
      </c>
      <c r="T4161" s="38">
        <v>8468.7510364499794</v>
      </c>
      <c r="U4161" s="38">
        <v>57465.814188173797</v>
      </c>
      <c r="V4161" s="38">
        <v>19379.962225998315</v>
      </c>
      <c r="W4161" s="38">
        <v>298595.83460093278</v>
      </c>
      <c r="AA4161" s="13">
        <v>4096</v>
      </c>
      <c r="AB4161" s="39">
        <v>2284742.3498702077</v>
      </c>
    </row>
    <row r="4162" spans="3:28">
      <c r="C4162" s="13">
        <v>4097</v>
      </c>
      <c r="D4162" s="13">
        <v>65</v>
      </c>
      <c r="E4162" s="14">
        <v>219066.76596401099</v>
      </c>
      <c r="F4162" s="14">
        <v>64513.538725964288</v>
      </c>
      <c r="G4162" s="14">
        <v>2551.6097</v>
      </c>
      <c r="H4162" s="14">
        <v>152001.6175380467</v>
      </c>
      <c r="I4162" s="14">
        <v>9120.0970522828011</v>
      </c>
      <c r="J4162" s="14">
        <v>3648.0388209131206</v>
      </c>
      <c r="K4162" s="15">
        <v>-3.7272437258108325E-2</v>
      </c>
      <c r="L4162" s="14">
        <v>-4716.6797128822609</v>
      </c>
      <c r="M4162" s="14">
        <v>123653.3898047801</v>
      </c>
      <c r="N4162" s="14">
        <v>2736.0291156848402</v>
      </c>
      <c r="O4162" s="15">
        <v>0.15125439939462063</v>
      </c>
      <c r="P4162" s="14">
        <v>24798.058817013996</v>
      </c>
      <c r="Q4162" s="14">
        <v>190115.41247682995</v>
      </c>
      <c r="R4162" s="14">
        <v>2736.0291156848402</v>
      </c>
      <c r="S4162" s="15">
        <v>0.35307089172782219</v>
      </c>
      <c r="T4162" s="38">
        <v>70387.546731372131</v>
      </c>
      <c r="U4162" s="38">
        <v>271113.67429285741</v>
      </c>
      <c r="V4162" s="38">
        <v>90468.925835503862</v>
      </c>
      <c r="W4162" s="38">
        <v>584882.4765744675</v>
      </c>
      <c r="AA4162" s="13">
        <v>4097</v>
      </c>
      <c r="AB4162" s="39">
        <v>2389917.010626609</v>
      </c>
    </row>
    <row r="4163" spans="3:28">
      <c r="C4163" s="13">
        <v>4098</v>
      </c>
      <c r="D4163" s="13">
        <v>65</v>
      </c>
      <c r="E4163" s="14">
        <v>240773.77233733441</v>
      </c>
      <c r="F4163" s="14">
        <v>72979.271211560423</v>
      </c>
      <c r="G4163" s="14">
        <v>2551.6097</v>
      </c>
      <c r="H4163" s="14">
        <v>165242.891425774</v>
      </c>
      <c r="I4163" s="14">
        <v>9914.5734855464398</v>
      </c>
      <c r="J4163" s="14">
        <v>3965.829394218576</v>
      </c>
      <c r="K4163" s="15">
        <v>0.10406747580198289</v>
      </c>
      <c r="L4163" s="14">
        <v>16038.670536367379</v>
      </c>
      <c r="M4163" s="14">
        <v>172139.57851396495</v>
      </c>
      <c r="N4163" s="14">
        <v>2974.3720456639317</v>
      </c>
      <c r="O4163" s="15">
        <v>7.9447027694747624E-2</v>
      </c>
      <c r="P4163" s="14">
        <v>6406.4179369312315</v>
      </c>
      <c r="Q4163" s="14">
        <v>88531.207691724718</v>
      </c>
      <c r="R4163" s="14">
        <v>2974.3720456639317</v>
      </c>
      <c r="S4163" s="15">
        <v>8.1710718928077741E-3</v>
      </c>
      <c r="T4163" s="38">
        <v>1158.3035529657786</v>
      </c>
      <c r="U4163" s="38">
        <v>144402.11198237876</v>
      </c>
      <c r="V4163" s="38">
        <v>23603.392026264388</v>
      </c>
      <c r="W4163" s="38">
        <v>405072.89818806842</v>
      </c>
      <c r="AA4163" s="13">
        <v>4098</v>
      </c>
      <c r="AB4163" s="39">
        <v>2510996.6991422307</v>
      </c>
    </row>
    <row r="4164" spans="3:28">
      <c r="C4164" s="13">
        <v>4099</v>
      </c>
      <c r="D4164" s="13">
        <v>65</v>
      </c>
      <c r="E4164" s="14">
        <v>227601.57676413839</v>
      </c>
      <c r="F4164" s="14">
        <v>67842.114938013969</v>
      </c>
      <c r="G4164" s="14">
        <v>2551.6097</v>
      </c>
      <c r="H4164" s="14">
        <v>157207.8521261244</v>
      </c>
      <c r="I4164" s="14">
        <v>9432.4711275674636</v>
      </c>
      <c r="J4164" s="14">
        <v>3772.9884510269858</v>
      </c>
      <c r="K4164" s="15">
        <v>6.2530635535645501E-2</v>
      </c>
      <c r="L4164" s="14">
        <v>8053.8247298124988</v>
      </c>
      <c r="M4164" s="14">
        <v>138738.38186996608</v>
      </c>
      <c r="N4164" s="14">
        <v>2829.7413382702389</v>
      </c>
      <c r="O4164" s="15">
        <v>0.2380602029390341</v>
      </c>
      <c r="P4164" s="14">
        <v>41770.34810686831</v>
      </c>
      <c r="Q4164" s="14">
        <v>218646.49954104365</v>
      </c>
      <c r="R4164" s="14">
        <v>2829.7413382702389</v>
      </c>
      <c r="S4164" s="15">
        <v>0.13298196026612891</v>
      </c>
      <c r="T4164" s="38">
        <v>497259.26063151087</v>
      </c>
      <c r="U4164" s="38">
        <v>4237972.7522291942</v>
      </c>
      <c r="V4164" s="38">
        <v>547083.43346819165</v>
      </c>
      <c r="W4164" s="38">
        <v>4595357.6336402036</v>
      </c>
      <c r="AA4164" s="13">
        <v>4099</v>
      </c>
      <c r="AB4164" s="39">
        <v>2508942.2436816334</v>
      </c>
    </row>
    <row r="4165" spans="3:28">
      <c r="C4165" s="13">
        <v>4100</v>
      </c>
      <c r="D4165" s="13">
        <v>65</v>
      </c>
      <c r="E4165" s="14">
        <v>253532.98407779186</v>
      </c>
      <c r="F4165" s="14">
        <v>77955.36379033883</v>
      </c>
      <c r="G4165" s="14">
        <v>2551.6097</v>
      </c>
      <c r="H4165" s="14">
        <v>173026.01058745303</v>
      </c>
      <c r="I4165" s="14">
        <v>10381.56063524718</v>
      </c>
      <c r="J4165" s="14">
        <v>4152.6242540988724</v>
      </c>
      <c r="K4165" s="15">
        <v>0.11699828684555427</v>
      </c>
      <c r="L4165" s="14">
        <v>19748.167533579381</v>
      </c>
      <c r="M4165" s="14">
        <v>190614.70784275857</v>
      </c>
      <c r="N4165" s="14">
        <v>3114.4681905741541</v>
      </c>
      <c r="O4165" s="15">
        <v>-1.1904934843718462E-2</v>
      </c>
      <c r="P4165" s="14">
        <v>-911.82529371117039</v>
      </c>
      <c r="Q4165" s="14">
        <v>77237.620828027037</v>
      </c>
      <c r="R4165" s="14">
        <v>3114.4681905741541</v>
      </c>
      <c r="S4165" s="15">
        <v>0.13119311708153769</v>
      </c>
      <c r="T4165" s="38">
        <v>60849.020274037168</v>
      </c>
      <c r="U4165" s="38">
        <v>526218.85085042589</v>
      </c>
      <c r="V4165" s="38">
        <v>79685.362513905377</v>
      </c>
      <c r="W4165" s="38">
        <v>794071.17952121142</v>
      </c>
      <c r="AA4165" s="13">
        <v>4100</v>
      </c>
      <c r="AB4165" s="39">
        <v>2976065.2153929006</v>
      </c>
    </row>
    <row r="4166" spans="3:28">
      <c r="C4166" s="13">
        <v>4101</v>
      </c>
      <c r="D4166" s="13">
        <v>65</v>
      </c>
      <c r="E4166" s="14">
        <v>243297.56852243896</v>
      </c>
      <c r="F4166" s="14">
        <v>73963.551723751196</v>
      </c>
      <c r="G4166" s="14">
        <v>2551.6097</v>
      </c>
      <c r="H4166" s="14">
        <v>166782.40709868775</v>
      </c>
      <c r="I4166" s="14">
        <v>10006.944425921265</v>
      </c>
      <c r="J4166" s="14">
        <v>4002.777770368506</v>
      </c>
      <c r="K4166" s="15">
        <v>5.0034460284439301E-2</v>
      </c>
      <c r="L4166" s="14">
        <v>7542.7589566111401</v>
      </c>
      <c r="M4166" s="14">
        <v>160295.42833391123</v>
      </c>
      <c r="N4166" s="14">
        <v>3002.0833277763795</v>
      </c>
      <c r="O4166" s="15">
        <v>0.35670459389343523</v>
      </c>
      <c r="P4166" s="14">
        <v>46882.225056621726</v>
      </c>
      <c r="Q4166" s="14">
        <v>179814.7813665694</v>
      </c>
      <c r="R4166" s="14">
        <v>3002.0833277763795</v>
      </c>
      <c r="S4166" s="15">
        <v>-0.39427740098119562</v>
      </c>
      <c r="T4166" s="38">
        <v>-135693.12269090136</v>
      </c>
      <c r="U4166" s="38">
        <v>209964.39954533649</v>
      </c>
      <c r="V4166" s="38">
        <v>-81268.138677668496</v>
      </c>
      <c r="W4166" s="38">
        <v>550074.60924581718</v>
      </c>
      <c r="AA4166" s="13">
        <v>4101</v>
      </c>
      <c r="AB4166" s="39">
        <v>2620130.8992595254</v>
      </c>
    </row>
    <row r="4167" spans="3:28">
      <c r="C4167" s="13">
        <v>4102</v>
      </c>
      <c r="D4167" s="13">
        <v>65</v>
      </c>
      <c r="E4167" s="14">
        <v>223456.01093019624</v>
      </c>
      <c r="F4167" s="14">
        <v>66225.344262776533</v>
      </c>
      <c r="G4167" s="14">
        <v>2551.6097</v>
      </c>
      <c r="H4167" s="14">
        <v>154679.05696741972</v>
      </c>
      <c r="I4167" s="14">
        <v>9280.7434180451819</v>
      </c>
      <c r="J4167" s="14">
        <v>3712.2973672180728</v>
      </c>
      <c r="K4167" s="15">
        <v>6.2481072032532767E-2</v>
      </c>
      <c r="L4167" s="14">
        <v>7935.9048823958701</v>
      </c>
      <c r="M4167" s="14">
        <v>136804.9972341895</v>
      </c>
      <c r="N4167" s="14">
        <v>2784.2230254135543</v>
      </c>
      <c r="O4167" s="15">
        <v>4.9715116225446131E-2</v>
      </c>
      <c r="P4167" s="14">
        <v>8970.1389544402919</v>
      </c>
      <c r="Q4167" s="14">
        <v>190793.06579025451</v>
      </c>
      <c r="R4167" s="14">
        <v>2784.2230254135543</v>
      </c>
      <c r="S4167" s="15">
        <v>-4.8027702108385348E-2</v>
      </c>
      <c r="T4167" s="38">
        <v>-30748.124130347394</v>
      </c>
      <c r="U4167" s="38">
        <v>610860.42041005904</v>
      </c>
      <c r="V4167" s="38">
        <v>-13842.080293511233</v>
      </c>
      <c r="W4167" s="38">
        <v>938458.48343450308</v>
      </c>
      <c r="AA4167" s="13">
        <v>4102</v>
      </c>
      <c r="AB4167" s="39">
        <v>2465247.5584062799</v>
      </c>
    </row>
    <row r="4168" spans="3:28">
      <c r="C4168" s="13">
        <v>4103</v>
      </c>
      <c r="D4168" s="13">
        <v>65</v>
      </c>
      <c r="E4168" s="14">
        <v>254059.09312306394</v>
      </c>
      <c r="F4168" s="14">
        <v>78160.546317994944</v>
      </c>
      <c r="G4168" s="14">
        <v>2551.6097</v>
      </c>
      <c r="H4168" s="14">
        <v>173346.937105069</v>
      </c>
      <c r="I4168" s="14">
        <v>10400.816226304139</v>
      </c>
      <c r="J4168" s="14">
        <v>4160.3264905216556</v>
      </c>
      <c r="K4168" s="15">
        <v>1.1022859854279234E-2</v>
      </c>
      <c r="L4168" s="14">
        <v>1076.6617185016771</v>
      </c>
      <c r="M4168" s="14">
        <v>100832.17716228488</v>
      </c>
      <c r="N4168" s="14">
        <v>3120.2448678912419</v>
      </c>
      <c r="O4168" s="15">
        <v>-1.930034903891481E-2</v>
      </c>
      <c r="P4168" s="14">
        <v>-2286.9700985899021</v>
      </c>
      <c r="Q4168" s="14">
        <v>117766.86941677956</v>
      </c>
      <c r="R4168" s="14">
        <v>3120.2448678912419</v>
      </c>
      <c r="S4168" s="15">
        <v>0.19119847077076496</v>
      </c>
      <c r="T4168" s="38">
        <v>23125.046778719086</v>
      </c>
      <c r="U4168" s="38">
        <v>145633.03393928468</v>
      </c>
      <c r="V4168" s="38">
        <v>21914.738398630863</v>
      </c>
      <c r="W4168" s="38">
        <v>364232.08051834913</v>
      </c>
      <c r="AA4168" s="13">
        <v>4103</v>
      </c>
      <c r="AB4168" s="39">
        <v>2547850.4980732785</v>
      </c>
    </row>
    <row r="4169" spans="3:28">
      <c r="C4169" s="13">
        <v>4104</v>
      </c>
      <c r="D4169" s="13">
        <v>65</v>
      </c>
      <c r="E4169" s="14">
        <v>224619.24489785984</v>
      </c>
      <c r="F4169" s="14">
        <v>66679.005510165342</v>
      </c>
      <c r="G4169" s="14">
        <v>2551.6097</v>
      </c>
      <c r="H4169" s="14">
        <v>155388.62968769451</v>
      </c>
      <c r="I4169" s="14">
        <v>9323.3177812616705</v>
      </c>
      <c r="J4169" s="14">
        <v>3729.3271125046685</v>
      </c>
      <c r="K4169" s="15">
        <v>7.4960495285582088E-3</v>
      </c>
      <c r="L4169" s="14">
        <v>889.20030359705652</v>
      </c>
      <c r="M4169" s="14">
        <v>121376.38632443688</v>
      </c>
      <c r="N4169" s="14">
        <v>2796.995334378501</v>
      </c>
      <c r="O4169" s="15">
        <v>0.23807168334439363</v>
      </c>
      <c r="P4169" s="14">
        <v>39718.915634953577</v>
      </c>
      <c r="Q4169" s="14">
        <v>207953.36404180445</v>
      </c>
      <c r="R4169" s="14">
        <v>2796.995334378501</v>
      </c>
      <c r="S4169" s="15">
        <v>0.13318518902893955</v>
      </c>
      <c r="T4169" s="38">
        <v>59507.013909353271</v>
      </c>
      <c r="U4169" s="38">
        <v>507704.54638831207</v>
      </c>
      <c r="V4169" s="38">
        <v>100115.12984790391</v>
      </c>
      <c r="W4169" s="38">
        <v>837034.29675455345</v>
      </c>
      <c r="AA4169" s="13">
        <v>4104</v>
      </c>
      <c r="AB4169" s="39">
        <v>2984868.4168770504</v>
      </c>
    </row>
    <row r="4170" spans="3:28">
      <c r="C4170" s="13">
        <v>4105</v>
      </c>
      <c r="D4170" s="13">
        <v>65</v>
      </c>
      <c r="E4170" s="14">
        <v>235252.61633686692</v>
      </c>
      <c r="F4170" s="14">
        <v>70826.020371378108</v>
      </c>
      <c r="G4170" s="14">
        <v>2551.6097</v>
      </c>
      <c r="H4170" s="14">
        <v>161874.98626548881</v>
      </c>
      <c r="I4170" s="14">
        <v>9712.499175929328</v>
      </c>
      <c r="J4170" s="14">
        <v>3884.9996703717316</v>
      </c>
      <c r="K4170" s="15">
        <v>6.0008366749811796E-2</v>
      </c>
      <c r="L4170" s="14">
        <v>14227.914102680603</v>
      </c>
      <c r="M4170" s="14">
        <v>253269.25320472961</v>
      </c>
      <c r="N4170" s="14">
        <v>2913.7497527787982</v>
      </c>
      <c r="O4170" s="15">
        <v>0.17943931246164133</v>
      </c>
      <c r="P4170" s="14">
        <v>42248.279481096346</v>
      </c>
      <c r="Q4170" s="14">
        <v>279151.21632413391</v>
      </c>
      <c r="R4170" s="14">
        <v>2913.7497527787982</v>
      </c>
      <c r="S4170" s="15">
        <v>0.42764173261067678</v>
      </c>
      <c r="T4170" s="38">
        <v>427873.81358443317</v>
      </c>
      <c r="U4170" s="38">
        <v>1429873.3880059291</v>
      </c>
      <c r="V4170" s="38">
        <v>484350.00716821011</v>
      </c>
      <c r="W4170" s="38">
        <v>1962293.8575347927</v>
      </c>
      <c r="AA4170" s="13">
        <v>4105</v>
      </c>
      <c r="AB4170" s="39">
        <v>2714520.5878066635</v>
      </c>
    </row>
    <row r="4171" spans="3:28">
      <c r="C4171" s="13">
        <v>4106</v>
      </c>
      <c r="D4171" s="13">
        <v>65</v>
      </c>
      <c r="E4171" s="14">
        <v>229138.25711058962</v>
      </c>
      <c r="F4171" s="14">
        <v>68441.420273129945</v>
      </c>
      <c r="G4171" s="14">
        <v>2551.6097</v>
      </c>
      <c r="H4171" s="14">
        <v>158145.22713745967</v>
      </c>
      <c r="I4171" s="14">
        <v>9488.7136282475803</v>
      </c>
      <c r="J4171" s="14">
        <v>3795.4854512990323</v>
      </c>
      <c r="K4171" s="15">
        <v>5.5890516637946419E-4</v>
      </c>
      <c r="L4171" s="14">
        <v>101.6164979683256</v>
      </c>
      <c r="M4171" s="14">
        <v>183812.84759515649</v>
      </c>
      <c r="N4171" s="14">
        <v>2846.614088474274</v>
      </c>
      <c r="O4171" s="15">
        <v>-1.6829323824616438E-3</v>
      </c>
      <c r="P4171" s="14">
        <v>-307.98327504914749</v>
      </c>
      <c r="Q4171" s="14">
        <v>184119.27464608356</v>
      </c>
      <c r="R4171" s="14">
        <v>2846.614088474274</v>
      </c>
      <c r="S4171" s="15">
        <v>0.14023667447897736</v>
      </c>
      <c r="T4171" s="38">
        <v>206007.25373787913</v>
      </c>
      <c r="U4171" s="38">
        <v>1676427.5582027971</v>
      </c>
      <c r="V4171" s="38">
        <v>205800.88696079832</v>
      </c>
      <c r="W4171" s="38">
        <v>2044359.6804440371</v>
      </c>
      <c r="AA4171" s="13">
        <v>4106</v>
      </c>
      <c r="AB4171" s="39">
        <v>2214824.8993886118</v>
      </c>
    </row>
    <row r="4172" spans="3:28">
      <c r="C4172" s="13">
        <v>4107</v>
      </c>
      <c r="D4172" s="13">
        <v>65</v>
      </c>
      <c r="E4172" s="14">
        <v>209784.37474622557</v>
      </c>
      <c r="F4172" s="14">
        <v>60893.406151027972</v>
      </c>
      <c r="G4172" s="14">
        <v>2551.6097</v>
      </c>
      <c r="H4172" s="14">
        <v>146339.3588951976</v>
      </c>
      <c r="I4172" s="14">
        <v>8780.3615337118554</v>
      </c>
      <c r="J4172" s="14">
        <v>3512.1446134847424</v>
      </c>
      <c r="K4172" s="15">
        <v>3.4748131293358568E-2</v>
      </c>
      <c r="L4172" s="14">
        <v>4571.7042809036857</v>
      </c>
      <c r="M4172" s="14">
        <v>137894.68711608296</v>
      </c>
      <c r="N4172" s="14">
        <v>2634.1084601135567</v>
      </c>
      <c r="O4172" s="15">
        <v>1.0236597607554999E-2</v>
      </c>
      <c r="P4172" s="14">
        <v>2386.9187499073978</v>
      </c>
      <c r="Q4172" s="14">
        <v>236878.9830190186</v>
      </c>
      <c r="R4172" s="14">
        <v>2634.1084601135567</v>
      </c>
      <c r="S4172" s="15">
        <v>0.33608548055811033</v>
      </c>
      <c r="T4172" s="38">
        <v>106188.72179290254</v>
      </c>
      <c r="U4172" s="38">
        <v>423463.25688932522</v>
      </c>
      <c r="V4172" s="38">
        <v>113147.34482371362</v>
      </c>
      <c r="W4172" s="38">
        <v>798236.92702442675</v>
      </c>
      <c r="AA4172" s="13">
        <v>4107</v>
      </c>
      <c r="AB4172" s="39">
        <v>2427265.6015825714</v>
      </c>
    </row>
    <row r="4173" spans="3:28">
      <c r="C4173" s="13">
        <v>4108</v>
      </c>
      <c r="D4173" s="13">
        <v>65</v>
      </c>
      <c r="E4173" s="14">
        <v>230920.02762597799</v>
      </c>
      <c r="F4173" s="14">
        <v>69136.310774131416</v>
      </c>
      <c r="G4173" s="14">
        <v>2551.6097</v>
      </c>
      <c r="H4173" s="14">
        <v>159232.10715184658</v>
      </c>
      <c r="I4173" s="14">
        <v>9553.9264291107938</v>
      </c>
      <c r="J4173" s="14">
        <v>3821.5705716443176</v>
      </c>
      <c r="K4173" s="15">
        <v>2.2465217278481255E-2</v>
      </c>
      <c r="L4173" s="14">
        <v>2653.4595877293036</v>
      </c>
      <c r="M4173" s="14">
        <v>122678.37458958014</v>
      </c>
      <c r="N4173" s="14">
        <v>2866.1779287332379</v>
      </c>
      <c r="O4173" s="15">
        <v>0.17470101918783121</v>
      </c>
      <c r="P4173" s="14">
        <v>44226.173200825287</v>
      </c>
      <c r="Q4173" s="14">
        <v>298812.75495206093</v>
      </c>
      <c r="R4173" s="14">
        <v>2866.1779287332379</v>
      </c>
      <c r="S4173" s="15">
        <v>1.9444229405542177E-2</v>
      </c>
      <c r="T4173" s="38">
        <v>2984.0369214699435</v>
      </c>
      <c r="U4173" s="38">
        <v>157883.57905468292</v>
      </c>
      <c r="V4173" s="38">
        <v>49863.669710024536</v>
      </c>
      <c r="W4173" s="38">
        <v>579374.70859632408</v>
      </c>
      <c r="AA4173" s="13">
        <v>4108</v>
      </c>
      <c r="AB4173" s="39">
        <v>2711082.3897100585</v>
      </c>
    </row>
    <row r="4174" spans="3:28">
      <c r="C4174" s="13">
        <v>4109</v>
      </c>
      <c r="D4174" s="13">
        <v>65</v>
      </c>
      <c r="E4174" s="14">
        <v>239598.07726770025</v>
      </c>
      <c r="F4174" s="14">
        <v>72520.750134403104</v>
      </c>
      <c r="G4174" s="14">
        <v>2551.6097</v>
      </c>
      <c r="H4174" s="14">
        <v>164525.71743329716</v>
      </c>
      <c r="I4174" s="14">
        <v>9871.5430459978288</v>
      </c>
      <c r="J4174" s="14">
        <v>3948.6172183991316</v>
      </c>
      <c r="K4174" s="15">
        <v>4.5729250828107235E-2</v>
      </c>
      <c r="L4174" s="14">
        <v>6887.2766965233468</v>
      </c>
      <c r="M4174" s="14">
        <v>159471.45911301739</v>
      </c>
      <c r="N4174" s="14">
        <v>2961.4629137993484</v>
      </c>
      <c r="O4174" s="15">
        <v>2.9814885849890893E-2</v>
      </c>
      <c r="P4174" s="14">
        <v>4402.1924276275804</v>
      </c>
      <c r="Q4174" s="14">
        <v>153533.74669133971</v>
      </c>
      <c r="R4174" s="14">
        <v>2961.4629137993484</v>
      </c>
      <c r="S4174" s="15">
        <v>-7.505353358690324E-2</v>
      </c>
      <c r="T4174" s="38">
        <v>-18691.114488448995</v>
      </c>
      <c r="U4174" s="38">
        <v>231826.71882331357</v>
      </c>
      <c r="V4174" s="38">
        <v>-7401.6453642980669</v>
      </c>
      <c r="W4174" s="38">
        <v>544831.92462767067</v>
      </c>
      <c r="AA4174" s="13">
        <v>4109</v>
      </c>
      <c r="AB4174" s="39">
        <v>2453434.2018634714</v>
      </c>
    </row>
    <row r="4175" spans="3:28">
      <c r="C4175" s="13">
        <v>4110</v>
      </c>
      <c r="D4175" s="13">
        <v>65</v>
      </c>
      <c r="E4175" s="14">
        <v>243854.35796356387</v>
      </c>
      <c r="F4175" s="14">
        <v>74180.699605789909</v>
      </c>
      <c r="G4175" s="14">
        <v>2551.6097</v>
      </c>
      <c r="H4175" s="14">
        <v>167122.04865777396</v>
      </c>
      <c r="I4175" s="14">
        <v>10027.322919466438</v>
      </c>
      <c r="J4175" s="14">
        <v>4010.9291677865754</v>
      </c>
      <c r="K4175" s="15">
        <v>8.4641016866736168E-2</v>
      </c>
      <c r="L4175" s="14">
        <v>14820.366065135217</v>
      </c>
      <c r="M4175" s="14">
        <v>191922.56995769349</v>
      </c>
      <c r="N4175" s="14">
        <v>3008.1968758399312</v>
      </c>
      <c r="O4175" s="15">
        <v>2.3651279380902668E-4</v>
      </c>
      <c r="P4175" s="14">
        <v>54.479296591199187</v>
      </c>
      <c r="Q4175" s="14">
        <v>231902.55073408067</v>
      </c>
      <c r="R4175" s="14">
        <v>3008.1968758399312</v>
      </c>
      <c r="S4175" s="15">
        <v>4.4643207121452227E-2</v>
      </c>
      <c r="T4175" s="38">
        <v>19343.839510654881</v>
      </c>
      <c r="U4175" s="38">
        <v>454146.54613390978</v>
      </c>
      <c r="V4175" s="38">
        <v>34218.684872381295</v>
      </c>
      <c r="W4175" s="38">
        <v>877971.66682568402</v>
      </c>
      <c r="AA4175" s="13">
        <v>4110</v>
      </c>
      <c r="AB4175" s="39">
        <v>2606396.0009293654</v>
      </c>
    </row>
    <row r="4176" spans="3:28">
      <c r="C4176" s="13">
        <v>4111</v>
      </c>
      <c r="D4176" s="13">
        <v>65</v>
      </c>
      <c r="E4176" s="14">
        <v>241515.24744739968</v>
      </c>
      <c r="F4176" s="14">
        <v>73268.446504485881</v>
      </c>
      <c r="G4176" s="14">
        <v>2551.6097</v>
      </c>
      <c r="H4176" s="14">
        <v>165695.1912429138</v>
      </c>
      <c r="I4176" s="14">
        <v>9941.7114745748277</v>
      </c>
      <c r="J4176" s="14">
        <v>3976.6845898299312</v>
      </c>
      <c r="K4176" s="15">
        <v>4.4081347426779917E-2</v>
      </c>
      <c r="L4176" s="14">
        <v>6878.5054418199243</v>
      </c>
      <c r="M4176" s="14">
        <v>164908.02713228928</v>
      </c>
      <c r="N4176" s="14">
        <v>2982.513442372448</v>
      </c>
      <c r="O4176" s="15">
        <v>-2.5598733617158351E-2</v>
      </c>
      <c r="P4176" s="14">
        <v>-4122.8292284079298</v>
      </c>
      <c r="Q4176" s="14">
        <v>158424.41135771744</v>
      </c>
      <c r="R4176" s="14">
        <v>2982.513442372448</v>
      </c>
      <c r="S4176" s="15">
        <v>0.28329070132354095</v>
      </c>
      <c r="T4176" s="38">
        <v>20644.934619448366</v>
      </c>
      <c r="U4176" s="38">
        <v>95011.631738059354</v>
      </c>
      <c r="V4176" s="38">
        <v>23400.610832860359</v>
      </c>
      <c r="W4176" s="38">
        <v>418344.07022806606</v>
      </c>
      <c r="AA4176" s="13">
        <v>4111</v>
      </c>
      <c r="AB4176" s="39">
        <v>2646072.6976847956</v>
      </c>
    </row>
    <row r="4177" spans="3:28">
      <c r="C4177" s="13">
        <v>4112</v>
      </c>
      <c r="D4177" s="13">
        <v>65</v>
      </c>
      <c r="E4177" s="14">
        <v>243466.4171741702</v>
      </c>
      <c r="F4177" s="14">
        <v>74029.402697926387</v>
      </c>
      <c r="G4177" s="14">
        <v>2551.6097</v>
      </c>
      <c r="H4177" s="14">
        <v>166885.40477624381</v>
      </c>
      <c r="I4177" s="14">
        <v>10013.124286574628</v>
      </c>
      <c r="J4177" s="14">
        <v>4005.2497146298515</v>
      </c>
      <c r="K4177" s="15">
        <v>0.13111372162647822</v>
      </c>
      <c r="L4177" s="14">
        <v>19550.623897893045</v>
      </c>
      <c r="M4177" s="14">
        <v>170665.20786494634</v>
      </c>
      <c r="N4177" s="14">
        <v>3003.9372859723885</v>
      </c>
      <c r="O4177" s="15">
        <v>0.19219048112463813</v>
      </c>
      <c r="P4177" s="14">
        <v>65821.695132069261</v>
      </c>
      <c r="Q4177" s="14">
        <v>409805.22033759404</v>
      </c>
      <c r="R4177" s="14">
        <v>3003.9372859723885</v>
      </c>
      <c r="S4177" s="15">
        <v>7.5806648250015068E-2</v>
      </c>
      <c r="T4177" s="38">
        <v>44142.685240455678</v>
      </c>
      <c r="U4177" s="38">
        <v>627950.90616451274</v>
      </c>
      <c r="V4177" s="38">
        <v>129515.00427041799</v>
      </c>
      <c r="W4177" s="38">
        <v>1208421.3343670531</v>
      </c>
      <c r="AA4177" s="13">
        <v>4112</v>
      </c>
      <c r="AB4177" s="39">
        <v>2839326.736674679</v>
      </c>
    </row>
    <row r="4178" spans="3:28">
      <c r="C4178" s="13">
        <v>4113</v>
      </c>
      <c r="D4178" s="13">
        <v>65</v>
      </c>
      <c r="E4178" s="14">
        <v>256318.15596715349</v>
      </c>
      <c r="F4178" s="14">
        <v>79041.580827189871</v>
      </c>
      <c r="G4178" s="14">
        <v>2551.6097</v>
      </c>
      <c r="H4178" s="14">
        <v>174724.96543996362</v>
      </c>
      <c r="I4178" s="14">
        <v>10483.497926397817</v>
      </c>
      <c r="J4178" s="14">
        <v>4193.399170559127</v>
      </c>
      <c r="K4178" s="15">
        <v>-2.6432890635949689E-2</v>
      </c>
      <c r="L4178" s="14">
        <v>-4468.1323954758227</v>
      </c>
      <c r="M4178" s="14">
        <v>166665.41060635392</v>
      </c>
      <c r="N4178" s="14">
        <v>3145.0493779193448</v>
      </c>
      <c r="O4178" s="15">
        <v>-8.8290732758270513E-2</v>
      </c>
      <c r="P4178" s="14">
        <v>-24647.220675628294</v>
      </c>
      <c r="Q4178" s="14">
        <v>256085.07430439285</v>
      </c>
      <c r="R4178" s="14">
        <v>3145.0493779193448</v>
      </c>
      <c r="S4178" s="15">
        <v>-8.29501139948053E-2</v>
      </c>
      <c r="T4178" s="38">
        <v>-10525.271711462605</v>
      </c>
      <c r="U4178" s="38">
        <v>117934.0190658685</v>
      </c>
      <c r="V4178" s="38">
        <v>-39640.624782566723</v>
      </c>
      <c r="W4178" s="38">
        <v>540684.50397661526</v>
      </c>
      <c r="AA4178" s="13">
        <v>4113</v>
      </c>
      <c r="AB4178" s="39">
        <v>2441820.0517966412</v>
      </c>
    </row>
    <row r="4179" spans="3:28">
      <c r="C4179" s="13">
        <v>4114</v>
      </c>
      <c r="D4179" s="13">
        <v>65</v>
      </c>
      <c r="E4179" s="14">
        <v>238184.44044036246</v>
      </c>
      <c r="F4179" s="14">
        <v>71969.431771741365</v>
      </c>
      <c r="G4179" s="14">
        <v>2551.6097</v>
      </c>
      <c r="H4179" s="14">
        <v>163663.3989686211</v>
      </c>
      <c r="I4179" s="14">
        <v>9819.8039381172657</v>
      </c>
      <c r="J4179" s="14">
        <v>3927.9215752469063</v>
      </c>
      <c r="K4179" s="15">
        <v>-1.8626548144660554E-2</v>
      </c>
      <c r="L4179" s="14">
        <v>-2804.0131462899199</v>
      </c>
      <c r="M4179" s="14">
        <v>149698.47601024725</v>
      </c>
      <c r="N4179" s="14">
        <v>2945.9411814351797</v>
      </c>
      <c r="O4179" s="15">
        <v>2.4314629664418844E-2</v>
      </c>
      <c r="P4179" s="14">
        <v>3672.3489764555429</v>
      </c>
      <c r="Q4179" s="14">
        <v>156179.86243868258</v>
      </c>
      <c r="R4179" s="14">
        <v>2945.9411814351797</v>
      </c>
      <c r="S4179" s="15">
        <v>0.28237289881605038</v>
      </c>
      <c r="T4179" s="38">
        <v>59999.03400273632</v>
      </c>
      <c r="U4179" s="38">
        <v>273953.5644538505</v>
      </c>
      <c r="V4179" s="38">
        <v>60867.369832901946</v>
      </c>
      <c r="W4179" s="38">
        <v>579831.90290278033</v>
      </c>
      <c r="AA4179" s="13">
        <v>4114</v>
      </c>
      <c r="AB4179" s="39">
        <v>2419598.0848776475</v>
      </c>
    </row>
    <row r="4180" spans="3:28">
      <c r="C4180" s="13">
        <v>4115</v>
      </c>
      <c r="D4180" s="13">
        <v>65</v>
      </c>
      <c r="E4180" s="14">
        <v>249624.72786293022</v>
      </c>
      <c r="F4180" s="14">
        <v>76431.143866542785</v>
      </c>
      <c r="G4180" s="14">
        <v>2551.6097</v>
      </c>
      <c r="H4180" s="14">
        <v>170641.97429638743</v>
      </c>
      <c r="I4180" s="14">
        <v>10238.518457783246</v>
      </c>
      <c r="J4180" s="14">
        <v>4095.4073831132987</v>
      </c>
      <c r="K4180" s="15">
        <v>2.8522127953372028E-2</v>
      </c>
      <c r="L4180" s="14">
        <v>3551.2131685489917</v>
      </c>
      <c r="M4180" s="14">
        <v>130106.21780043219</v>
      </c>
      <c r="N4180" s="14">
        <v>3071.5555373349739</v>
      </c>
      <c r="O4180" s="15">
        <v>5.8816354919581371E-2</v>
      </c>
      <c r="P4180" s="14">
        <v>11291.509680705416</v>
      </c>
      <c r="Q4180" s="14">
        <v>204806.3670122617</v>
      </c>
      <c r="R4180" s="14">
        <v>3071.5555373349739</v>
      </c>
      <c r="S4180" s="15">
        <v>-0.17366259715662685</v>
      </c>
      <c r="T4180" s="38">
        <v>-184571.20027810539</v>
      </c>
      <c r="U4180" s="38">
        <v>879779.50309967308</v>
      </c>
      <c r="V4180" s="38">
        <v>-169728.47742885098</v>
      </c>
      <c r="W4180" s="38">
        <v>1214692.087912367</v>
      </c>
      <c r="AA4180" s="13">
        <v>4115</v>
      </c>
      <c r="AB4180" s="39">
        <v>2161636.7806761097</v>
      </c>
    </row>
    <row r="4181" spans="3:28">
      <c r="C4181" s="13">
        <v>4116</v>
      </c>
      <c r="D4181" s="13">
        <v>65</v>
      </c>
      <c r="E4181" s="14">
        <v>241458.15154577087</v>
      </c>
      <c r="F4181" s="14">
        <v>73246.179102850641</v>
      </c>
      <c r="G4181" s="14">
        <v>2551.6097</v>
      </c>
      <c r="H4181" s="14">
        <v>165660.36274292023</v>
      </c>
      <c r="I4181" s="14">
        <v>9939.6217645752131</v>
      </c>
      <c r="J4181" s="14">
        <v>3975.8487058300852</v>
      </c>
      <c r="K4181" s="15">
        <v>2.7870130475753083E-2</v>
      </c>
      <c r="L4181" s="14">
        <v>4035.9837698729511</v>
      </c>
      <c r="M4181" s="14">
        <v>150837.86130410671</v>
      </c>
      <c r="N4181" s="14">
        <v>2981.8865293725639</v>
      </c>
      <c r="O4181" s="15">
        <v>0.14027189910261456</v>
      </c>
      <c r="P4181" s="14">
        <v>15399.150378679464</v>
      </c>
      <c r="Q4181" s="14">
        <v>126670.8157779849</v>
      </c>
      <c r="R4181" s="14">
        <v>2981.8865293725639</v>
      </c>
      <c r="S4181" s="15">
        <v>0.28821608587555114</v>
      </c>
      <c r="T4181" s="38">
        <v>30390.527945746031</v>
      </c>
      <c r="U4181" s="38">
        <v>137325.02358338475</v>
      </c>
      <c r="V4181" s="38">
        <v>49825.662094298445</v>
      </c>
      <c r="W4181" s="38">
        <v>414833.70066547638</v>
      </c>
      <c r="AA4181" s="13">
        <v>4116</v>
      </c>
      <c r="AB4181" s="39">
        <v>2707428.6718050875</v>
      </c>
    </row>
    <row r="4182" spans="3:28">
      <c r="C4182" s="13">
        <v>4117</v>
      </c>
      <c r="D4182" s="13">
        <v>65</v>
      </c>
      <c r="E4182" s="14">
        <v>222852.33038670864</v>
      </c>
      <c r="F4182" s="14">
        <v>65989.90885081637</v>
      </c>
      <c r="G4182" s="14">
        <v>2551.6097</v>
      </c>
      <c r="H4182" s="14">
        <v>154310.81183589227</v>
      </c>
      <c r="I4182" s="14">
        <v>9258.6487101535349</v>
      </c>
      <c r="J4182" s="14">
        <v>3703.4594840614141</v>
      </c>
      <c r="K4182" s="15">
        <v>2.0133687012967815E-2</v>
      </c>
      <c r="L4182" s="14">
        <v>2373.9770664187608</v>
      </c>
      <c r="M4182" s="14">
        <v>122136.40368626012</v>
      </c>
      <c r="N4182" s="14">
        <v>2777.5946130460602</v>
      </c>
      <c r="O4182" s="15">
        <v>0.1000069861579047</v>
      </c>
      <c r="P4182" s="14">
        <v>19978.116281326478</v>
      </c>
      <c r="Q4182" s="14">
        <v>221134.12034860821</v>
      </c>
      <c r="R4182" s="14">
        <v>2777.5946130460602</v>
      </c>
      <c r="S4182" s="15">
        <v>0.20294408453224816</v>
      </c>
      <c r="T4182" s="38">
        <v>259705.39447908546</v>
      </c>
      <c r="U4182" s="38">
        <v>1540783.5952863931</v>
      </c>
      <c r="V4182" s="38">
        <v>282057.48782683071</v>
      </c>
      <c r="W4182" s="38">
        <v>1884054.1193212615</v>
      </c>
      <c r="AA4182" s="13">
        <v>4117</v>
      </c>
      <c r="AB4182" s="39">
        <v>2474434.9934171773</v>
      </c>
    </row>
    <row r="4183" spans="3:28">
      <c r="C4183" s="13">
        <v>4118</v>
      </c>
      <c r="D4183" s="13">
        <v>65</v>
      </c>
      <c r="E4183" s="14">
        <v>233296.5592819844</v>
      </c>
      <c r="F4183" s="14">
        <v>70063.158119973916</v>
      </c>
      <c r="G4183" s="14">
        <v>2551.6097</v>
      </c>
      <c r="H4183" s="14">
        <v>160681.7914620105</v>
      </c>
      <c r="I4183" s="14">
        <v>9640.9074877206294</v>
      </c>
      <c r="J4183" s="14">
        <v>3856.3629950882519</v>
      </c>
      <c r="K4183" s="15">
        <v>2.0785975551448396E-2</v>
      </c>
      <c r="L4183" s="14">
        <v>2499.2242944973291</v>
      </c>
      <c r="M4183" s="14">
        <v>124663.48941060319</v>
      </c>
      <c r="N4183" s="14">
        <v>2892.2722463161886</v>
      </c>
      <c r="O4183" s="15">
        <v>-3.3089142109192782E-2</v>
      </c>
      <c r="P4183" s="14">
        <v>-5298.2106149478368</v>
      </c>
      <c r="Q4183" s="14">
        <v>156267.23586881024</v>
      </c>
      <c r="R4183" s="14">
        <v>2892.2722463161886</v>
      </c>
      <c r="S4183" s="15">
        <v>0.32095214076532141</v>
      </c>
      <c r="T4183" s="38">
        <v>351541.66607272002</v>
      </c>
      <c r="U4183" s="38">
        <v>1448296.4835290415</v>
      </c>
      <c r="V4183" s="38">
        <v>348742.67975226953</v>
      </c>
      <c r="W4183" s="38">
        <v>1729227.2088084549</v>
      </c>
      <c r="AA4183" s="13">
        <v>4118</v>
      </c>
      <c r="AB4183" s="39">
        <v>3065264.8561036219</v>
      </c>
    </row>
    <row r="4184" spans="3:28">
      <c r="C4184" s="13">
        <v>4119</v>
      </c>
      <c r="D4184" s="13">
        <v>65</v>
      </c>
      <c r="E4184" s="14">
        <v>242364.02424765271</v>
      </c>
      <c r="F4184" s="14">
        <v>73599.469456584557</v>
      </c>
      <c r="G4184" s="14">
        <v>2551.6097</v>
      </c>
      <c r="H4184" s="14">
        <v>166212.94509106813</v>
      </c>
      <c r="I4184" s="14">
        <v>9972.7767054640881</v>
      </c>
      <c r="J4184" s="14">
        <v>3989.1106821856356</v>
      </c>
      <c r="K4184" s="15">
        <v>6.4247000957223646E-2</v>
      </c>
      <c r="L4184" s="14">
        <v>15753.252720822013</v>
      </c>
      <c r="M4184" s="14">
        <v>262946.06613018952</v>
      </c>
      <c r="N4184" s="14">
        <v>2991.8330116392262</v>
      </c>
      <c r="O4184" s="15">
        <v>0.21737984982411274</v>
      </c>
      <c r="P4184" s="14">
        <v>31983.000019152172</v>
      </c>
      <c r="Q4184" s="14">
        <v>180608.46898823086</v>
      </c>
      <c r="R4184" s="14">
        <v>2991.8330116392262</v>
      </c>
      <c r="S4184" s="15">
        <v>0.22786515090305209</v>
      </c>
      <c r="T4184" s="38">
        <v>102861.61985056798</v>
      </c>
      <c r="U4184" s="38">
        <v>555771.97793693305</v>
      </c>
      <c r="V4184" s="38">
        <v>150597.87259054216</v>
      </c>
      <c r="W4184" s="38">
        <v>999326.51305535343</v>
      </c>
      <c r="AA4184" s="13">
        <v>4119</v>
      </c>
      <c r="AB4184" s="39">
        <v>2702812.4429880208</v>
      </c>
    </row>
    <row r="4185" spans="3:28">
      <c r="C4185" s="13">
        <v>4120</v>
      </c>
      <c r="D4185" s="13">
        <v>65</v>
      </c>
      <c r="E4185" s="14">
        <v>226506.21122632199</v>
      </c>
      <c r="F4185" s="14">
        <v>67414.922378265575</v>
      </c>
      <c r="G4185" s="14">
        <v>2551.6097</v>
      </c>
      <c r="H4185" s="14">
        <v>156539.6791480564</v>
      </c>
      <c r="I4185" s="14">
        <v>9392.3807488833827</v>
      </c>
      <c r="J4185" s="14">
        <v>3756.9522995533534</v>
      </c>
      <c r="K4185" s="15">
        <v>8.6661675547830622E-3</v>
      </c>
      <c r="L4185" s="14">
        <v>1478.7124907149521</v>
      </c>
      <c r="M4185" s="14">
        <v>173987.68722793422</v>
      </c>
      <c r="N4185" s="14">
        <v>2817.7142246650146</v>
      </c>
      <c r="O4185" s="15">
        <v>1.6495178848862938E-2</v>
      </c>
      <c r="P4185" s="14">
        <v>1208.7326675169845</v>
      </c>
      <c r="Q4185" s="14">
        <v>75895.526235828322</v>
      </c>
      <c r="R4185" s="14">
        <v>2817.7142246650146</v>
      </c>
      <c r="S4185" s="15">
        <v>0.16048879213597306</v>
      </c>
      <c r="T4185" s="38">
        <v>12988.331246795973</v>
      </c>
      <c r="U4185" s="38">
        <v>95327.021987583343</v>
      </c>
      <c r="V4185" s="38">
        <v>15675.776405027909</v>
      </c>
      <c r="W4185" s="38">
        <v>345210.23545134591</v>
      </c>
      <c r="AA4185" s="13">
        <v>4120</v>
      </c>
      <c r="AB4185" s="39">
        <v>2525710.5586816799</v>
      </c>
    </row>
    <row r="4186" spans="3:28">
      <c r="C4186" s="13">
        <v>4121</v>
      </c>
      <c r="D4186" s="13">
        <v>65</v>
      </c>
      <c r="E4186" s="14">
        <v>242208.71795466816</v>
      </c>
      <c r="F4186" s="14">
        <v>73538.900002320588</v>
      </c>
      <c r="G4186" s="14">
        <v>2551.6097</v>
      </c>
      <c r="H4186" s="14">
        <v>166118.20825234757</v>
      </c>
      <c r="I4186" s="14">
        <v>9967.0924951408542</v>
      </c>
      <c r="J4186" s="14">
        <v>3986.8369980563421</v>
      </c>
      <c r="K4186" s="15">
        <v>-9.5596202263443203E-2</v>
      </c>
      <c r="L4186" s="14">
        <v>-10916.391928537118</v>
      </c>
      <c r="M4186" s="14">
        <v>105269.76299796771</v>
      </c>
      <c r="N4186" s="14">
        <v>2990.1277485422561</v>
      </c>
      <c r="O4186" s="15">
        <v>-9.8965472546036493E-4</v>
      </c>
      <c r="P4186" s="14">
        <v>-195.20567734540157</v>
      </c>
      <c r="Q4186" s="14">
        <v>198546.1020872849</v>
      </c>
      <c r="R4186" s="14">
        <v>2990.1277485422561</v>
      </c>
      <c r="S4186" s="15">
        <v>0.26250541951460654</v>
      </c>
      <c r="T4186" s="38">
        <v>108698.30454320773</v>
      </c>
      <c r="U4186" s="38">
        <v>524273.59862453351</v>
      </c>
      <c r="V4186" s="38">
        <v>97586.706937325216</v>
      </c>
      <c r="W4186" s="38">
        <v>828089.46370978607</v>
      </c>
      <c r="AA4186" s="13">
        <v>4121</v>
      </c>
      <c r="AB4186" s="39">
        <v>2394572.1280965265</v>
      </c>
    </row>
    <row r="4187" spans="3:28">
      <c r="C4187" s="13">
        <v>4122</v>
      </c>
      <c r="D4187" s="13">
        <v>65</v>
      </c>
      <c r="E4187" s="14">
        <v>227368.88363144605</v>
      </c>
      <c r="F4187" s="14">
        <v>67751.364616263963</v>
      </c>
      <c r="G4187" s="14">
        <v>2551.6097</v>
      </c>
      <c r="H4187" s="14">
        <v>157065.9093151821</v>
      </c>
      <c r="I4187" s="14">
        <v>9423.9545589109257</v>
      </c>
      <c r="J4187" s="14">
        <v>3769.5818235643706</v>
      </c>
      <c r="K4187" s="15">
        <v>1.1370461699601462E-2</v>
      </c>
      <c r="L4187" s="14">
        <v>1430.9668119287999</v>
      </c>
      <c r="M4187" s="14">
        <v>129165.24824870484</v>
      </c>
      <c r="N4187" s="14">
        <v>2827.1863676732778</v>
      </c>
      <c r="O4187" s="15">
        <v>-8.6033417074655255E-2</v>
      </c>
      <c r="P4187" s="14">
        <v>-8937.919508210849</v>
      </c>
      <c r="Q4187" s="14">
        <v>96364.60209578833</v>
      </c>
      <c r="R4187" s="14">
        <v>2827.1863676732778</v>
      </c>
      <c r="S4187" s="15">
        <v>0.2002497571455627</v>
      </c>
      <c r="T4187" s="38">
        <v>21359.2512044254</v>
      </c>
      <c r="U4187" s="38">
        <v>129435.90110747312</v>
      </c>
      <c r="V4187" s="38">
        <v>13852.298508143351</v>
      </c>
      <c r="W4187" s="38">
        <v>354965.75145196629</v>
      </c>
      <c r="AA4187" s="13">
        <v>4122</v>
      </c>
      <c r="AB4187" s="39">
        <v>2829222.5012396607</v>
      </c>
    </row>
    <row r="4188" spans="3:28">
      <c r="C4188" s="13">
        <v>4123</v>
      </c>
      <c r="D4188" s="13">
        <v>65</v>
      </c>
      <c r="E4188" s="14">
        <v>237728.56024754478</v>
      </c>
      <c r="F4188" s="14">
        <v>71791.638496542466</v>
      </c>
      <c r="G4188" s="14">
        <v>2551.6097</v>
      </c>
      <c r="H4188" s="14">
        <v>163385.31205100231</v>
      </c>
      <c r="I4188" s="14">
        <v>9803.118723060139</v>
      </c>
      <c r="J4188" s="14">
        <v>3921.2474892240557</v>
      </c>
      <c r="K4188" s="15">
        <v>5.3254647223889839E-2</v>
      </c>
      <c r="L4188" s="14">
        <v>7761.0354708485111</v>
      </c>
      <c r="M4188" s="14">
        <v>155456.08570072206</v>
      </c>
      <c r="N4188" s="14">
        <v>2940.9356169180414</v>
      </c>
      <c r="O4188" s="15">
        <v>0.20377312862924427</v>
      </c>
      <c r="P4188" s="14">
        <v>21992.703473789301</v>
      </c>
      <c r="Q4188" s="14">
        <v>131390.56888237057</v>
      </c>
      <c r="R4188" s="14">
        <v>2940.9356169180414</v>
      </c>
      <c r="S4188" s="15">
        <v>0.2691871950645211</v>
      </c>
      <c r="T4188" s="38">
        <v>204380.53568433315</v>
      </c>
      <c r="U4188" s="38">
        <v>965101.58981932781</v>
      </c>
      <c r="V4188" s="38">
        <v>234134.27462897098</v>
      </c>
      <c r="W4188" s="38">
        <v>1251948.2444024205</v>
      </c>
      <c r="AA4188" s="13">
        <v>4123</v>
      </c>
      <c r="AB4188" s="39">
        <v>2284021.1554329069</v>
      </c>
    </row>
    <row r="4189" spans="3:28">
      <c r="C4189" s="13">
        <v>4124</v>
      </c>
      <c r="D4189" s="13">
        <v>65</v>
      </c>
      <c r="E4189" s="14">
        <v>213583.49934277951</v>
      </c>
      <c r="F4189" s="14">
        <v>62375.064743684008</v>
      </c>
      <c r="G4189" s="14">
        <v>2551.6097</v>
      </c>
      <c r="H4189" s="14">
        <v>148656.82489909549</v>
      </c>
      <c r="I4189" s="14">
        <v>8919.4094939457282</v>
      </c>
      <c r="J4189" s="14">
        <v>3567.7637975782914</v>
      </c>
      <c r="K4189" s="15">
        <v>5.048104009711548E-2</v>
      </c>
      <c r="L4189" s="14">
        <v>7733.6572520546997</v>
      </c>
      <c r="M4189" s="14">
        <v>162716.78459381967</v>
      </c>
      <c r="N4189" s="14">
        <v>2675.8228481837182</v>
      </c>
      <c r="O4189" s="15">
        <v>0.11244704342129534</v>
      </c>
      <c r="P4189" s="14">
        <v>24737.20947768923</v>
      </c>
      <c r="Q4189" s="14">
        <v>246064.98212924373</v>
      </c>
      <c r="R4189" s="14">
        <v>2675.8228481837182</v>
      </c>
      <c r="S4189" s="15">
        <v>0.43848204476101654</v>
      </c>
      <c r="T4189" s="38">
        <v>28453.279607749202</v>
      </c>
      <c r="U4189" s="38">
        <v>94681.600907704822</v>
      </c>
      <c r="V4189" s="38">
        <v>60924.146337493134</v>
      </c>
      <c r="W4189" s="38">
        <v>503463.36763076822</v>
      </c>
      <c r="AA4189" s="13">
        <v>4124</v>
      </c>
      <c r="AB4189" s="39">
        <v>3106563.6064851177</v>
      </c>
    </row>
    <row r="4190" spans="3:28">
      <c r="C4190" s="13">
        <v>4125</v>
      </c>
      <c r="D4190" s="13">
        <v>65</v>
      </c>
      <c r="E4190" s="14">
        <v>226477.3434297785</v>
      </c>
      <c r="F4190" s="14">
        <v>67403.663937613615</v>
      </c>
      <c r="G4190" s="14">
        <v>2551.6097</v>
      </c>
      <c r="H4190" s="14">
        <v>156522.06979216487</v>
      </c>
      <c r="I4190" s="14">
        <v>9391.3241875298918</v>
      </c>
      <c r="J4190" s="14">
        <v>3756.5296750119569</v>
      </c>
      <c r="K4190" s="15">
        <v>3.2927888167582145E-2</v>
      </c>
      <c r="L4190" s="14">
        <v>4581.2177939921539</v>
      </c>
      <c r="M4190" s="14">
        <v>145588.28951630808</v>
      </c>
      <c r="N4190" s="14">
        <v>2817.3972562589674</v>
      </c>
      <c r="O4190" s="15">
        <v>3.1625331153906991E-2</v>
      </c>
      <c r="P4190" s="14">
        <v>5823.3044551526309</v>
      </c>
      <c r="Q4190" s="14">
        <v>191366.1842184327</v>
      </c>
      <c r="R4190" s="14">
        <v>2817.3972562589674</v>
      </c>
      <c r="S4190" s="15">
        <v>-2.0053516032646171E-2</v>
      </c>
      <c r="T4190" s="38">
        <v>-2794.1865650380842</v>
      </c>
      <c r="U4190" s="38">
        <v>137951.00350375852</v>
      </c>
      <c r="V4190" s="38">
        <v>7610.3356841067016</v>
      </c>
      <c r="W4190" s="38">
        <v>474905.47723849927</v>
      </c>
      <c r="AA4190" s="13">
        <v>4125</v>
      </c>
      <c r="AB4190" s="39">
        <v>2775553.4272791548</v>
      </c>
    </row>
    <row r="4191" spans="3:28">
      <c r="C4191" s="13">
        <v>4126</v>
      </c>
      <c r="D4191" s="13">
        <v>65</v>
      </c>
      <c r="E4191" s="14">
        <v>231405.9314580608</v>
      </c>
      <c r="F4191" s="14">
        <v>69325.813268643717</v>
      </c>
      <c r="G4191" s="14">
        <v>2551.6097</v>
      </c>
      <c r="H4191" s="14">
        <v>159528.50848941709</v>
      </c>
      <c r="I4191" s="14">
        <v>9571.7105093650243</v>
      </c>
      <c r="J4191" s="14">
        <v>3828.6842037460101</v>
      </c>
      <c r="K4191" s="15">
        <v>2.9538577669277963E-2</v>
      </c>
      <c r="L4191" s="14">
        <v>5173.9471265682596</v>
      </c>
      <c r="M4191" s="14">
        <v>182247.26893617108</v>
      </c>
      <c r="N4191" s="14">
        <v>2871.5131528095071</v>
      </c>
      <c r="O4191" s="15">
        <v>-3.6132619181723516E-2</v>
      </c>
      <c r="P4191" s="14">
        <v>-4116.7423663023201</v>
      </c>
      <c r="Q4191" s="14">
        <v>111253.2503527355</v>
      </c>
      <c r="R4191" s="14">
        <v>2871.5131528095071</v>
      </c>
      <c r="S4191" s="15">
        <v>-0.36280196884442562</v>
      </c>
      <c r="T4191" s="38">
        <v>-146853.36238769232</v>
      </c>
      <c r="U4191" s="38">
        <v>259357.93290874906</v>
      </c>
      <c r="V4191" s="38">
        <v>-145796.15762742638</v>
      </c>
      <c r="W4191" s="38">
        <v>552858.45219765569</v>
      </c>
      <c r="AA4191" s="13">
        <v>4126</v>
      </c>
      <c r="AB4191" s="39">
        <v>3003034.4644178734</v>
      </c>
    </row>
    <row r="4192" spans="3:28">
      <c r="C4192" s="13">
        <v>4127</v>
      </c>
      <c r="D4192" s="13">
        <v>65</v>
      </c>
      <c r="E4192" s="14">
        <v>255234.85398104085</v>
      </c>
      <c r="F4192" s="14">
        <v>78619.093052605938</v>
      </c>
      <c r="G4192" s="14">
        <v>2551.6097</v>
      </c>
      <c r="H4192" s="14">
        <v>174064.1512284349</v>
      </c>
      <c r="I4192" s="14">
        <v>10443.849073706093</v>
      </c>
      <c r="J4192" s="14">
        <v>4177.5396294824377</v>
      </c>
      <c r="K4192" s="15">
        <v>4.3173745529867052E-2</v>
      </c>
      <c r="L4192" s="14">
        <v>6306.4144907403406</v>
      </c>
      <c r="M4192" s="14">
        <v>154465.77450659446</v>
      </c>
      <c r="N4192" s="14">
        <v>3133.1547221118276</v>
      </c>
      <c r="O4192" s="15">
        <v>0.28470558473593943</v>
      </c>
      <c r="P4192" s="14">
        <v>87047.378849280431</v>
      </c>
      <c r="Q4192" s="14">
        <v>394359.201531097</v>
      </c>
      <c r="R4192" s="14">
        <v>3133.1547221118276</v>
      </c>
      <c r="S4192" s="15">
        <v>-0.42656366094789194</v>
      </c>
      <c r="T4192" s="38">
        <v>-41430.776820380175</v>
      </c>
      <c r="U4192" s="38">
        <v>57262.632039435935</v>
      </c>
      <c r="V4192" s="38">
        <v>51923.016519640594</v>
      </c>
      <c r="W4192" s="38">
        <v>606087.60807712737</v>
      </c>
      <c r="AA4192" s="13">
        <v>4127</v>
      </c>
      <c r="AB4192" s="39">
        <v>2758045.0619487604</v>
      </c>
    </row>
    <row r="4193" spans="3:28">
      <c r="C4193" s="13">
        <v>4128</v>
      </c>
      <c r="D4193" s="13">
        <v>65</v>
      </c>
      <c r="E4193" s="14">
        <v>220168.9075370499</v>
      </c>
      <c r="F4193" s="14">
        <v>64943.373939449462</v>
      </c>
      <c r="G4193" s="14">
        <v>2551.6097</v>
      </c>
      <c r="H4193" s="14">
        <v>152673.92389760044</v>
      </c>
      <c r="I4193" s="14">
        <v>9160.4354338560261</v>
      </c>
      <c r="J4193" s="14">
        <v>3664.1741735424107</v>
      </c>
      <c r="K4193" s="15">
        <v>-6.0131785302805073E-2</v>
      </c>
      <c r="L4193" s="14">
        <v>-7957.8540532569323</v>
      </c>
      <c r="M4193" s="14">
        <v>126214.45897531261</v>
      </c>
      <c r="N4193" s="14">
        <v>2748.1306301568079</v>
      </c>
      <c r="O4193" s="15">
        <v>0.18256455248759004</v>
      </c>
      <c r="P4193" s="14">
        <v>37111.820587364477</v>
      </c>
      <c r="Q4193" s="14">
        <v>241766.42465810949</v>
      </c>
      <c r="R4193" s="14">
        <v>2748.1306301568079</v>
      </c>
      <c r="S4193" s="15">
        <v>-0.11748108052775512</v>
      </c>
      <c r="T4193" s="38">
        <v>-19772.530644334674</v>
      </c>
      <c r="U4193" s="38">
        <v>149905.49098023117</v>
      </c>
      <c r="V4193" s="38">
        <v>9381.4358897728707</v>
      </c>
      <c r="W4193" s="38">
        <v>517886.37461365329</v>
      </c>
      <c r="AA4193" s="13">
        <v>4128</v>
      </c>
      <c r="AB4193" s="39">
        <v>2742249.3925483241</v>
      </c>
    </row>
    <row r="4194" spans="3:28">
      <c r="C4194" s="13">
        <v>4129</v>
      </c>
      <c r="D4194" s="13">
        <v>65</v>
      </c>
      <c r="E4194" s="14">
        <v>226223.68890634846</v>
      </c>
      <c r="F4194" s="14">
        <v>67304.738673475891</v>
      </c>
      <c r="G4194" s="14">
        <v>2551.6097</v>
      </c>
      <c r="H4194" s="14">
        <v>156367.34053287256</v>
      </c>
      <c r="I4194" s="14">
        <v>9382.040431972353</v>
      </c>
      <c r="J4194" s="14">
        <v>3752.8161727889415</v>
      </c>
      <c r="K4194" s="15">
        <v>0.12529543958327191</v>
      </c>
      <c r="L4194" s="14">
        <v>21042.019955612624</v>
      </c>
      <c r="M4194" s="14">
        <v>190857.66051206042</v>
      </c>
      <c r="N4194" s="14">
        <v>2814.612129591706</v>
      </c>
      <c r="O4194" s="15">
        <v>0.16222796478014601</v>
      </c>
      <c r="P4194" s="14">
        <v>17932.311485400824</v>
      </c>
      <c r="Q4194" s="14">
        <v>129877.35073142093</v>
      </c>
      <c r="R4194" s="14">
        <v>2814.612129591706</v>
      </c>
      <c r="S4194" s="15">
        <v>-0.19719060954244433</v>
      </c>
      <c r="T4194" s="38">
        <v>-61883.995791666748</v>
      </c>
      <c r="U4194" s="38">
        <v>253351.62053222652</v>
      </c>
      <c r="V4194" s="38">
        <v>-22909.6643506533</v>
      </c>
      <c r="W4194" s="38">
        <v>574086.63177570794</v>
      </c>
      <c r="AA4194" s="13">
        <v>4129</v>
      </c>
      <c r="AB4194" s="39">
        <v>2458971.5614536838</v>
      </c>
    </row>
    <row r="4195" spans="3:28">
      <c r="C4195" s="13">
        <v>4130</v>
      </c>
      <c r="D4195" s="13">
        <v>65</v>
      </c>
      <c r="E4195" s="14">
        <v>227510.33549612301</v>
      </c>
      <c r="F4195" s="14">
        <v>67806.53084348797</v>
      </c>
      <c r="G4195" s="14">
        <v>2551.6097</v>
      </c>
      <c r="H4195" s="14">
        <v>157152.19495263504</v>
      </c>
      <c r="I4195" s="14">
        <v>9429.1316971581018</v>
      </c>
      <c r="J4195" s="14">
        <v>3771.6526788632409</v>
      </c>
      <c r="K4195" s="15">
        <v>5.6750505044100216E-2</v>
      </c>
      <c r="L4195" s="14">
        <v>7871.213340571976</v>
      </c>
      <c r="M4195" s="14">
        <v>148455.59988586148</v>
      </c>
      <c r="N4195" s="14">
        <v>2828.7395091474305</v>
      </c>
      <c r="O4195" s="15">
        <v>-1.3887396928598361E-2</v>
      </c>
      <c r="P4195" s="14">
        <v>-1370.824827652498</v>
      </c>
      <c r="Q4195" s="14">
        <v>98753.536057768346</v>
      </c>
      <c r="R4195" s="14">
        <v>2828.7395091474305</v>
      </c>
      <c r="S4195" s="15">
        <v>8.3139741041447349E-2</v>
      </c>
      <c r="T4195" s="38">
        <v>45928.787150290045</v>
      </c>
      <c r="U4195" s="38">
        <v>599771.95419199183</v>
      </c>
      <c r="V4195" s="38">
        <v>52429.17566320952</v>
      </c>
      <c r="W4195" s="38">
        <v>846981.09013562161</v>
      </c>
      <c r="AA4195" s="13">
        <v>4130</v>
      </c>
      <c r="AB4195" s="39">
        <v>2887826.7034320463</v>
      </c>
    </row>
    <row r="4196" spans="3:28">
      <c r="C4196" s="13">
        <v>4131</v>
      </c>
      <c r="D4196" s="13">
        <v>65</v>
      </c>
      <c r="E4196" s="14">
        <v>238588.39867688649</v>
      </c>
      <c r="F4196" s="14">
        <v>72126.975483985734</v>
      </c>
      <c r="G4196" s="14">
        <v>2551.6097</v>
      </c>
      <c r="H4196" s="14">
        <v>163909.81349290075</v>
      </c>
      <c r="I4196" s="14">
        <v>9834.5888095740447</v>
      </c>
      <c r="J4196" s="14">
        <v>3933.8355238296181</v>
      </c>
      <c r="K4196" s="15">
        <v>9.1207394268733977E-2</v>
      </c>
      <c r="L4196" s="14">
        <v>14116.981141111484</v>
      </c>
      <c r="M4196" s="14">
        <v>170862.80969524928</v>
      </c>
      <c r="N4196" s="14">
        <v>2950.3766428722133</v>
      </c>
      <c r="O4196" s="15">
        <v>0.15469141236903228</v>
      </c>
      <c r="P4196" s="14">
        <v>23077.696578556934</v>
      </c>
      <c r="Q4196" s="14">
        <v>173738.26128987767</v>
      </c>
      <c r="R4196" s="14">
        <v>2950.3766428722133</v>
      </c>
      <c r="S4196" s="15">
        <v>8.4893883012862215E-2</v>
      </c>
      <c r="T4196" s="38">
        <v>44596.155233588048</v>
      </c>
      <c r="U4196" s="38">
        <v>571387.81690836709</v>
      </c>
      <c r="V4196" s="38">
        <v>81790.832953256468</v>
      </c>
      <c r="W4196" s="38">
        <v>915988.88789349399</v>
      </c>
      <c r="AA4196" s="13">
        <v>4131</v>
      </c>
      <c r="AB4196" s="39">
        <v>2355693.6627429379</v>
      </c>
    </row>
    <row r="4197" spans="3:28">
      <c r="C4197" s="13">
        <v>4132</v>
      </c>
      <c r="D4197" s="13">
        <v>65</v>
      </c>
      <c r="E4197" s="14">
        <v>224044.50325733118</v>
      </c>
      <c r="F4197" s="14">
        <v>66454.85627035916</v>
      </c>
      <c r="G4197" s="14">
        <v>2551.6097</v>
      </c>
      <c r="H4197" s="14">
        <v>155038.03728697202</v>
      </c>
      <c r="I4197" s="14">
        <v>9302.28223721832</v>
      </c>
      <c r="J4197" s="14">
        <v>3720.9128948873281</v>
      </c>
      <c r="K4197" s="15">
        <v>1.9188726706564616E-2</v>
      </c>
      <c r="L4197" s="14">
        <v>3317.816440983499</v>
      </c>
      <c r="M4197" s="14">
        <v>178082.73349802289</v>
      </c>
      <c r="N4197" s="14">
        <v>2790.6846711654957</v>
      </c>
      <c r="O4197" s="15">
        <v>3.9425965818805121E-2</v>
      </c>
      <c r="P4197" s="14">
        <v>6657.4363911893106</v>
      </c>
      <c r="Q4197" s="14">
        <v>176911.96208288131</v>
      </c>
      <c r="R4197" s="14">
        <v>2790.6846711654957</v>
      </c>
      <c r="S4197" s="15">
        <v>-0.16447019645178024</v>
      </c>
      <c r="T4197" s="38">
        <v>-54213.211112425779</v>
      </c>
      <c r="U4197" s="38">
        <v>276805.44463799888</v>
      </c>
      <c r="V4197" s="38">
        <v>-44237.958280252969</v>
      </c>
      <c r="W4197" s="38">
        <v>631800.14021890308</v>
      </c>
      <c r="AA4197" s="13">
        <v>4132</v>
      </c>
      <c r="AB4197" s="39">
        <v>2794202.2177635948</v>
      </c>
    </row>
    <row r="4198" spans="3:28">
      <c r="C4198" s="13">
        <v>4133</v>
      </c>
      <c r="D4198" s="13">
        <v>65</v>
      </c>
      <c r="E4198" s="14">
        <v>233592.10079399979</v>
      </c>
      <c r="F4198" s="14">
        <v>70178.419309659919</v>
      </c>
      <c r="G4198" s="14">
        <v>2551.6097</v>
      </c>
      <c r="H4198" s="14">
        <v>160862.07178433987</v>
      </c>
      <c r="I4198" s="14">
        <v>9651.7243070603927</v>
      </c>
      <c r="J4198" s="14">
        <v>3860.6897228241573</v>
      </c>
      <c r="K4198" s="15">
        <v>5.7213079821935839E-2</v>
      </c>
      <c r="L4198" s="14">
        <v>9791.1577418088527</v>
      </c>
      <c r="M4198" s="14">
        <v>182856.45587407882</v>
      </c>
      <c r="N4198" s="14">
        <v>2895.5172921181179</v>
      </c>
      <c r="O4198" s="15">
        <v>0.12331795314693877</v>
      </c>
      <c r="P4198" s="14">
        <v>38191.540850367928</v>
      </c>
      <c r="Q4198" s="14">
        <v>349339.06239194813</v>
      </c>
      <c r="R4198" s="14">
        <v>2895.5172921181179</v>
      </c>
      <c r="S4198" s="15">
        <v>-0.13393251846236393</v>
      </c>
      <c r="T4198" s="38">
        <v>-61537.936875338419</v>
      </c>
      <c r="U4198" s="38">
        <v>399379.54265580239</v>
      </c>
      <c r="V4198" s="38">
        <v>-13555.238283161641</v>
      </c>
      <c r="W4198" s="38">
        <v>931575.06092182943</v>
      </c>
      <c r="AA4198" s="13">
        <v>4133</v>
      </c>
      <c r="AB4198" s="39">
        <v>3230967.5577785331</v>
      </c>
    </row>
    <row r="4199" spans="3:28">
      <c r="C4199" s="13">
        <v>4134</v>
      </c>
      <c r="D4199" s="13">
        <v>65</v>
      </c>
      <c r="E4199" s="14">
        <v>225841.213563731</v>
      </c>
      <c r="F4199" s="14">
        <v>67155.573289855092</v>
      </c>
      <c r="G4199" s="14">
        <v>2551.6097</v>
      </c>
      <c r="H4199" s="14">
        <v>156134.03057387591</v>
      </c>
      <c r="I4199" s="14">
        <v>9368.0418344325535</v>
      </c>
      <c r="J4199" s="14">
        <v>3747.2167337730216</v>
      </c>
      <c r="K4199" s="15">
        <v>-2.0703790145596937E-2</v>
      </c>
      <c r="L4199" s="14">
        <v>-2642.4836967422775</v>
      </c>
      <c r="M4199" s="14">
        <v>126863.97248010202</v>
      </c>
      <c r="N4199" s="14">
        <v>2810.412550329766</v>
      </c>
      <c r="O4199" s="15">
        <v>2.1692990759852142E-2</v>
      </c>
      <c r="P4199" s="14">
        <v>3009.5924358225843</v>
      </c>
      <c r="Q4199" s="14">
        <v>143150.50690077408</v>
      </c>
      <c r="R4199" s="14">
        <v>2810.412550329766</v>
      </c>
      <c r="S4199" s="15">
        <v>6.5975040588834494E-2</v>
      </c>
      <c r="T4199" s="38">
        <v>13436.887836839031</v>
      </c>
      <c r="U4199" s="38">
        <v>218508.32480945144</v>
      </c>
      <c r="V4199" s="38">
        <v>13803.996575919336</v>
      </c>
      <c r="W4199" s="38">
        <v>488522.80419032753</v>
      </c>
      <c r="AA4199" s="13">
        <v>4134</v>
      </c>
      <c r="AB4199" s="39">
        <v>2415289.163933727</v>
      </c>
    </row>
    <row r="4200" spans="3:28">
      <c r="C4200" s="13">
        <v>4135</v>
      </c>
      <c r="D4200" s="13">
        <v>65</v>
      </c>
      <c r="E4200" s="14">
        <v>237375.24413090019</v>
      </c>
      <c r="F4200" s="14">
        <v>71653.84521105107</v>
      </c>
      <c r="G4200" s="14">
        <v>2551.6097</v>
      </c>
      <c r="H4200" s="14">
        <v>163169.78921984913</v>
      </c>
      <c r="I4200" s="14">
        <v>9790.1873531909478</v>
      </c>
      <c r="J4200" s="14">
        <v>3916.0749412763794</v>
      </c>
      <c r="K4200" s="15">
        <v>8.6662885559108838E-2</v>
      </c>
      <c r="L4200" s="14">
        <v>13872.385075982978</v>
      </c>
      <c r="M4200" s="14">
        <v>175903.38788218284</v>
      </c>
      <c r="N4200" s="14">
        <v>2937.0562059572844</v>
      </c>
      <c r="O4200" s="15">
        <v>-8.0941783035833881E-2</v>
      </c>
      <c r="P4200" s="14">
        <v>-6656.1316352754839</v>
      </c>
      <c r="Q4200" s="14">
        <v>77045.964664844752</v>
      </c>
      <c r="R4200" s="14">
        <v>2937.0562059572844</v>
      </c>
      <c r="S4200" s="15">
        <v>-1.6865337741616235E-2</v>
      </c>
      <c r="T4200" s="38">
        <v>-3391.1981327884955</v>
      </c>
      <c r="U4200" s="38">
        <v>199152.35050894343</v>
      </c>
      <c r="V4200" s="38">
        <v>3825.055307918999</v>
      </c>
      <c r="W4200" s="38">
        <v>452101.70305597101</v>
      </c>
      <c r="AA4200" s="13">
        <v>4135</v>
      </c>
      <c r="AB4200" s="39">
        <v>2917293.7779635573</v>
      </c>
    </row>
    <row r="4201" spans="3:28">
      <c r="C4201" s="13">
        <v>4136</v>
      </c>
      <c r="D4201" s="13">
        <v>65</v>
      </c>
      <c r="E4201" s="14">
        <v>223799.09869710862</v>
      </c>
      <c r="F4201" s="14">
        <v>66359.148491872358</v>
      </c>
      <c r="G4201" s="14">
        <v>2551.6097</v>
      </c>
      <c r="H4201" s="14">
        <v>154888.34050523627</v>
      </c>
      <c r="I4201" s="14">
        <v>9293.3004303141752</v>
      </c>
      <c r="J4201" s="14">
        <v>3717.3201721256701</v>
      </c>
      <c r="K4201" s="15">
        <v>0.11165417699527214</v>
      </c>
      <c r="L4201" s="14">
        <v>16027.054257197296</v>
      </c>
      <c r="M4201" s="14">
        <v>161427.62821071845</v>
      </c>
      <c r="N4201" s="14">
        <v>2787.9901290942526</v>
      </c>
      <c r="O4201" s="15">
        <v>0.20682536700292106</v>
      </c>
      <c r="P4201" s="14">
        <v>34786.660849283187</v>
      </c>
      <c r="Q4201" s="14">
        <v>204374.05188537901</v>
      </c>
      <c r="R4201" s="14">
        <v>2787.9901290942526</v>
      </c>
      <c r="S4201" s="15">
        <v>-0.12866394997751124</v>
      </c>
      <c r="T4201" s="38">
        <v>-29769.731553834226</v>
      </c>
      <c r="U4201" s="38">
        <v>203000.11944423261</v>
      </c>
      <c r="V4201" s="38">
        <v>21043.983552646259</v>
      </c>
      <c r="W4201" s="38">
        <v>568801.79954033007</v>
      </c>
      <c r="AA4201" s="13">
        <v>4136</v>
      </c>
      <c r="AB4201" s="39">
        <v>2645473.6328017805</v>
      </c>
    </row>
    <row r="4202" spans="3:28">
      <c r="C4202" s="13">
        <v>4137</v>
      </c>
      <c r="D4202" s="13">
        <v>65</v>
      </c>
      <c r="E4202" s="14">
        <v>224232.92540280975</v>
      </c>
      <c r="F4202" s="14">
        <v>66528.340907095801</v>
      </c>
      <c r="G4202" s="14">
        <v>2551.6097</v>
      </c>
      <c r="H4202" s="14">
        <v>155152.97479571393</v>
      </c>
      <c r="I4202" s="14">
        <v>9309.1784877428363</v>
      </c>
      <c r="J4202" s="14">
        <v>3723.6713950971348</v>
      </c>
      <c r="K4202" s="15">
        <v>7.7689851762680284E-2</v>
      </c>
      <c r="L4202" s="14">
        <v>10563.843796529012</v>
      </c>
      <c r="M4202" s="14">
        <v>148400.24447070359</v>
      </c>
      <c r="N4202" s="14">
        <v>2792.753546322851</v>
      </c>
      <c r="O4202" s="15">
        <v>0.13970187855413665</v>
      </c>
      <c r="P4202" s="14">
        <v>30189.661885379817</v>
      </c>
      <c r="Q4202" s="14">
        <v>247686.65375285334</v>
      </c>
      <c r="R4202" s="14">
        <v>2792.753546322851</v>
      </c>
      <c r="S4202" s="15">
        <v>0.35474418120790274</v>
      </c>
      <c r="T4202" s="38">
        <v>123522.80080194354</v>
      </c>
      <c r="U4202" s="38">
        <v>473121.64951234387</v>
      </c>
      <c r="V4202" s="38">
        <v>164276.30648385236</v>
      </c>
      <c r="W4202" s="38">
        <v>869208.54773590085</v>
      </c>
      <c r="AA4202" s="13">
        <v>4137</v>
      </c>
      <c r="AB4202" s="39">
        <v>2628824.5853671897</v>
      </c>
    </row>
    <row r="4203" spans="3:28">
      <c r="C4203" s="13">
        <v>4138</v>
      </c>
      <c r="D4203" s="13">
        <v>65</v>
      </c>
      <c r="E4203" s="14">
        <v>235537.43991561711</v>
      </c>
      <c r="F4203" s="14">
        <v>70937.101567090678</v>
      </c>
      <c r="G4203" s="14">
        <v>2551.6097</v>
      </c>
      <c r="H4203" s="14">
        <v>162048.72864852645</v>
      </c>
      <c r="I4203" s="14">
        <v>9722.9237189115865</v>
      </c>
      <c r="J4203" s="14">
        <v>3889.1694875646349</v>
      </c>
      <c r="K4203" s="15">
        <v>2.7723693549449452E-2</v>
      </c>
      <c r="L4203" s="14">
        <v>3275.1290740007935</v>
      </c>
      <c r="M4203" s="14">
        <v>123354.37246848199</v>
      </c>
      <c r="N4203" s="14">
        <v>2916.8771156734761</v>
      </c>
      <c r="O4203" s="15">
        <v>9.0674416621512072E-2</v>
      </c>
      <c r="P4203" s="14">
        <v>12840.247848298763</v>
      </c>
      <c r="Q4203" s="14">
        <v>155906.96277250891</v>
      </c>
      <c r="R4203" s="14">
        <v>2916.8771156734761</v>
      </c>
      <c r="S4203" s="15">
        <v>-6.3271985553803103E-2</v>
      </c>
      <c r="T4203" s="38">
        <v>-9666.041247768062</v>
      </c>
      <c r="U4203" s="38">
        <v>144562.08144695385</v>
      </c>
      <c r="V4203" s="38">
        <v>6449.3356745314941</v>
      </c>
      <c r="W4203" s="38">
        <v>423823.41668794479</v>
      </c>
      <c r="AA4203" s="13">
        <v>4138</v>
      </c>
      <c r="AB4203" s="39">
        <v>2542746.423450747</v>
      </c>
    </row>
    <row r="4204" spans="3:28">
      <c r="C4204" s="13">
        <v>4139</v>
      </c>
      <c r="D4204" s="13">
        <v>65</v>
      </c>
      <c r="E4204" s="14">
        <v>242282.36299819537</v>
      </c>
      <c r="F4204" s="14">
        <v>73567.6215692962</v>
      </c>
      <c r="G4204" s="14">
        <v>2551.6097</v>
      </c>
      <c r="H4204" s="14">
        <v>166163.13172889917</v>
      </c>
      <c r="I4204" s="14">
        <v>9969.7879037339499</v>
      </c>
      <c r="J4204" s="14">
        <v>3987.9151614935799</v>
      </c>
      <c r="K4204" s="15">
        <v>1.2067580500586025E-2</v>
      </c>
      <c r="L4204" s="14">
        <v>1614.4221072524379</v>
      </c>
      <c r="M4204" s="14">
        <v>137390.13545702337</v>
      </c>
      <c r="N4204" s="14">
        <v>2990.936371120185</v>
      </c>
      <c r="O4204" s="15">
        <v>0.283769412957666</v>
      </c>
      <c r="P4204" s="14">
        <v>25294.292515983492</v>
      </c>
      <c r="Q4204" s="14">
        <v>115926.54345887694</v>
      </c>
      <c r="R4204" s="14">
        <v>2990.936371120185</v>
      </c>
      <c r="S4204" s="15">
        <v>0.19054386138296342</v>
      </c>
      <c r="T4204" s="38">
        <v>50158.356580469881</v>
      </c>
      <c r="U4204" s="38">
        <v>314891.6757071286</v>
      </c>
      <c r="V4204" s="38">
        <v>77067.071203705811</v>
      </c>
      <c r="W4204" s="38">
        <v>568208.35462302889</v>
      </c>
      <c r="AA4204" s="13">
        <v>4139</v>
      </c>
      <c r="AB4204" s="39">
        <v>3067799.1029741322</v>
      </c>
    </row>
    <row r="4205" spans="3:28">
      <c r="C4205" s="13">
        <v>4140</v>
      </c>
      <c r="D4205" s="13">
        <v>65</v>
      </c>
      <c r="E4205" s="14">
        <v>238753.71280719436</v>
      </c>
      <c r="F4205" s="14">
        <v>72191.4479948058</v>
      </c>
      <c r="G4205" s="14">
        <v>2551.6097</v>
      </c>
      <c r="H4205" s="14">
        <v>164010.65511238857</v>
      </c>
      <c r="I4205" s="14">
        <v>9840.6393067433146</v>
      </c>
      <c r="J4205" s="14">
        <v>3936.2557226973258</v>
      </c>
      <c r="K4205" s="15">
        <v>0.17474715789156675</v>
      </c>
      <c r="L4205" s="14">
        <v>22311.738111840055</v>
      </c>
      <c r="M4205" s="14">
        <v>151959.98610243757</v>
      </c>
      <c r="N4205" s="14">
        <v>2952.1917920229944</v>
      </c>
      <c r="O4205" s="15">
        <v>8.8979510413737389E-3</v>
      </c>
      <c r="P4205" s="14">
        <v>936.8829845028107</v>
      </c>
      <c r="Q4205" s="14">
        <v>107704.97027791437</v>
      </c>
      <c r="R4205" s="14">
        <v>2952.1917920229944</v>
      </c>
      <c r="S4205" s="15">
        <v>5.3736662021539053E-2</v>
      </c>
      <c r="T4205" s="38">
        <v>17838.587584724075</v>
      </c>
      <c r="U4205" s="38">
        <v>351277.7588495388</v>
      </c>
      <c r="V4205" s="38">
        <v>41087.208681066943</v>
      </c>
      <c r="W4205" s="38">
        <v>610942.71522989077</v>
      </c>
      <c r="AA4205" s="13">
        <v>4140</v>
      </c>
      <c r="AB4205" s="39">
        <v>2603068.0281005409</v>
      </c>
    </row>
    <row r="4206" spans="3:28">
      <c r="C4206" s="13">
        <v>4141</v>
      </c>
      <c r="D4206" s="13">
        <v>65</v>
      </c>
      <c r="E4206" s="14">
        <v>242932.53554252425</v>
      </c>
      <c r="F4206" s="14">
        <v>73821.188861584465</v>
      </c>
      <c r="G4206" s="14">
        <v>2551.6097</v>
      </c>
      <c r="H4206" s="14">
        <v>166559.73698093978</v>
      </c>
      <c r="I4206" s="14">
        <v>9993.5842188563856</v>
      </c>
      <c r="J4206" s="14">
        <v>3997.4336875425543</v>
      </c>
      <c r="K4206" s="15">
        <v>1.3138603040022876E-2</v>
      </c>
      <c r="L4206" s="14">
        <v>1639.42558780442</v>
      </c>
      <c r="M4206" s="14">
        <v>128417.43462956615</v>
      </c>
      <c r="N4206" s="14">
        <v>2998.0752656569157</v>
      </c>
      <c r="O4206" s="15">
        <v>0.20225122982763105</v>
      </c>
      <c r="P4206" s="14">
        <v>75117.240387562037</v>
      </c>
      <c r="Q4206" s="14">
        <v>448021.8830769374</v>
      </c>
      <c r="R4206" s="14">
        <v>2998.0752656569157</v>
      </c>
      <c r="S4206" s="15">
        <v>0.14524523880772044</v>
      </c>
      <c r="T4206" s="38">
        <v>22154.720333307916</v>
      </c>
      <c r="U4206" s="38">
        <v>176186.95296220045</v>
      </c>
      <c r="V4206" s="38">
        <v>98911.38630867438</v>
      </c>
      <c r="W4206" s="38">
        <v>752626.27066870406</v>
      </c>
      <c r="AA4206" s="13">
        <v>4141</v>
      </c>
      <c r="AB4206" s="39">
        <v>3088709.6392447259</v>
      </c>
    </row>
    <row r="4207" spans="3:28">
      <c r="C4207" s="13">
        <v>4142</v>
      </c>
      <c r="D4207" s="13">
        <v>65</v>
      </c>
      <c r="E4207" s="14">
        <v>232611.55805064068</v>
      </c>
      <c r="F4207" s="14">
        <v>69796.007639749863</v>
      </c>
      <c r="G4207" s="14">
        <v>2551.6097</v>
      </c>
      <c r="H4207" s="14">
        <v>160263.94071089083</v>
      </c>
      <c r="I4207" s="14">
        <v>9615.8364426534499</v>
      </c>
      <c r="J4207" s="14">
        <v>3846.3345770613801</v>
      </c>
      <c r="K4207" s="15">
        <v>2.5445278350111532E-2</v>
      </c>
      <c r="L4207" s="14">
        <v>5095.4437592168697</v>
      </c>
      <c r="M4207" s="14">
        <v>207269.66309389408</v>
      </c>
      <c r="N4207" s="14">
        <v>2884.7509327960347</v>
      </c>
      <c r="O4207" s="15">
        <v>0.15398931727761916</v>
      </c>
      <c r="P4207" s="14">
        <v>26000.163859764019</v>
      </c>
      <c r="Q4207" s="14">
        <v>196286.48460380558</v>
      </c>
      <c r="R4207" s="14">
        <v>2884.7509327960347</v>
      </c>
      <c r="S4207" s="15">
        <v>7.0933213099354187E-2</v>
      </c>
      <c r="T4207" s="38">
        <v>27194.818895385732</v>
      </c>
      <c r="U4207" s="38">
        <v>412023.44894036464</v>
      </c>
      <c r="V4207" s="38">
        <v>58290.42651436662</v>
      </c>
      <c r="W4207" s="38">
        <v>815579.59663806437</v>
      </c>
      <c r="AA4207" s="13">
        <v>4142</v>
      </c>
      <c r="AB4207" s="39">
        <v>2295533.2273658719</v>
      </c>
    </row>
    <row r="4208" spans="3:28">
      <c r="C4208" s="13">
        <v>4143</v>
      </c>
      <c r="D4208" s="13">
        <v>65</v>
      </c>
      <c r="E4208" s="14">
        <v>237173.5861650203</v>
      </c>
      <c r="F4208" s="14">
        <v>71575.198604357924</v>
      </c>
      <c r="G4208" s="14">
        <v>2551.6097</v>
      </c>
      <c r="H4208" s="14">
        <v>163046.77786066238</v>
      </c>
      <c r="I4208" s="14">
        <v>9782.8066716397425</v>
      </c>
      <c r="J4208" s="14">
        <v>3913.1226686558971</v>
      </c>
      <c r="K4208" s="15">
        <v>0.15880519542187363</v>
      </c>
      <c r="L4208" s="14">
        <v>20203.786970511785</v>
      </c>
      <c r="M4208" s="14">
        <v>149384.06360483009</v>
      </c>
      <c r="N4208" s="14">
        <v>2934.8420014919225</v>
      </c>
      <c r="O4208" s="15">
        <v>1.3999378706993679E-2</v>
      </c>
      <c r="P4208" s="14">
        <v>4117.2729964182909</v>
      </c>
      <c r="Q4208" s="14">
        <v>299688.67408032482</v>
      </c>
      <c r="R4208" s="14">
        <v>2934.8420014919225</v>
      </c>
      <c r="S4208" s="15">
        <v>0.28830427655573859</v>
      </c>
      <c r="T4208" s="38">
        <v>159783.07291588964</v>
      </c>
      <c r="U4208" s="38">
        <v>715467.29161647265</v>
      </c>
      <c r="V4208" s="38">
        <v>184104.13288281971</v>
      </c>
      <c r="W4208" s="38">
        <v>1164540.0293016275</v>
      </c>
      <c r="AA4208" s="13">
        <v>4143</v>
      </c>
      <c r="AB4208" s="39">
        <v>2776207.9086523717</v>
      </c>
    </row>
    <row r="4209" spans="3:28">
      <c r="C4209" s="13">
        <v>4144</v>
      </c>
      <c r="D4209" s="13">
        <v>65</v>
      </c>
      <c r="E4209" s="14">
        <v>239248.56536428907</v>
      </c>
      <c r="F4209" s="14">
        <v>72384.440492072739</v>
      </c>
      <c r="G4209" s="14">
        <v>2551.6097</v>
      </c>
      <c r="H4209" s="14">
        <v>164312.51517221631</v>
      </c>
      <c r="I4209" s="14">
        <v>9858.7509103329776</v>
      </c>
      <c r="J4209" s="14">
        <v>3943.5003641331914</v>
      </c>
      <c r="K4209" s="15">
        <v>-2.3328499395038844E-2</v>
      </c>
      <c r="L4209" s="14">
        <v>-3274.778641688079</v>
      </c>
      <c r="M4209" s="14">
        <v>139073.70929079334</v>
      </c>
      <c r="N4209" s="14">
        <v>2957.6252730998931</v>
      </c>
      <c r="O4209" s="15">
        <v>-0.14216211826900108</v>
      </c>
      <c r="P4209" s="14">
        <v>-30409.147779762854</v>
      </c>
      <c r="Q4209" s="14">
        <v>184974.38258350422</v>
      </c>
      <c r="R4209" s="14">
        <v>2957.6252730998931</v>
      </c>
      <c r="S4209" s="15">
        <v>-0.21942419649668876</v>
      </c>
      <c r="T4209" s="38">
        <v>-376373.3209132207</v>
      </c>
      <c r="U4209" s="38">
        <v>1340382.6896001841</v>
      </c>
      <c r="V4209" s="38">
        <v>-410057.24733467161</v>
      </c>
      <c r="W4209" s="38">
        <v>1664430.7814744818</v>
      </c>
      <c r="AA4209" s="13">
        <v>4144</v>
      </c>
      <c r="AB4209" s="39">
        <v>2584458.4625724037</v>
      </c>
    </row>
    <row r="4210" spans="3:28">
      <c r="C4210" s="13">
        <v>4145</v>
      </c>
      <c r="D4210" s="13">
        <v>65</v>
      </c>
      <c r="E4210" s="14">
        <v>245442.14599392444</v>
      </c>
      <c r="F4210" s="14">
        <v>74799.936937630526</v>
      </c>
      <c r="G4210" s="14">
        <v>2551.6097</v>
      </c>
      <c r="H4210" s="14">
        <v>168090.59935629391</v>
      </c>
      <c r="I4210" s="14">
        <v>10085.435961377634</v>
      </c>
      <c r="J4210" s="14">
        <v>4034.1743845510537</v>
      </c>
      <c r="K4210" s="15">
        <v>-2.5347089356448936E-2</v>
      </c>
      <c r="L4210" s="14">
        <v>-3909.8856918193619</v>
      </c>
      <c r="M4210" s="14">
        <v>152361.03462645132</v>
      </c>
      <c r="N4210" s="14">
        <v>3025.6307884132902</v>
      </c>
      <c r="O4210" s="15">
        <v>-9.7454013640932979E-3</v>
      </c>
      <c r="P4210" s="14">
        <v>-1646.2929062574424</v>
      </c>
      <c r="Q4210" s="14">
        <v>168796.75375817373</v>
      </c>
      <c r="R4210" s="14">
        <v>3025.6307884132902</v>
      </c>
      <c r="S4210" s="15">
        <v>0.32835360464406022</v>
      </c>
      <c r="T4210" s="38">
        <v>57811.169927187744</v>
      </c>
      <c r="U4210" s="38">
        <v>235387.74435902043</v>
      </c>
      <c r="V4210" s="38">
        <v>52254.991329110941</v>
      </c>
      <c r="W4210" s="38">
        <v>556545.53274364548</v>
      </c>
      <c r="AA4210" s="13">
        <v>4145</v>
      </c>
      <c r="AB4210" s="39">
        <v>3032712.5191412568</v>
      </c>
    </row>
    <row r="4211" spans="3:28">
      <c r="C4211" s="13">
        <v>4146</v>
      </c>
      <c r="D4211" s="13">
        <v>65</v>
      </c>
      <c r="E4211" s="14">
        <v>229445.14636671206</v>
      </c>
      <c r="F4211" s="14">
        <v>68561.107083017705</v>
      </c>
      <c r="G4211" s="14">
        <v>2551.6097</v>
      </c>
      <c r="H4211" s="14">
        <v>158332.42958369435</v>
      </c>
      <c r="I4211" s="14">
        <v>9499.9457750216607</v>
      </c>
      <c r="J4211" s="14">
        <v>3799.9783100086643</v>
      </c>
      <c r="K4211" s="15">
        <v>0.11570439901120735</v>
      </c>
      <c r="L4211" s="14">
        <v>19083.953598926182</v>
      </c>
      <c r="M4211" s="14">
        <v>185921.09088325681</v>
      </c>
      <c r="N4211" s="14">
        <v>2849.9837325064982</v>
      </c>
      <c r="O4211" s="15">
        <v>-2.8012260667198918E-2</v>
      </c>
      <c r="P4211" s="14">
        <v>-4404.6712080726693</v>
      </c>
      <c r="Q4211" s="14">
        <v>154261.15389197733</v>
      </c>
      <c r="R4211" s="14">
        <v>2849.9837325064982</v>
      </c>
      <c r="S4211" s="15">
        <v>-0.16190941933661063</v>
      </c>
      <c r="T4211" s="38">
        <v>-31772.029980150568</v>
      </c>
      <c r="U4211" s="38">
        <v>165886.32564177358</v>
      </c>
      <c r="V4211" s="38">
        <v>-17092.747589297054</v>
      </c>
      <c r="W4211" s="38">
        <v>506068.57041700772</v>
      </c>
      <c r="AA4211" s="13">
        <v>4146</v>
      </c>
      <c r="AB4211" s="39">
        <v>2450484.8032314414</v>
      </c>
    </row>
    <row r="4212" spans="3:28">
      <c r="C4212" s="13">
        <v>4147</v>
      </c>
      <c r="D4212" s="13">
        <v>65</v>
      </c>
      <c r="E4212" s="14">
        <v>228764.70217554283</v>
      </c>
      <c r="F4212" s="14">
        <v>68295.733848461707</v>
      </c>
      <c r="G4212" s="14">
        <v>2551.6097</v>
      </c>
      <c r="H4212" s="14">
        <v>157917.35862708112</v>
      </c>
      <c r="I4212" s="14">
        <v>9475.0415176248662</v>
      </c>
      <c r="J4212" s="14">
        <v>3790.0166070499467</v>
      </c>
      <c r="K4212" s="15">
        <v>7.7990220447539532E-3</v>
      </c>
      <c r="L4212" s="14">
        <v>1331.1688120839301</v>
      </c>
      <c r="M4212" s="14">
        <v>173910.24550843344</v>
      </c>
      <c r="N4212" s="14">
        <v>2842.5124552874599</v>
      </c>
      <c r="O4212" s="15">
        <v>0.18644346646672644</v>
      </c>
      <c r="P4212" s="14">
        <v>14379.073446924105</v>
      </c>
      <c r="Q4212" s="14">
        <v>92923.297399962816</v>
      </c>
      <c r="R4212" s="14">
        <v>2842.5124552874599</v>
      </c>
      <c r="S4212" s="15">
        <v>0.11482863298020848</v>
      </c>
      <c r="T4212" s="38">
        <v>171958.25997971371</v>
      </c>
      <c r="U4212" s="38">
        <v>1670900.2609622995</v>
      </c>
      <c r="V4212" s="38">
        <v>187668.50223872173</v>
      </c>
      <c r="W4212" s="38">
        <v>1937733.8038706956</v>
      </c>
      <c r="AA4212" s="13">
        <v>4147</v>
      </c>
      <c r="AB4212" s="39">
        <v>3059521.7511786064</v>
      </c>
    </row>
    <row r="4213" spans="3:28">
      <c r="C4213" s="13">
        <v>4148</v>
      </c>
      <c r="D4213" s="13">
        <v>65</v>
      </c>
      <c r="E4213" s="14">
        <v>231947.80287408974</v>
      </c>
      <c r="F4213" s="14">
        <v>69537.143120894994</v>
      </c>
      <c r="G4213" s="14">
        <v>2551.6097</v>
      </c>
      <c r="H4213" s="14">
        <v>159859.05005319475</v>
      </c>
      <c r="I4213" s="14">
        <v>9591.543003191684</v>
      </c>
      <c r="J4213" s="14">
        <v>3836.6172012766738</v>
      </c>
      <c r="K4213" s="15">
        <v>0.10415777601997953</v>
      </c>
      <c r="L4213" s="14">
        <v>13721.116725840133</v>
      </c>
      <c r="M4213" s="14">
        <v>147373.38941580532</v>
      </c>
      <c r="N4213" s="14">
        <v>2877.4629009575051</v>
      </c>
      <c r="O4213" s="15">
        <v>-3.5784134401308079E-2</v>
      </c>
      <c r="P4213" s="14">
        <v>-6310.028266443167</v>
      </c>
      <c r="Q4213" s="14">
        <v>171464.6233345173</v>
      </c>
      <c r="R4213" s="14">
        <v>2877.4629009575051</v>
      </c>
      <c r="S4213" s="15">
        <v>0.12849168186064533</v>
      </c>
      <c r="T4213" s="38">
        <v>27794.725648230644</v>
      </c>
      <c r="U4213" s="38">
        <v>245548.82666773099</v>
      </c>
      <c r="V4213" s="38">
        <v>35205.814107627608</v>
      </c>
      <c r="W4213" s="38">
        <v>564386.83941805363</v>
      </c>
      <c r="AA4213" s="13">
        <v>4148</v>
      </c>
      <c r="AB4213" s="39">
        <v>2471844.0529753985</v>
      </c>
    </row>
    <row r="4214" spans="3:28">
      <c r="C4214" s="13">
        <v>4149</v>
      </c>
      <c r="D4214" s="13">
        <v>65</v>
      </c>
      <c r="E4214" s="14">
        <v>225973.73780621617</v>
      </c>
      <c r="F4214" s="14">
        <v>67207.257744424307</v>
      </c>
      <c r="G4214" s="14">
        <v>2551.6097</v>
      </c>
      <c r="H4214" s="14">
        <v>156214.87036179187</v>
      </c>
      <c r="I4214" s="14">
        <v>9372.8922217075124</v>
      </c>
      <c r="J4214" s="14">
        <v>3749.156888683005</v>
      </c>
      <c r="K4214" s="15">
        <v>7.0863508496542965E-2</v>
      </c>
      <c r="L4214" s="14">
        <v>9920.9739835098899</v>
      </c>
      <c r="M4214" s="14">
        <v>151796.72078651204</v>
      </c>
      <c r="N4214" s="14">
        <v>2811.8676665122534</v>
      </c>
      <c r="O4214" s="15">
        <v>0.27060240929311302</v>
      </c>
      <c r="P4214" s="14">
        <v>63384.561865621676</v>
      </c>
      <c r="Q4214" s="14">
        <v>299025.51981118845</v>
      </c>
      <c r="R4214" s="14">
        <v>2811.8676665122534</v>
      </c>
      <c r="S4214" s="15">
        <v>0.20560429641387373</v>
      </c>
      <c r="T4214" s="38">
        <v>31411.292314532879</v>
      </c>
      <c r="U4214" s="38">
        <v>185592.69272317184</v>
      </c>
      <c r="V4214" s="38">
        <v>104716.82816366445</v>
      </c>
      <c r="W4214" s="38">
        <v>636414.93332087225</v>
      </c>
      <c r="AA4214" s="13">
        <v>4149</v>
      </c>
      <c r="AB4214" s="39">
        <v>2735227.6745397593</v>
      </c>
    </row>
    <row r="4215" spans="3:28">
      <c r="C4215" s="13">
        <v>4150</v>
      </c>
      <c r="D4215" s="13">
        <v>65</v>
      </c>
      <c r="E4215" s="14">
        <v>245564.55018345886</v>
      </c>
      <c r="F4215" s="14">
        <v>74847.674571548967</v>
      </c>
      <c r="G4215" s="14">
        <v>2551.6097</v>
      </c>
      <c r="H4215" s="14">
        <v>168165.2659119099</v>
      </c>
      <c r="I4215" s="14">
        <v>10089.915954714594</v>
      </c>
      <c r="J4215" s="14">
        <v>4035.9663818858376</v>
      </c>
      <c r="K4215" s="15">
        <v>7.1806626481386707E-2</v>
      </c>
      <c r="L4215" s="14">
        <v>8773.3742097569939</v>
      </c>
      <c r="M4215" s="14">
        <v>132971.922616797</v>
      </c>
      <c r="N4215" s="14">
        <v>3026.9747864143778</v>
      </c>
      <c r="O4215" s="15">
        <v>4.7936806479086602E-2</v>
      </c>
      <c r="P4215" s="14">
        <v>15292.528382470262</v>
      </c>
      <c r="Q4215" s="14">
        <v>335820.34955575387</v>
      </c>
      <c r="R4215" s="14">
        <v>3026.9747864143778</v>
      </c>
      <c r="S4215" s="15">
        <v>-9.6603145378194297E-2</v>
      </c>
      <c r="T4215" s="38">
        <v>-7879.6163554448058</v>
      </c>
      <c r="U4215" s="38">
        <v>75200.742640096651</v>
      </c>
      <c r="V4215" s="38">
        <v>16186.286236782449</v>
      </c>
      <c r="W4215" s="38">
        <v>543993.0148126476</v>
      </c>
      <c r="AA4215" s="13">
        <v>4150</v>
      </c>
      <c r="AB4215" s="39">
        <v>2883065.568813005</v>
      </c>
    </row>
    <row r="4216" spans="3:28">
      <c r="C4216" s="13">
        <v>4151</v>
      </c>
      <c r="D4216" s="13">
        <v>65</v>
      </c>
      <c r="E4216" s="14">
        <v>233385.98700810579</v>
      </c>
      <c r="F4216" s="14">
        <v>70098.034933161252</v>
      </c>
      <c r="G4216" s="14">
        <v>2551.6097</v>
      </c>
      <c r="H4216" s="14">
        <v>160736.34237494454</v>
      </c>
      <c r="I4216" s="14">
        <v>9644.1805424966715</v>
      </c>
      <c r="J4216" s="14">
        <v>3857.6722169986688</v>
      </c>
      <c r="K4216" s="15">
        <v>5.5126005536428879E-2</v>
      </c>
      <c r="L4216" s="14">
        <v>7389.6574404810863</v>
      </c>
      <c r="M4216" s="14">
        <v>143368.79101879772</v>
      </c>
      <c r="N4216" s="14">
        <v>2893.2541627490014</v>
      </c>
      <c r="O4216" s="15">
        <v>-0.19231805344073816</v>
      </c>
      <c r="P4216" s="14">
        <v>-40064.422808795054</v>
      </c>
      <c r="Q4216" s="14">
        <v>169705.97883252063</v>
      </c>
      <c r="R4216" s="14">
        <v>2893.2541627490014</v>
      </c>
      <c r="S4216" s="15">
        <v>1.4452236197820115E-2</v>
      </c>
      <c r="T4216" s="38">
        <v>1627.5633174486607</v>
      </c>
      <c r="U4216" s="38">
        <v>115690.90210840289</v>
      </c>
      <c r="V4216" s="38">
        <v>-31047.202050865308</v>
      </c>
      <c r="W4216" s="38">
        <v>428765.67195972125</v>
      </c>
      <c r="AA4216" s="13">
        <v>4151</v>
      </c>
      <c r="AB4216" s="39">
        <v>2651047.2345511802</v>
      </c>
    </row>
    <row r="4217" spans="3:28">
      <c r="C4217" s="13">
        <v>4152</v>
      </c>
      <c r="D4217" s="13">
        <v>65</v>
      </c>
      <c r="E4217" s="14">
        <v>232797.62489637441</v>
      </c>
      <c r="F4217" s="14">
        <v>69868.573709586024</v>
      </c>
      <c r="G4217" s="14">
        <v>2551.6097</v>
      </c>
      <c r="H4217" s="14">
        <v>160377.44148678839</v>
      </c>
      <c r="I4217" s="14">
        <v>9622.6464892073036</v>
      </c>
      <c r="J4217" s="14">
        <v>3849.0585956829218</v>
      </c>
      <c r="K4217" s="15">
        <v>5.7060134834431196E-2</v>
      </c>
      <c r="L4217" s="14">
        <v>10505.010895730506</v>
      </c>
      <c r="M4217" s="14">
        <v>196533.7475567761</v>
      </c>
      <c r="N4217" s="14">
        <v>2886.7939467621909</v>
      </c>
      <c r="O4217" s="15">
        <v>0.11559720481857545</v>
      </c>
      <c r="P4217" s="14">
        <v>21941.351889490008</v>
      </c>
      <c r="Q4217" s="14">
        <v>213193.42048192935</v>
      </c>
      <c r="R4217" s="14">
        <v>2886.7939467621909</v>
      </c>
      <c r="S4217" s="15">
        <v>6.2938203360518447E-2</v>
      </c>
      <c r="T4217" s="38">
        <v>22711.074082068633</v>
      </c>
      <c r="U4217" s="38">
        <v>385001.66511938837</v>
      </c>
      <c r="V4217" s="38">
        <v>55157.436867289143</v>
      </c>
      <c r="W4217" s="38">
        <v>794728.83315809385</v>
      </c>
      <c r="AA4217" s="13">
        <v>4152</v>
      </c>
      <c r="AB4217" s="39">
        <v>2824206.1518744961</v>
      </c>
    </row>
    <row r="4218" spans="3:28">
      <c r="C4218" s="13">
        <v>4153</v>
      </c>
      <c r="D4218" s="13">
        <v>65</v>
      </c>
      <c r="E4218" s="14">
        <v>230341.9073769059</v>
      </c>
      <c r="F4218" s="14">
        <v>68910.843876993298</v>
      </c>
      <c r="G4218" s="14">
        <v>2551.6097</v>
      </c>
      <c r="H4218" s="14">
        <v>158879.45379991262</v>
      </c>
      <c r="I4218" s="14">
        <v>9532.7672279947565</v>
      </c>
      <c r="J4218" s="14">
        <v>3813.1068911979028</v>
      </c>
      <c r="K4218" s="15">
        <v>4.0862558302028062E-4</v>
      </c>
      <c r="L4218" s="14">
        <v>68.512655390905053</v>
      </c>
      <c r="M4218" s="14">
        <v>169641.16004573603</v>
      </c>
      <c r="N4218" s="14">
        <v>2859.8301683984268</v>
      </c>
      <c r="O4218" s="15">
        <v>8.3702039717761689E-2</v>
      </c>
      <c r="P4218" s="14">
        <v>17673.836633767209</v>
      </c>
      <c r="Q4218" s="14">
        <v>230255.55510725465</v>
      </c>
      <c r="R4218" s="14">
        <v>2859.8301683984268</v>
      </c>
      <c r="S4218" s="15">
        <v>-4.6344207412188101E-2</v>
      </c>
      <c r="T4218" s="38">
        <v>-17944.41419635612</v>
      </c>
      <c r="U4218" s="38">
        <v>370684.14335803239</v>
      </c>
      <c r="V4218" s="38">
        <v>-202.06490719800422</v>
      </c>
      <c r="W4218" s="38">
        <v>770580.85851102299</v>
      </c>
      <c r="AA4218" s="13">
        <v>4153</v>
      </c>
      <c r="AB4218" s="39">
        <v>2316986.3154966733</v>
      </c>
    </row>
    <row r="4219" spans="3:28">
      <c r="C4219" s="13">
        <v>4154</v>
      </c>
      <c r="D4219" s="13">
        <v>65</v>
      </c>
      <c r="E4219" s="14">
        <v>234294.99141836053</v>
      </c>
      <c r="F4219" s="14">
        <v>70452.546653160607</v>
      </c>
      <c r="G4219" s="14">
        <v>2551.6097</v>
      </c>
      <c r="H4219" s="14">
        <v>161290.83506519991</v>
      </c>
      <c r="I4219" s="14">
        <v>9677.4501039119932</v>
      </c>
      <c r="J4219" s="14">
        <v>3870.9800415647974</v>
      </c>
      <c r="K4219" s="15">
        <v>2.5459923512453672E-2</v>
      </c>
      <c r="L4219" s="14">
        <v>4051.3365508406587</v>
      </c>
      <c r="M4219" s="14">
        <v>165112.85650093356</v>
      </c>
      <c r="N4219" s="14">
        <v>2903.2350311735977</v>
      </c>
      <c r="O4219" s="15">
        <v>3.8878957761875249E-2</v>
      </c>
      <c r="P4219" s="14">
        <v>5380.7106255563986</v>
      </c>
      <c r="Q4219" s="14">
        <v>145228.80107418899</v>
      </c>
      <c r="R4219" s="14">
        <v>2903.2350311735977</v>
      </c>
      <c r="S4219" s="15">
        <v>0.17897615787157545</v>
      </c>
      <c r="T4219" s="38">
        <v>38397.404308035475</v>
      </c>
      <c r="U4219" s="38">
        <v>254388.23623444664</v>
      </c>
      <c r="V4219" s="38">
        <v>47829.451484432531</v>
      </c>
      <c r="W4219" s="38">
        <v>564729.89380956918</v>
      </c>
      <c r="AA4219" s="13">
        <v>4154</v>
      </c>
      <c r="AB4219" s="39">
        <v>2626451.8177248631</v>
      </c>
    </row>
    <row r="4220" spans="3:28">
      <c r="C4220" s="13">
        <v>4155</v>
      </c>
      <c r="D4220" s="13">
        <v>65</v>
      </c>
      <c r="E4220" s="14">
        <v>243803.08198770488</v>
      </c>
      <c r="F4220" s="14">
        <v>74160.701975204895</v>
      </c>
      <c r="G4220" s="14">
        <v>2551.6097</v>
      </c>
      <c r="H4220" s="14">
        <v>167090.77031249998</v>
      </c>
      <c r="I4220" s="14">
        <v>10025.446218749999</v>
      </c>
      <c r="J4220" s="14">
        <v>4010.1784874999998</v>
      </c>
      <c r="K4220" s="15">
        <v>7.0643986504199979E-2</v>
      </c>
      <c r="L4220" s="14">
        <v>10320.933652078056</v>
      </c>
      <c r="M4220" s="14">
        <v>158423.86027458994</v>
      </c>
      <c r="N4220" s="14">
        <v>3007.6338656249995</v>
      </c>
      <c r="O4220" s="15">
        <v>-0.14678402085396311</v>
      </c>
      <c r="P4220" s="14">
        <v>-19590.028970770585</v>
      </c>
      <c r="Q4220" s="14">
        <v>115375.37905894272</v>
      </c>
      <c r="R4220" s="14">
        <v>3007.6338656249995</v>
      </c>
      <c r="S4220" s="15">
        <v>0.12477167543034283</v>
      </c>
      <c r="T4220" s="38">
        <v>153237.2932494767</v>
      </c>
      <c r="U4220" s="38">
        <v>1382882.7755158253</v>
      </c>
      <c r="V4220" s="38">
        <v>143968.19793078417</v>
      </c>
      <c r="W4220" s="38">
        <v>1656682.0148493578</v>
      </c>
      <c r="AA4220" s="13">
        <v>4155</v>
      </c>
      <c r="AB4220" s="39">
        <v>2960534.5957438969</v>
      </c>
    </row>
    <row r="4221" spans="3:28">
      <c r="C4221" s="13">
        <v>4156</v>
      </c>
      <c r="D4221" s="13">
        <v>65</v>
      </c>
      <c r="E4221" s="14">
        <v>236472.35155335334</v>
      </c>
      <c r="F4221" s="14">
        <v>71301.717105807795</v>
      </c>
      <c r="G4221" s="14">
        <v>2551.6097</v>
      </c>
      <c r="H4221" s="14">
        <v>162619.02474754554</v>
      </c>
      <c r="I4221" s="14">
        <v>9757.1414848527329</v>
      </c>
      <c r="J4221" s="14">
        <v>3902.8565939410933</v>
      </c>
      <c r="K4221" s="15">
        <v>0.11008014727554538</v>
      </c>
      <c r="L4221" s="14">
        <v>15051.081058598849</v>
      </c>
      <c r="M4221" s="14">
        <v>153730.8970904075</v>
      </c>
      <c r="N4221" s="14">
        <v>2927.1424454558196</v>
      </c>
      <c r="O4221" s="15">
        <v>5.5827583147014692E-2</v>
      </c>
      <c r="P4221" s="14">
        <v>9206.6179587151764</v>
      </c>
      <c r="Q4221" s="14">
        <v>175581.82317553417</v>
      </c>
      <c r="R4221" s="14">
        <v>2927.1424454558196</v>
      </c>
      <c r="S4221" s="15">
        <v>0.16496989210530547</v>
      </c>
      <c r="T4221" s="38">
        <v>53455.648354815545</v>
      </c>
      <c r="U4221" s="38">
        <v>378951.97290378757</v>
      </c>
      <c r="V4221" s="38">
        <v>77713.347372129574</v>
      </c>
      <c r="W4221" s="38">
        <v>708264.69316972932</v>
      </c>
      <c r="AA4221" s="13">
        <v>4156</v>
      </c>
      <c r="AB4221" s="39">
        <v>2395110.4997283272</v>
      </c>
    </row>
    <row r="4222" spans="3:28">
      <c r="C4222" s="13">
        <v>4157</v>
      </c>
      <c r="D4222" s="13">
        <v>65</v>
      </c>
      <c r="E4222" s="14">
        <v>232029.73010323624</v>
      </c>
      <c r="F4222" s="14">
        <v>69569.094740262139</v>
      </c>
      <c r="G4222" s="14">
        <v>2551.6097</v>
      </c>
      <c r="H4222" s="14">
        <v>159909.02566297411</v>
      </c>
      <c r="I4222" s="14">
        <v>9594.5415397784454</v>
      </c>
      <c r="J4222" s="14">
        <v>3837.8166159113784</v>
      </c>
      <c r="K4222" s="15">
        <v>-2.8397094417446651E-2</v>
      </c>
      <c r="L4222" s="14">
        <v>-4581.7123924240086</v>
      </c>
      <c r="M4222" s="14">
        <v>158681.60408178015</v>
      </c>
      <c r="N4222" s="14">
        <v>2878.3624619335337</v>
      </c>
      <c r="O4222" s="15">
        <v>0.10067682729410986</v>
      </c>
      <c r="P4222" s="14">
        <v>36393.55798257274</v>
      </c>
      <c r="Q4222" s="14">
        <v>399321.66333562456</v>
      </c>
      <c r="R4222" s="14">
        <v>2878.3624619335337</v>
      </c>
      <c r="S4222" s="15">
        <v>3.9779802653406582E-2</v>
      </c>
      <c r="T4222" s="38">
        <v>9368.34371450254</v>
      </c>
      <c r="U4222" s="38">
        <v>246312.55738937142</v>
      </c>
      <c r="V4222" s="38">
        <v>41180.189304651271</v>
      </c>
      <c r="W4222" s="38">
        <v>804315.82480677613</v>
      </c>
      <c r="AA4222" s="13">
        <v>4157</v>
      </c>
      <c r="AB4222" s="39">
        <v>2265536.4003334837</v>
      </c>
    </row>
    <row r="4223" spans="3:28">
      <c r="C4223" s="13">
        <v>4158</v>
      </c>
      <c r="D4223" s="13">
        <v>65</v>
      </c>
      <c r="E4223" s="14">
        <v>231194.37582170076</v>
      </c>
      <c r="F4223" s="14">
        <v>69243.30657046329</v>
      </c>
      <c r="G4223" s="14">
        <v>2551.6097</v>
      </c>
      <c r="H4223" s="14">
        <v>159399.45955123747</v>
      </c>
      <c r="I4223" s="14">
        <v>9563.9675730742474</v>
      </c>
      <c r="J4223" s="14">
        <v>3825.5870292296991</v>
      </c>
      <c r="K4223" s="15">
        <v>5.9127112789104097E-3</v>
      </c>
      <c r="L4223" s="14">
        <v>940.49886109217255</v>
      </c>
      <c r="M4223" s="14">
        <v>161917.1831573802</v>
      </c>
      <c r="N4223" s="14">
        <v>2869.190271922274</v>
      </c>
      <c r="O4223" s="15">
        <v>-2.7040108103159238E-2</v>
      </c>
      <c r="P4223" s="14">
        <v>-4779.9366286661379</v>
      </c>
      <c r="Q4223" s="14">
        <v>173426.7561050732</v>
      </c>
      <c r="R4223" s="14">
        <v>2869.190271922274</v>
      </c>
      <c r="S4223" s="15">
        <v>0.47822836046074396</v>
      </c>
      <c r="T4223" s="38">
        <v>32567.23093018934</v>
      </c>
      <c r="U4223" s="38">
        <v>102101.57426764315</v>
      </c>
      <c r="V4223" s="38">
        <v>28727.793162615373</v>
      </c>
      <c r="W4223" s="38">
        <v>437445.51353009656</v>
      </c>
      <c r="AA4223" s="13">
        <v>4158</v>
      </c>
      <c r="AB4223" s="39">
        <v>2682791.2608794584</v>
      </c>
    </row>
    <row r="4224" spans="3:28">
      <c r="C4224" s="13">
        <v>4159</v>
      </c>
      <c r="D4224" s="13">
        <v>65</v>
      </c>
      <c r="E4224" s="14">
        <v>214962.1752111949</v>
      </c>
      <c r="F4224" s="14">
        <v>62912.748332366013</v>
      </c>
      <c r="G4224" s="14">
        <v>2551.6097</v>
      </c>
      <c r="H4224" s="14">
        <v>149497.8171788289</v>
      </c>
      <c r="I4224" s="14">
        <v>8969.8690307297347</v>
      </c>
      <c r="J4224" s="14">
        <v>3587.9476122918941</v>
      </c>
      <c r="K4224" s="15">
        <v>0.10296713306246252</v>
      </c>
      <c r="L4224" s="14">
        <v>13060.313296302842</v>
      </c>
      <c r="M4224" s="14">
        <v>141693.91939929168</v>
      </c>
      <c r="N4224" s="14">
        <v>2690.9607092189203</v>
      </c>
      <c r="O4224" s="15">
        <v>0.28314172139750954</v>
      </c>
      <c r="P4224" s="14">
        <v>57562.759453674167</v>
      </c>
      <c r="Q4224" s="14">
        <v>262208.40754605201</v>
      </c>
      <c r="R4224" s="14">
        <v>2690.9607092189203</v>
      </c>
      <c r="S4224" s="15">
        <v>9.3054340088858836E-2</v>
      </c>
      <c r="T4224" s="38">
        <v>66052.107146657669</v>
      </c>
      <c r="U4224" s="38">
        <v>777220.54775850638</v>
      </c>
      <c r="V4224" s="38">
        <v>136675.17989663468</v>
      </c>
      <c r="W4224" s="38">
        <v>1181122.8747038501</v>
      </c>
      <c r="AA4224" s="13">
        <v>4159</v>
      </c>
      <c r="AB4224" s="39">
        <v>2385048.5768983681</v>
      </c>
    </row>
    <row r="4225" spans="3:28">
      <c r="C4225" s="13">
        <v>4160</v>
      </c>
      <c r="D4225" s="13">
        <v>65</v>
      </c>
      <c r="E4225" s="14">
        <v>231649.55437505039</v>
      </c>
      <c r="F4225" s="14">
        <v>69420.826206269645</v>
      </c>
      <c r="G4225" s="14">
        <v>2551.6097</v>
      </c>
      <c r="H4225" s="14">
        <v>159677.11846878074</v>
      </c>
      <c r="I4225" s="14">
        <v>9580.6271081268442</v>
      </c>
      <c r="J4225" s="14">
        <v>3832.2508432507379</v>
      </c>
      <c r="K4225" s="15">
        <v>2.7461128211839839E-2</v>
      </c>
      <c r="L4225" s="14">
        <v>3101.562853725789</v>
      </c>
      <c r="M4225" s="14">
        <v>117961.44025086368</v>
      </c>
      <c r="N4225" s="14">
        <v>2874.1881324380533</v>
      </c>
      <c r="O4225" s="15">
        <v>-3.9310968168365504E-2</v>
      </c>
      <c r="P4225" s="14">
        <v>-5233.3505116002589</v>
      </c>
      <c r="Q4225" s="14">
        <v>129330.72453321659</v>
      </c>
      <c r="R4225" s="14">
        <v>2874.1881324380533</v>
      </c>
      <c r="S4225" s="15">
        <v>-1.7233675954298922E-2</v>
      </c>
      <c r="T4225" s="38">
        <v>-1771.1359779383602</v>
      </c>
      <c r="U4225" s="38">
        <v>102437.76270124555</v>
      </c>
      <c r="V4225" s="38">
        <v>-3902.9236358128301</v>
      </c>
      <c r="W4225" s="38">
        <v>349729.92748532584</v>
      </c>
      <c r="AA4225" s="13">
        <v>4160</v>
      </c>
      <c r="AB4225" s="39">
        <v>2310736.7966776346</v>
      </c>
    </row>
    <row r="4226" spans="3:28">
      <c r="C4226" s="13">
        <v>4161</v>
      </c>
      <c r="D4226" s="13">
        <v>65</v>
      </c>
      <c r="E4226" s="14">
        <v>231013.73616942365</v>
      </c>
      <c r="F4226" s="14">
        <v>69172.857106075215</v>
      </c>
      <c r="G4226" s="14">
        <v>2551.6097</v>
      </c>
      <c r="H4226" s="14">
        <v>159289.26936334843</v>
      </c>
      <c r="I4226" s="14">
        <v>9557.3561618009062</v>
      </c>
      <c r="J4226" s="14">
        <v>3822.9424647203628</v>
      </c>
      <c r="K4226" s="15">
        <v>-3.0528116771068946E-2</v>
      </c>
      <c r="L4226" s="14">
        <v>-5090.0761265489491</v>
      </c>
      <c r="M4226" s="14">
        <v>163555.43129676097</v>
      </c>
      <c r="N4226" s="14">
        <v>2867.2068485402719</v>
      </c>
      <c r="O4226" s="15">
        <v>0.25238266981630153</v>
      </c>
      <c r="P4226" s="14">
        <v>59622.853237572286</v>
      </c>
      <c r="Q4226" s="14">
        <v>297296.34302555036</v>
      </c>
      <c r="R4226" s="14">
        <v>2867.2068485402719</v>
      </c>
      <c r="S4226" s="15">
        <v>-0.14389301033989899</v>
      </c>
      <c r="T4226" s="38">
        <v>-36369.660487324312</v>
      </c>
      <c r="U4226" s="38">
        <v>217818.82242284433</v>
      </c>
      <c r="V4226" s="38">
        <v>18163.116623699025</v>
      </c>
      <c r="W4226" s="38">
        <v>678670.59674515564</v>
      </c>
      <c r="AA4226" s="13">
        <v>4161</v>
      </c>
      <c r="AB4226" s="39">
        <v>2788911.6096553933</v>
      </c>
    </row>
    <row r="4227" spans="3:28">
      <c r="C4227" s="13">
        <v>4162</v>
      </c>
      <c r="D4227" s="13">
        <v>65</v>
      </c>
      <c r="E4227" s="14">
        <v>235255.90826321888</v>
      </c>
      <c r="F4227" s="14">
        <v>70827.304222655366</v>
      </c>
      <c r="G4227" s="14">
        <v>2551.6097</v>
      </c>
      <c r="H4227" s="14">
        <v>161876.99434056351</v>
      </c>
      <c r="I4227" s="14">
        <v>9712.6196604338111</v>
      </c>
      <c r="J4227" s="14">
        <v>3885.0478641735244</v>
      </c>
      <c r="K4227" s="15">
        <v>5.0821953767684884E-2</v>
      </c>
      <c r="L4227" s="14">
        <v>6670.0672006237428</v>
      </c>
      <c r="M4227" s="14">
        <v>139856.40814757114</v>
      </c>
      <c r="N4227" s="14">
        <v>2913.7858981301433</v>
      </c>
      <c r="O4227" s="15">
        <v>5.9509222581731934E-2</v>
      </c>
      <c r="P4227" s="14">
        <v>16193.69513038583</v>
      </c>
      <c r="Q4227" s="14">
        <v>289771.35235501966</v>
      </c>
      <c r="R4227" s="14">
        <v>2913.7858981301433</v>
      </c>
      <c r="S4227" s="15">
        <v>0.23567465218479089</v>
      </c>
      <c r="T4227" s="38">
        <v>32120.066192033933</v>
      </c>
      <c r="U4227" s="38">
        <v>169866.82270626852</v>
      </c>
      <c r="V4227" s="38">
        <v>54983.828523043507</v>
      </c>
      <c r="W4227" s="38">
        <v>599494.58320885932</v>
      </c>
      <c r="AA4227" s="13">
        <v>4162</v>
      </c>
      <c r="AB4227" s="39">
        <v>2686619.2627270287</v>
      </c>
    </row>
    <row r="4228" spans="3:28">
      <c r="C4228" s="13">
        <v>4163</v>
      </c>
      <c r="D4228" s="13">
        <v>65</v>
      </c>
      <c r="E4228" s="14">
        <v>232700.9366876687</v>
      </c>
      <c r="F4228" s="14">
        <v>69830.865308190798</v>
      </c>
      <c r="G4228" s="14">
        <v>2551.6097</v>
      </c>
      <c r="H4228" s="14">
        <v>160318.46167947791</v>
      </c>
      <c r="I4228" s="14">
        <v>9619.1077007686745</v>
      </c>
      <c r="J4228" s="14">
        <v>3847.64308030747</v>
      </c>
      <c r="K4228" s="15">
        <v>-2.7228446196239285E-2</v>
      </c>
      <c r="L4228" s="14">
        <v>-3053.5268536761387</v>
      </c>
      <c r="M4228" s="14">
        <v>111015.02860441533</v>
      </c>
      <c r="N4228" s="14">
        <v>2885.7323102306023</v>
      </c>
      <c r="O4228" s="15">
        <v>0.15804189285208753</v>
      </c>
      <c r="P4228" s="14">
        <v>10282.043530059193</v>
      </c>
      <c r="Q4228" s="14">
        <v>76783.884520930384</v>
      </c>
      <c r="R4228" s="14">
        <v>2885.7323102306023</v>
      </c>
      <c r="S4228" s="15">
        <v>0.29010330150531272</v>
      </c>
      <c r="T4228" s="38">
        <v>104180.82287985581</v>
      </c>
      <c r="U4228" s="38">
        <v>464739.98429694673</v>
      </c>
      <c r="V4228" s="38">
        <v>111409.33955623886</v>
      </c>
      <c r="W4228" s="38">
        <v>652538.8974222925</v>
      </c>
      <c r="AA4228" s="13">
        <v>4163</v>
      </c>
      <c r="AB4228" s="39">
        <v>2493297.3919348703</v>
      </c>
    </row>
    <row r="4229" spans="3:28">
      <c r="C4229" s="13">
        <v>4164</v>
      </c>
      <c r="D4229" s="13">
        <v>65</v>
      </c>
      <c r="E4229" s="14">
        <v>223273.75303682525</v>
      </c>
      <c r="F4229" s="14">
        <v>66154.263684361853</v>
      </c>
      <c r="G4229" s="14">
        <v>2551.6097</v>
      </c>
      <c r="H4229" s="14">
        <v>154567.87965246339</v>
      </c>
      <c r="I4229" s="14">
        <v>9274.0727791478039</v>
      </c>
      <c r="J4229" s="14">
        <v>3709.6291116591219</v>
      </c>
      <c r="K4229" s="15">
        <v>2.1723576643310091E-2</v>
      </c>
      <c r="L4229" s="14">
        <v>2735.1901532061675</v>
      </c>
      <c r="M4229" s="14">
        <v>130498.83630323299</v>
      </c>
      <c r="N4229" s="14">
        <v>2782.221833744341</v>
      </c>
      <c r="O4229" s="15">
        <v>0.14780896579835243</v>
      </c>
      <c r="P4229" s="14">
        <v>25582.573713423339</v>
      </c>
      <c r="Q4229" s="14">
        <v>200052.31741312836</v>
      </c>
      <c r="R4229" s="14">
        <v>2782.221833744341</v>
      </c>
      <c r="S4229" s="15">
        <v>0.14016600822364575</v>
      </c>
      <c r="T4229" s="38">
        <v>34353.684237054309</v>
      </c>
      <c r="U4229" s="38">
        <v>280837.62951816362</v>
      </c>
      <c r="V4229" s="38">
        <v>62671.448103683811</v>
      </c>
      <c r="W4229" s="38">
        <v>611388.78323452501</v>
      </c>
      <c r="AA4229" s="13">
        <v>4164</v>
      </c>
      <c r="AB4229" s="39">
        <v>2575954.0688998858</v>
      </c>
    </row>
    <row r="4230" spans="3:28">
      <c r="C4230" s="13">
        <v>4165</v>
      </c>
      <c r="D4230" s="13">
        <v>65</v>
      </c>
      <c r="E4230" s="14">
        <v>244944.85264077256</v>
      </c>
      <c r="F4230" s="14">
        <v>74605.992529901298</v>
      </c>
      <c r="G4230" s="14">
        <v>2551.6097</v>
      </c>
      <c r="H4230" s="14">
        <v>167787.25041087126</v>
      </c>
      <c r="I4230" s="14">
        <v>10067.235024652275</v>
      </c>
      <c r="J4230" s="14">
        <v>4026.89400986091</v>
      </c>
      <c r="K4230" s="15">
        <v>7.5976051203478348E-2</v>
      </c>
      <c r="L4230" s="14">
        <v>15155.707506279057</v>
      </c>
      <c r="M4230" s="14">
        <v>216649.21784971052</v>
      </c>
      <c r="N4230" s="14">
        <v>3020.1705073956823</v>
      </c>
      <c r="O4230" s="15">
        <v>1.224626738216647E-2</v>
      </c>
      <c r="P4230" s="14">
        <v>3006.0510045693723</v>
      </c>
      <c r="Q4230" s="14">
        <v>249982.84956447105</v>
      </c>
      <c r="R4230" s="14">
        <v>3020.1705073956823</v>
      </c>
      <c r="S4230" s="15">
        <v>0.15526012604090966</v>
      </c>
      <c r="T4230" s="38">
        <v>35445.272420444096</v>
      </c>
      <c r="U4230" s="38">
        <v>265251.40073612286</v>
      </c>
      <c r="V4230" s="38">
        <v>53607.030931292524</v>
      </c>
      <c r="W4230" s="38">
        <v>731883.4681503044</v>
      </c>
      <c r="AA4230" s="13">
        <v>4165</v>
      </c>
      <c r="AB4230" s="39">
        <v>2632380.6981395986</v>
      </c>
    </row>
    <row r="4231" spans="3:28">
      <c r="C4231" s="13">
        <v>4166</v>
      </c>
      <c r="D4231" s="13">
        <v>65</v>
      </c>
      <c r="E4231" s="14">
        <v>224715.87025087496</v>
      </c>
      <c r="F4231" s="14">
        <v>66716.689397841226</v>
      </c>
      <c r="G4231" s="14">
        <v>2551.6097</v>
      </c>
      <c r="H4231" s="14">
        <v>155447.57115303373</v>
      </c>
      <c r="I4231" s="14">
        <v>9326.8542691820239</v>
      </c>
      <c r="J4231" s="14">
        <v>3730.7417076728098</v>
      </c>
      <c r="K4231" s="15">
        <v>-3.8304195321709887E-2</v>
      </c>
      <c r="L4231" s="14">
        <v>-7180.4281654303941</v>
      </c>
      <c r="M4231" s="14">
        <v>182142.95101160137</v>
      </c>
      <c r="N4231" s="14">
        <v>2798.0562807546071</v>
      </c>
      <c r="O4231" s="15">
        <v>0.17248696766912575</v>
      </c>
      <c r="P4231" s="14">
        <v>27469.475450428741</v>
      </c>
      <c r="Q4231" s="14">
        <v>188123.87123760846</v>
      </c>
      <c r="R4231" s="14">
        <v>2798.0562807546071</v>
      </c>
      <c r="S4231" s="15">
        <v>0.11737437922885423</v>
      </c>
      <c r="T4231" s="38">
        <v>50214.980793882991</v>
      </c>
      <c r="U4231" s="38">
        <v>479432.93435728492</v>
      </c>
      <c r="V4231" s="38">
        <v>70504.02807888134</v>
      </c>
      <c r="W4231" s="38">
        <v>849699.75660649478</v>
      </c>
      <c r="AA4231" s="13">
        <v>4166</v>
      </c>
      <c r="AB4231" s="39">
        <v>2530312.2680829233</v>
      </c>
    </row>
    <row r="4232" spans="3:28">
      <c r="C4232" s="13">
        <v>4167</v>
      </c>
      <c r="D4232" s="13">
        <v>65</v>
      </c>
      <c r="E4232" s="14">
        <v>265843.85395581322</v>
      </c>
      <c r="F4232" s="14">
        <v>82756.60304276715</v>
      </c>
      <c r="G4232" s="14">
        <v>2551.6097</v>
      </c>
      <c r="H4232" s="14">
        <v>180535.64121304607</v>
      </c>
      <c r="I4232" s="14">
        <v>10832.138472782764</v>
      </c>
      <c r="J4232" s="14">
        <v>4332.855389113106</v>
      </c>
      <c r="K4232" s="15">
        <v>-2.9710005583428907E-2</v>
      </c>
      <c r="L4232" s="14">
        <v>-6439.0135908007296</v>
      </c>
      <c r="M4232" s="14">
        <v>212456.2051071531</v>
      </c>
      <c r="N4232" s="14">
        <v>3249.6415418348292</v>
      </c>
      <c r="O4232" s="15">
        <v>0.20101490001793695</v>
      </c>
      <c r="P4232" s="14">
        <v>24217.218139236567</v>
      </c>
      <c r="Q4232" s="14">
        <v>146316.78051923678</v>
      </c>
      <c r="R4232" s="14">
        <v>3249.6415418348292</v>
      </c>
      <c r="S4232" s="15">
        <v>0.49310375760554159</v>
      </c>
      <c r="T4232" s="38">
        <v>200726.43693060285</v>
      </c>
      <c r="U4232" s="38">
        <v>609418.60171306995</v>
      </c>
      <c r="V4232" s="38">
        <v>218504.64147903869</v>
      </c>
      <c r="W4232" s="38">
        <v>968191.5873394598</v>
      </c>
      <c r="AA4232" s="13">
        <v>4167</v>
      </c>
      <c r="AB4232" s="39">
        <v>2173850.1942645176</v>
      </c>
    </row>
    <row r="4233" spans="3:28">
      <c r="C4233" s="13">
        <v>4168</v>
      </c>
      <c r="D4233" s="13">
        <v>65</v>
      </c>
      <c r="E4233" s="14">
        <v>221641.10235929696</v>
      </c>
      <c r="F4233" s="14">
        <v>65517.529920125817</v>
      </c>
      <c r="G4233" s="14">
        <v>2551.6097</v>
      </c>
      <c r="H4233" s="14">
        <v>153571.96273917114</v>
      </c>
      <c r="I4233" s="14">
        <v>9214.3177643502677</v>
      </c>
      <c r="J4233" s="14">
        <v>3685.7271057401072</v>
      </c>
      <c r="K4233" s="15">
        <v>9.2424945755438387E-2</v>
      </c>
      <c r="L4233" s="14">
        <v>11400.961233763475</v>
      </c>
      <c r="M4233" s="14">
        <v>136597.54861711391</v>
      </c>
      <c r="N4233" s="14">
        <v>2764.29532930508</v>
      </c>
      <c r="O4233" s="15">
        <v>9.8487508737540086E-2</v>
      </c>
      <c r="P4233" s="14">
        <v>13686.336123606825</v>
      </c>
      <c r="Q4233" s="14">
        <v>154033.68149754065</v>
      </c>
      <c r="R4233" s="14">
        <v>2764.29532930508</v>
      </c>
      <c r="S4233" s="15">
        <v>0.18498588758159562</v>
      </c>
      <c r="T4233" s="38">
        <v>70156.373059936261</v>
      </c>
      <c r="U4233" s="38">
        <v>450791.08954009326</v>
      </c>
      <c r="V4233" s="38">
        <v>95243.670417306566</v>
      </c>
      <c r="W4233" s="38">
        <v>741422.31965474784</v>
      </c>
      <c r="AA4233" s="13">
        <v>4168</v>
      </c>
      <c r="AB4233" s="39">
        <v>2394500.2815003465</v>
      </c>
    </row>
    <row r="4234" spans="3:28">
      <c r="C4234" s="13">
        <v>4169</v>
      </c>
      <c r="D4234" s="13">
        <v>65</v>
      </c>
      <c r="E4234" s="14">
        <v>228521.78716793985</v>
      </c>
      <c r="F4234" s="14">
        <v>68200.996995496535</v>
      </c>
      <c r="G4234" s="14">
        <v>2551.6097</v>
      </c>
      <c r="H4234" s="14">
        <v>157769.18047244332</v>
      </c>
      <c r="I4234" s="14">
        <v>9466.1508283465992</v>
      </c>
      <c r="J4234" s="14">
        <v>3786.4603313386397</v>
      </c>
      <c r="K4234" s="15">
        <v>-1.0442330299481661E-2</v>
      </c>
      <c r="L4234" s="14">
        <v>-1642.2948695156006</v>
      </c>
      <c r="M4234" s="14">
        <v>157523.76831476844</v>
      </c>
      <c r="N4234" s="14">
        <v>2839.8452485039797</v>
      </c>
      <c r="O4234" s="15">
        <v>-3.9497131851122552E-2</v>
      </c>
      <c r="P4234" s="14">
        <v>-10502.721685358736</v>
      </c>
      <c r="Q4234" s="14">
        <v>256828.19733597053</v>
      </c>
      <c r="R4234" s="14">
        <v>2839.8452485039797</v>
      </c>
      <c r="S4234" s="15">
        <v>-0.57984021245541595</v>
      </c>
      <c r="T4234" s="38">
        <v>-307841.82417173858</v>
      </c>
      <c r="U4234" s="38">
        <v>224486.127180184</v>
      </c>
      <c r="V4234" s="38">
        <v>-319986.84072661289</v>
      </c>
      <c r="W4234" s="38">
        <v>638838.09283092292</v>
      </c>
      <c r="AA4234" s="13">
        <v>4169</v>
      </c>
      <c r="AB4234" s="39">
        <v>2973728.0987601299</v>
      </c>
    </row>
    <row r="4235" spans="3:28">
      <c r="C4235" s="13">
        <v>4170</v>
      </c>
      <c r="D4235" s="13">
        <v>65</v>
      </c>
      <c r="E4235" s="14">
        <v>219091.78351925971</v>
      </c>
      <c r="F4235" s="14">
        <v>64523.295572511284</v>
      </c>
      <c r="G4235" s="14">
        <v>2551.6097</v>
      </c>
      <c r="H4235" s="14">
        <v>152016.87824674844</v>
      </c>
      <c r="I4235" s="14">
        <v>9121.0126948049055</v>
      </c>
      <c r="J4235" s="14">
        <v>3648.4050779219624</v>
      </c>
      <c r="K4235" s="15">
        <v>0.10789693059855454</v>
      </c>
      <c r="L4235" s="14">
        <v>19606.002485497418</v>
      </c>
      <c r="M4235" s="14">
        <v>203140.67979638925</v>
      </c>
      <c r="N4235" s="14">
        <v>2736.3038084414716</v>
      </c>
      <c r="O4235" s="15">
        <v>0.27023375396710303</v>
      </c>
      <c r="P4235" s="14">
        <v>45784.725550785872</v>
      </c>
      <c r="Q4235" s="14">
        <v>216579.25324505498</v>
      </c>
      <c r="R4235" s="14">
        <v>2736.3038084414716</v>
      </c>
      <c r="S4235" s="15">
        <v>3.0468927044349017E-2</v>
      </c>
      <c r="T4235" s="38">
        <v>8457.1364006092372</v>
      </c>
      <c r="U4235" s="38">
        <v>287391.22911723406</v>
      </c>
      <c r="V4235" s="38">
        <v>73847.864436892531</v>
      </c>
      <c r="W4235" s="38">
        <v>707111.16215867829</v>
      </c>
      <c r="AA4235" s="13">
        <v>4170</v>
      </c>
      <c r="AB4235" s="39">
        <v>2410871.6515038498</v>
      </c>
    </row>
    <row r="4236" spans="3:28">
      <c r="C4236" s="13">
        <v>4171</v>
      </c>
      <c r="D4236" s="13">
        <v>65</v>
      </c>
      <c r="E4236" s="14">
        <v>237540.30892977229</v>
      </c>
      <c r="F4236" s="14">
        <v>71718.220482611199</v>
      </c>
      <c r="G4236" s="14">
        <v>2551.6097</v>
      </c>
      <c r="H4236" s="14">
        <v>163270.47874716108</v>
      </c>
      <c r="I4236" s="14">
        <v>9796.2287248296634</v>
      </c>
      <c r="J4236" s="14">
        <v>3918.4914899318655</v>
      </c>
      <c r="K4236" s="15">
        <v>-1.6381062015683373E-2</v>
      </c>
      <c r="L4236" s="14">
        <v>-2657.2579849698282</v>
      </c>
      <c r="M4236" s="14">
        <v>161517.2325607145</v>
      </c>
      <c r="N4236" s="14">
        <v>2938.8686174488989</v>
      </c>
      <c r="O4236" s="15">
        <v>7.3182665150110987E-2</v>
      </c>
      <c r="P4236" s="14">
        <v>12269.282347610255</v>
      </c>
      <c r="Q4236" s="14">
        <v>181391.56617259269</v>
      </c>
      <c r="R4236" s="14">
        <v>2938.8686174488989</v>
      </c>
      <c r="S4236" s="15">
        <v>0.16569970685354379</v>
      </c>
      <c r="T4236" s="38">
        <v>104857.92693719827</v>
      </c>
      <c r="U4236" s="38">
        <v>739146.38626615726</v>
      </c>
      <c r="V4236" s="38">
        <v>114469.95129983869</v>
      </c>
      <c r="W4236" s="38">
        <v>1082055.1849994645</v>
      </c>
      <c r="AA4236" s="13">
        <v>4171</v>
      </c>
      <c r="AB4236" s="39">
        <v>2342196.2320068064</v>
      </c>
    </row>
    <row r="4237" spans="3:28">
      <c r="C4237" s="13">
        <v>4172</v>
      </c>
      <c r="D4237" s="13">
        <v>65</v>
      </c>
      <c r="E4237" s="14">
        <v>215320.48874815259</v>
      </c>
      <c r="F4237" s="14">
        <v>63052.490611779511</v>
      </c>
      <c r="G4237" s="14">
        <v>2551.6097</v>
      </c>
      <c r="H4237" s="14">
        <v>149716.38843637309</v>
      </c>
      <c r="I4237" s="14">
        <v>8982.9833061823847</v>
      </c>
      <c r="J4237" s="14">
        <v>3593.1933224729542</v>
      </c>
      <c r="K4237" s="15">
        <v>8.3082212857492926E-2</v>
      </c>
      <c r="L4237" s="14">
        <v>11144.942555420635</v>
      </c>
      <c r="M4237" s="14">
        <v>147085.08417178533</v>
      </c>
      <c r="N4237" s="14">
        <v>2694.8949918547155</v>
      </c>
      <c r="O4237" s="15">
        <v>0.12036826723125105</v>
      </c>
      <c r="P4237" s="14">
        <v>30156.579827604048</v>
      </c>
      <c r="Q4237" s="14">
        <v>282039.99100627966</v>
      </c>
      <c r="R4237" s="14">
        <v>2694.8949918547155</v>
      </c>
      <c r="S4237" s="15">
        <v>0.17985203988542858</v>
      </c>
      <c r="T4237" s="38">
        <v>65775.967161024106</v>
      </c>
      <c r="U4237" s="38">
        <v>432846.07870304998</v>
      </c>
      <c r="V4237" s="38">
        <v>107077.48954404879</v>
      </c>
      <c r="W4237" s="38">
        <v>861971.15388111491</v>
      </c>
      <c r="AA4237" s="13">
        <v>4172</v>
      </c>
      <c r="AB4237" s="39">
        <v>2455453.1340165874</v>
      </c>
    </row>
    <row r="4238" spans="3:28">
      <c r="C4238" s="13">
        <v>4173</v>
      </c>
      <c r="D4238" s="13">
        <v>65</v>
      </c>
      <c r="E4238" s="14">
        <v>233656.26458941025</v>
      </c>
      <c r="F4238" s="14">
        <v>70203.443189869999</v>
      </c>
      <c r="G4238" s="14">
        <v>2551.6097</v>
      </c>
      <c r="H4238" s="14">
        <v>160901.21169954023</v>
      </c>
      <c r="I4238" s="14">
        <v>9654.0727019724127</v>
      </c>
      <c r="J4238" s="14">
        <v>3861.6290807889654</v>
      </c>
      <c r="K4238" s="15">
        <v>8.2877618818868279E-2</v>
      </c>
      <c r="L4238" s="14">
        <v>13554.408695088499</v>
      </c>
      <c r="M4238" s="14">
        <v>179032.49797936887</v>
      </c>
      <c r="N4238" s="14">
        <v>2896.2218105917236</v>
      </c>
      <c r="O4238" s="15">
        <v>-6.9514300875397561E-2</v>
      </c>
      <c r="P4238" s="14">
        <v>-13902.202075040797</v>
      </c>
      <c r="Q4238" s="14">
        <v>187536.44171297949</v>
      </c>
      <c r="R4238" s="14">
        <v>2896.2218105917236</v>
      </c>
      <c r="S4238" s="15">
        <v>0.3120176847360091</v>
      </c>
      <c r="T4238" s="38">
        <v>41592.118444333071</v>
      </c>
      <c r="U4238" s="38">
        <v>176340.74556723755</v>
      </c>
      <c r="V4238" s="38">
        <v>41244.32506438077</v>
      </c>
      <c r="W4238" s="38">
        <v>542909.68525958597</v>
      </c>
      <c r="AA4238" s="13">
        <v>4173</v>
      </c>
      <c r="AB4238" s="39">
        <v>2403817.2930171993</v>
      </c>
    </row>
    <row r="4239" spans="3:28">
      <c r="C4239" s="13">
        <v>4174</v>
      </c>
      <c r="D4239" s="13">
        <v>65</v>
      </c>
      <c r="E4239" s="14">
        <v>241983.97947840445</v>
      </c>
      <c r="F4239" s="14">
        <v>73451.251996577732</v>
      </c>
      <c r="G4239" s="14">
        <v>2551.6097</v>
      </c>
      <c r="H4239" s="14">
        <v>165981.11778182673</v>
      </c>
      <c r="I4239" s="14">
        <v>9958.8670669096027</v>
      </c>
      <c r="J4239" s="14">
        <v>3983.5468267638412</v>
      </c>
      <c r="K4239" s="15">
        <v>5.3136685802708888E-2</v>
      </c>
      <c r="L4239" s="14">
        <v>8753.7754271951126</v>
      </c>
      <c r="M4239" s="14">
        <v>175486.26036513451</v>
      </c>
      <c r="N4239" s="14">
        <v>2987.6601200728805</v>
      </c>
      <c r="O4239" s="15">
        <v>-1.7938710097645638E-2</v>
      </c>
      <c r="P4239" s="14">
        <v>-2291.0783091008234</v>
      </c>
      <c r="Q4239" s="14">
        <v>126919.75574006386</v>
      </c>
      <c r="R4239" s="14">
        <v>2987.6601200728805</v>
      </c>
      <c r="S4239" s="15">
        <v>0.48273905625830732</v>
      </c>
      <c r="T4239" s="38">
        <v>93804.498647416578</v>
      </c>
      <c r="U4239" s="38">
        <v>289615.52229541709</v>
      </c>
      <c r="V4239" s="38">
        <v>100267.19576551087</v>
      </c>
      <c r="W4239" s="38">
        <v>592021.53840061545</v>
      </c>
      <c r="AA4239" s="13">
        <v>4174</v>
      </c>
      <c r="AB4239" s="39">
        <v>2510573.1349557396</v>
      </c>
    </row>
    <row r="4240" spans="3:28">
      <c r="C4240" s="13">
        <v>4175</v>
      </c>
      <c r="D4240" s="13">
        <v>65</v>
      </c>
      <c r="E4240" s="14">
        <v>213438.94684880949</v>
      </c>
      <c r="F4240" s="14">
        <v>62318.689271035699</v>
      </c>
      <c r="G4240" s="14">
        <v>2551.6097</v>
      </c>
      <c r="H4240" s="14">
        <v>148568.64787777379</v>
      </c>
      <c r="I4240" s="14">
        <v>8914.1188726664277</v>
      </c>
      <c r="J4240" s="14">
        <v>3565.6475490665712</v>
      </c>
      <c r="K4240" s="15">
        <v>6.3683906468772714E-2</v>
      </c>
      <c r="L4240" s="14">
        <v>11995.798476394879</v>
      </c>
      <c r="M4240" s="14">
        <v>202143.29931854803</v>
      </c>
      <c r="N4240" s="14">
        <v>2674.235661799928</v>
      </c>
      <c r="O4240" s="15">
        <v>0.16912559004319785</v>
      </c>
      <c r="P4240" s="14">
        <v>36579.615141793991</v>
      </c>
      <c r="Q4240" s="14">
        <v>254203.42934106063</v>
      </c>
      <c r="R4240" s="14">
        <v>2674.235661799928</v>
      </c>
      <c r="S4240" s="15">
        <v>0.38837331318524237</v>
      </c>
      <c r="T4240" s="38">
        <v>166795.89937214751</v>
      </c>
      <c r="U4240" s="38">
        <v>597606.13934980764</v>
      </c>
      <c r="V4240" s="38">
        <v>215371.31299033639</v>
      </c>
      <c r="W4240" s="38">
        <v>1053952.8680094164</v>
      </c>
      <c r="AA4240" s="13">
        <v>4175</v>
      </c>
      <c r="AB4240" s="39">
        <v>2527327.5924351993</v>
      </c>
    </row>
    <row r="4241" spans="3:28">
      <c r="C4241" s="13">
        <v>4176</v>
      </c>
      <c r="D4241" s="13">
        <v>65</v>
      </c>
      <c r="E4241" s="14">
        <v>235169.42216500308</v>
      </c>
      <c r="F4241" s="14">
        <v>70793.574644351203</v>
      </c>
      <c r="G4241" s="14">
        <v>2551.6097</v>
      </c>
      <c r="H4241" s="14">
        <v>161824.23782065188</v>
      </c>
      <c r="I4241" s="14">
        <v>9709.4542692391115</v>
      </c>
      <c r="J4241" s="14">
        <v>3883.7817076956449</v>
      </c>
      <c r="K4241" s="15">
        <v>4.1083890448074194E-2</v>
      </c>
      <c r="L4241" s="14">
        <v>4439.5722219705531</v>
      </c>
      <c r="M4241" s="14">
        <v>114442.60756703238</v>
      </c>
      <c r="N4241" s="14">
        <v>2912.8362807717335</v>
      </c>
      <c r="O4241" s="15">
        <v>-6.65163128834107E-2</v>
      </c>
      <c r="P4241" s="14">
        <v>-14245.717090762526</v>
      </c>
      <c r="Q4241" s="14">
        <v>201379.47368938636</v>
      </c>
      <c r="R4241" s="14">
        <v>2912.8362807717335</v>
      </c>
      <c r="S4241" s="15">
        <v>9.100517006998364E-2</v>
      </c>
      <c r="T4241" s="38">
        <v>32007.320595680871</v>
      </c>
      <c r="U4241" s="38">
        <v>385172.55452166451</v>
      </c>
      <c r="V4241" s="38">
        <v>22201.175726888898</v>
      </c>
      <c r="W4241" s="38">
        <v>700994.63577808323</v>
      </c>
      <c r="AA4241" s="13">
        <v>4176</v>
      </c>
      <c r="AB4241" s="39">
        <v>2869458.7222394077</v>
      </c>
    </row>
    <row r="4242" spans="3:28">
      <c r="C4242" s="13">
        <v>4177</v>
      </c>
      <c r="D4242" s="13">
        <v>65</v>
      </c>
      <c r="E4242" s="14">
        <v>233235.86582119449</v>
      </c>
      <c r="F4242" s="14">
        <v>70039.487670265851</v>
      </c>
      <c r="G4242" s="14">
        <v>2551.6097</v>
      </c>
      <c r="H4242" s="14">
        <v>160644.76845092865</v>
      </c>
      <c r="I4242" s="14">
        <v>9638.6861070557188</v>
      </c>
      <c r="J4242" s="14">
        <v>3855.4744428222875</v>
      </c>
      <c r="K4242" s="15">
        <v>5.3927406580995915E-2</v>
      </c>
      <c r="L4242" s="14">
        <v>6014.161135926026</v>
      </c>
      <c r="M4242" s="14">
        <v>119465.17598599703</v>
      </c>
      <c r="N4242" s="14">
        <v>2891.6058321167156</v>
      </c>
      <c r="O4242" s="15">
        <v>0.11817114190463308</v>
      </c>
      <c r="P4242" s="14">
        <v>29266.793994853928</v>
      </c>
      <c r="Q4242" s="14">
        <v>278377.0733909054</v>
      </c>
      <c r="R4242" s="14">
        <v>2891.6058321167156</v>
      </c>
      <c r="S4242" s="15">
        <v>-0.52768545408214307</v>
      </c>
      <c r="T4242" s="38">
        <v>-242569.66818952901</v>
      </c>
      <c r="U4242" s="38">
        <v>218562.23430161632</v>
      </c>
      <c r="V4242" s="38">
        <v>-207288.71305874904</v>
      </c>
      <c r="W4242" s="38">
        <v>616404.48367851879</v>
      </c>
      <c r="AA4242" s="13">
        <v>4177</v>
      </c>
      <c r="AB4242" s="39">
        <v>2377967.2976880181</v>
      </c>
    </row>
    <row r="4243" spans="3:28">
      <c r="C4243" s="13">
        <v>4178</v>
      </c>
      <c r="D4243" s="13">
        <v>65</v>
      </c>
      <c r="E4243" s="14">
        <v>241112.71758836001</v>
      </c>
      <c r="F4243" s="14">
        <v>73111.459859460403</v>
      </c>
      <c r="G4243" s="14">
        <v>2551.6097</v>
      </c>
      <c r="H4243" s="14">
        <v>165449.6480288996</v>
      </c>
      <c r="I4243" s="14">
        <v>9926.9788817339759</v>
      </c>
      <c r="J4243" s="14">
        <v>3970.7915526935903</v>
      </c>
      <c r="K4243" s="15">
        <v>1.4895031568022042E-2</v>
      </c>
      <c r="L4243" s="14">
        <v>1956.7777580584216</v>
      </c>
      <c r="M4243" s="14">
        <v>135313.34580230451</v>
      </c>
      <c r="N4243" s="14">
        <v>2978.0936645201928</v>
      </c>
      <c r="O4243" s="15">
        <v>0.11180106382621549</v>
      </c>
      <c r="P4243" s="14">
        <v>12592.900231549369</v>
      </c>
      <c r="Q4243" s="14">
        <v>126718.62332230982</v>
      </c>
      <c r="R4243" s="14">
        <v>2978.0936645201928</v>
      </c>
      <c r="S4243" s="15">
        <v>-0.16953383207773748</v>
      </c>
      <c r="T4243" s="38">
        <v>-78963.525700628728</v>
      </c>
      <c r="U4243" s="38">
        <v>388294.06262499571</v>
      </c>
      <c r="V4243" s="38">
        <v>-64413.847711020935</v>
      </c>
      <c r="W4243" s="38">
        <v>650326.03174961009</v>
      </c>
      <c r="AA4243" s="13">
        <v>4178</v>
      </c>
      <c r="AB4243" s="39">
        <v>2146525.6859863061</v>
      </c>
    </row>
    <row r="4244" spans="3:28">
      <c r="C4244" s="13">
        <v>4179</v>
      </c>
      <c r="D4244" s="13">
        <v>65</v>
      </c>
      <c r="E4244" s="14">
        <v>241613.39058929452</v>
      </c>
      <c r="F4244" s="14">
        <v>73306.722329824872</v>
      </c>
      <c r="G4244" s="14">
        <v>2551.6097</v>
      </c>
      <c r="H4244" s="14">
        <v>165755.05855946965</v>
      </c>
      <c r="I4244" s="14">
        <v>9945.3035135681785</v>
      </c>
      <c r="J4244" s="14">
        <v>3978.1214054272714</v>
      </c>
      <c r="K4244" s="15">
        <v>5.5311501742425676E-2</v>
      </c>
      <c r="L4244" s="14">
        <v>7219.8259452973198</v>
      </c>
      <c r="M4244" s="14">
        <v>139739.16910026778</v>
      </c>
      <c r="N4244" s="14">
        <v>2983.5910540704535</v>
      </c>
      <c r="O4244" s="15">
        <v>0.15804407267699322</v>
      </c>
      <c r="P4244" s="14">
        <v>45148.770992511556</v>
      </c>
      <c r="Q4244" s="14">
        <v>332312.59602226375</v>
      </c>
      <c r="R4244" s="14">
        <v>2983.5910540704535</v>
      </c>
      <c r="S4244" s="15">
        <v>-5.3519718400262692E-2</v>
      </c>
      <c r="T4244" s="38">
        <v>-28370.469998553901</v>
      </c>
      <c r="U4244" s="38">
        <v>503215.10865299508</v>
      </c>
      <c r="V4244" s="38">
        <v>23998.126939254977</v>
      </c>
      <c r="W4244" s="38">
        <v>975266.87377552665</v>
      </c>
      <c r="AA4244" s="13">
        <v>4179</v>
      </c>
      <c r="AB4244" s="39">
        <v>2760357.5171495136</v>
      </c>
    </row>
    <row r="4245" spans="3:28">
      <c r="C4245" s="13">
        <v>4180</v>
      </c>
      <c r="D4245" s="13">
        <v>65</v>
      </c>
      <c r="E4245" s="14">
        <v>259604.37235891988</v>
      </c>
      <c r="F4245" s="14">
        <v>80323.205219978758</v>
      </c>
      <c r="G4245" s="14">
        <v>2551.6097</v>
      </c>
      <c r="H4245" s="14">
        <v>176729.55743894112</v>
      </c>
      <c r="I4245" s="14">
        <v>10603.773446336467</v>
      </c>
      <c r="J4245" s="14">
        <v>4241.5093785345871</v>
      </c>
      <c r="K4245" s="15">
        <v>-3.665102406259859E-2</v>
      </c>
      <c r="L4245" s="14">
        <v>-4997.9930588972775</v>
      </c>
      <c r="M4245" s="14">
        <v>133489.83967874572</v>
      </c>
      <c r="N4245" s="14">
        <v>3181.1320339009399</v>
      </c>
      <c r="O4245" s="15">
        <v>-8.3570496563464908E-2</v>
      </c>
      <c r="P4245" s="14">
        <v>-16099.39426479531</v>
      </c>
      <c r="Q4245" s="14">
        <v>178135.64470403173</v>
      </c>
      <c r="R4245" s="14">
        <v>3181.1320339009399</v>
      </c>
      <c r="S4245" s="15">
        <v>0.32560426428885453</v>
      </c>
      <c r="T4245" s="38">
        <v>172703.03726655754</v>
      </c>
      <c r="U4245" s="38">
        <v>704701.3903060602</v>
      </c>
      <c r="V4245" s="38">
        <v>151605.64994286495</v>
      </c>
      <c r="W4245" s="38">
        <v>1016326.8746888377</v>
      </c>
      <c r="AA4245" s="13">
        <v>4180</v>
      </c>
      <c r="AB4245" s="39">
        <v>2382877.7211810919</v>
      </c>
    </row>
    <row r="4246" spans="3:28">
      <c r="C4246" s="13">
        <v>4181</v>
      </c>
      <c r="D4246" s="13">
        <v>65</v>
      </c>
      <c r="E4246" s="14">
        <v>227163.51451779512</v>
      </c>
      <c r="F4246" s="14">
        <v>67671.2706619401</v>
      </c>
      <c r="G4246" s="14">
        <v>2551.6097</v>
      </c>
      <c r="H4246" s="14">
        <v>156940.63415585502</v>
      </c>
      <c r="I4246" s="14">
        <v>9416.4380493512999</v>
      </c>
      <c r="J4246" s="14">
        <v>3766.57521974052</v>
      </c>
      <c r="K4246" s="15">
        <v>9.2916403214804745E-3</v>
      </c>
      <c r="L4246" s="14">
        <v>1307.4518799902212</v>
      </c>
      <c r="M4246" s="14">
        <v>143903.4484146394</v>
      </c>
      <c r="N4246" s="14">
        <v>2824.93141480539</v>
      </c>
      <c r="O4246" s="15">
        <v>9.4566135871355594E-2</v>
      </c>
      <c r="P4246" s="14">
        <v>17749.438128378577</v>
      </c>
      <c r="Q4246" s="14">
        <v>206855.28862760865</v>
      </c>
      <c r="R4246" s="14">
        <v>2824.93141480539</v>
      </c>
      <c r="S4246" s="15">
        <v>3.4893400220938869E-2</v>
      </c>
      <c r="T4246" s="38">
        <v>11577.716989515404</v>
      </c>
      <c r="U4246" s="38">
        <v>344792.67016467243</v>
      </c>
      <c r="V4246" s="38">
        <v>30634.606997884202</v>
      </c>
      <c r="W4246" s="38">
        <v>695551.40720692044</v>
      </c>
      <c r="AA4246" s="13">
        <v>4181</v>
      </c>
      <c r="AB4246" s="39">
        <v>2987455.7166412701</v>
      </c>
    </row>
    <row r="4247" spans="3:28">
      <c r="C4247" s="13">
        <v>4182</v>
      </c>
      <c r="D4247" s="13">
        <v>65</v>
      </c>
      <c r="E4247" s="14">
        <v>237663.15461936712</v>
      </c>
      <c r="F4247" s="14">
        <v>71766.130301553174</v>
      </c>
      <c r="G4247" s="14">
        <v>2551.6097</v>
      </c>
      <c r="H4247" s="14">
        <v>163345.41461781395</v>
      </c>
      <c r="I4247" s="14">
        <v>9800.7248770688366</v>
      </c>
      <c r="J4247" s="14">
        <v>3920.289950827535</v>
      </c>
      <c r="K4247" s="15">
        <v>2.2546536079470249E-2</v>
      </c>
      <c r="L4247" s="14">
        <v>3896.3029638180842</v>
      </c>
      <c r="M4247" s="14">
        <v>178668.04747206933</v>
      </c>
      <c r="N4247" s="14">
        <v>2940.2174631206508</v>
      </c>
      <c r="O4247" s="15">
        <v>5.0072206428083021E-2</v>
      </c>
      <c r="P4247" s="14">
        <v>3888.9760229105514</v>
      </c>
      <c r="Q4247" s="14">
        <v>83026.443561519918</v>
      </c>
      <c r="R4247" s="14">
        <v>2940.2174631206508</v>
      </c>
      <c r="S4247" s="15">
        <v>-2.8617708775270659E-2</v>
      </c>
      <c r="T4247" s="38">
        <v>-12056.934474083389</v>
      </c>
      <c r="U4247" s="38">
        <v>410723.43947696633</v>
      </c>
      <c r="V4247" s="38">
        <v>-4271.6554873547539</v>
      </c>
      <c r="W4247" s="38">
        <v>672417.93051055563</v>
      </c>
      <c r="AA4247" s="13">
        <v>4182</v>
      </c>
      <c r="AB4247" s="39">
        <v>2926714.5204622671</v>
      </c>
    </row>
    <row r="4248" spans="3:28">
      <c r="C4248" s="13">
        <v>4183</v>
      </c>
      <c r="D4248" s="13">
        <v>65</v>
      </c>
      <c r="E4248" s="14">
        <v>228021.34122454212</v>
      </c>
      <c r="F4248" s="14">
        <v>68005.823077571433</v>
      </c>
      <c r="G4248" s="14">
        <v>2551.6097</v>
      </c>
      <c r="H4248" s="14">
        <v>157463.90844697069</v>
      </c>
      <c r="I4248" s="14">
        <v>9447.8345068182407</v>
      </c>
      <c r="J4248" s="14">
        <v>3779.1338027272964</v>
      </c>
      <c r="K4248" s="15">
        <v>0.1360469471659666</v>
      </c>
      <c r="L4248" s="14">
        <v>23443.97962030895</v>
      </c>
      <c r="M4248" s="14">
        <v>197656.2638532797</v>
      </c>
      <c r="N4248" s="14">
        <v>2834.3503520454719</v>
      </c>
      <c r="O4248" s="15">
        <v>1.3927891397399486E-2</v>
      </c>
      <c r="P4248" s="14">
        <v>3820.0123203138969</v>
      </c>
      <c r="Q4248" s="14">
        <v>279507.87293743232</v>
      </c>
      <c r="R4248" s="14">
        <v>2834.3503520454719</v>
      </c>
      <c r="S4248" s="15">
        <v>0.38499455831178331</v>
      </c>
      <c r="T4248" s="38">
        <v>75308.240222518172</v>
      </c>
      <c r="U4248" s="38">
        <v>272333.99893994955</v>
      </c>
      <c r="V4248" s="38">
        <v>102572.23216314102</v>
      </c>
      <c r="W4248" s="38">
        <v>749498.13573066157</v>
      </c>
      <c r="AA4248" s="13">
        <v>4183</v>
      </c>
      <c r="AB4248" s="39">
        <v>2755187.635375923</v>
      </c>
    </row>
    <row r="4249" spans="3:28">
      <c r="C4249" s="13">
        <v>4184</v>
      </c>
      <c r="D4249" s="13">
        <v>65</v>
      </c>
      <c r="E4249" s="14">
        <v>236285.23627589876</v>
      </c>
      <c r="F4249" s="14">
        <v>71228.742147600511</v>
      </c>
      <c r="G4249" s="14">
        <v>2551.6097</v>
      </c>
      <c r="H4249" s="14">
        <v>162504.88442829825</v>
      </c>
      <c r="I4249" s="14">
        <v>9750.2930656978951</v>
      </c>
      <c r="J4249" s="14">
        <v>3900.1172262791583</v>
      </c>
      <c r="K4249" s="15">
        <v>4.0710454659557367E-2</v>
      </c>
      <c r="L4249" s="14">
        <v>4171.9668706997791</v>
      </c>
      <c r="M4249" s="14">
        <v>108601.03009304848</v>
      </c>
      <c r="N4249" s="14">
        <v>2925.0879197093686</v>
      </c>
      <c r="O4249" s="15">
        <v>5.7809305987743427E-2</v>
      </c>
      <c r="P4249" s="14">
        <v>8823.1473043311562</v>
      </c>
      <c r="Q4249" s="14">
        <v>162910.72547929673</v>
      </c>
      <c r="R4249" s="14">
        <v>2925.0879197093686</v>
      </c>
      <c r="S4249" s="15">
        <v>-0.26253922478581854</v>
      </c>
      <c r="T4249" s="38">
        <v>-24834.865692991392</v>
      </c>
      <c r="U4249" s="38">
        <v>71222.555330478688</v>
      </c>
      <c r="V4249" s="38">
        <v>-11839.751517960456</v>
      </c>
      <c r="W4249" s="38">
        <v>342734.31090282393</v>
      </c>
      <c r="AA4249" s="13">
        <v>4184</v>
      </c>
      <c r="AB4249" s="39">
        <v>2529593.8381545083</v>
      </c>
    </row>
    <row r="4250" spans="3:28">
      <c r="C4250" s="13">
        <v>4185</v>
      </c>
      <c r="D4250" s="13">
        <v>65</v>
      </c>
      <c r="E4250" s="14">
        <v>252279.07432726238</v>
      </c>
      <c r="F4250" s="14">
        <v>77466.338987632334</v>
      </c>
      <c r="G4250" s="14">
        <v>2551.6097</v>
      </c>
      <c r="H4250" s="14">
        <v>172261.12563963005</v>
      </c>
      <c r="I4250" s="14">
        <v>10335.667538377802</v>
      </c>
      <c r="J4250" s="14">
        <v>4134.2670153511208</v>
      </c>
      <c r="K4250" s="15">
        <v>3.2392457571220057E-3</v>
      </c>
      <c r="L4250" s="14">
        <v>472.6993228943266</v>
      </c>
      <c r="M4250" s="14">
        <v>148468.65649423318</v>
      </c>
      <c r="N4250" s="14">
        <v>3100.7002615133406</v>
      </c>
      <c r="O4250" s="15">
        <v>-7.1106427773968195E-2</v>
      </c>
      <c r="P4250" s="14">
        <v>-8205.0166055551599</v>
      </c>
      <c r="Q4250" s="14">
        <v>108735.97910280127</v>
      </c>
      <c r="R4250" s="14">
        <v>3100.7002615133406</v>
      </c>
      <c r="S4250" s="15">
        <v>2.60933720916951E-2</v>
      </c>
      <c r="T4250" s="38">
        <v>2235.1608401451126</v>
      </c>
      <c r="U4250" s="38">
        <v>89445.610106057677</v>
      </c>
      <c r="V4250" s="38">
        <v>-5497.1564425157212</v>
      </c>
      <c r="W4250" s="38">
        <v>346650.24570309214</v>
      </c>
      <c r="AA4250" s="13">
        <v>4185</v>
      </c>
      <c r="AB4250" s="39">
        <v>2332871.0248813489</v>
      </c>
    </row>
    <row r="4251" spans="3:28">
      <c r="C4251" s="13">
        <v>4186</v>
      </c>
      <c r="D4251" s="13">
        <v>65</v>
      </c>
      <c r="E4251" s="14">
        <v>238743.16265712318</v>
      </c>
      <c r="F4251" s="14">
        <v>72187.333436278044</v>
      </c>
      <c r="G4251" s="14">
        <v>2551.6097</v>
      </c>
      <c r="H4251" s="14">
        <v>164004.21952084513</v>
      </c>
      <c r="I4251" s="14">
        <v>9840.253171250708</v>
      </c>
      <c r="J4251" s="14">
        <v>3936.1012685002834</v>
      </c>
      <c r="K4251" s="15">
        <v>-8.2065175605534252E-2</v>
      </c>
      <c r="L4251" s="14">
        <v>-9771.5895086815653</v>
      </c>
      <c r="M4251" s="14">
        <v>111267.54623054696</v>
      </c>
      <c r="N4251" s="14">
        <v>2952.0759513752123</v>
      </c>
      <c r="O4251" s="15">
        <v>3.1872610003161939E-2</v>
      </c>
      <c r="P4251" s="14">
        <v>9688.2816371718418</v>
      </c>
      <c r="Q4251" s="14">
        <v>315133.20186664135</v>
      </c>
      <c r="R4251" s="14">
        <v>2952.0759513752123</v>
      </c>
      <c r="S4251" s="15">
        <v>5.5980898181155203E-2</v>
      </c>
      <c r="T4251" s="38">
        <v>11984.933671789313</v>
      </c>
      <c r="U4251" s="38">
        <v>227550.67119116502</v>
      </c>
      <c r="V4251" s="38">
        <v>11901.625800279589</v>
      </c>
      <c r="W4251" s="38">
        <v>653951.4192883533</v>
      </c>
      <c r="AA4251" s="13">
        <v>4186</v>
      </c>
      <c r="AB4251" s="39">
        <v>2573469.1117300922</v>
      </c>
    </row>
    <row r="4252" spans="3:28">
      <c r="C4252" s="13">
        <v>4187</v>
      </c>
      <c r="D4252" s="13">
        <v>65</v>
      </c>
      <c r="E4252" s="14">
        <v>241930.62482408545</v>
      </c>
      <c r="F4252" s="14">
        <v>73430.443681393328</v>
      </c>
      <c r="G4252" s="14">
        <v>2551.6097</v>
      </c>
      <c r="H4252" s="14">
        <v>165948.5714426921</v>
      </c>
      <c r="I4252" s="14">
        <v>9956.9142865615268</v>
      </c>
      <c r="J4252" s="14">
        <v>3982.7657146246111</v>
      </c>
      <c r="K4252" s="15">
        <v>2.2425545773968401E-2</v>
      </c>
      <c r="L4252" s="14">
        <v>3335.3436034488614</v>
      </c>
      <c r="M4252" s="14">
        <v>154056.37777299507</v>
      </c>
      <c r="N4252" s="14">
        <v>2987.0742859684578</v>
      </c>
      <c r="O4252" s="15">
        <v>2.6418106687824433E-2</v>
      </c>
      <c r="P4252" s="14">
        <v>8255.8376608617273</v>
      </c>
      <c r="Q4252" s="14">
        <v>322256.16260732902</v>
      </c>
      <c r="R4252" s="14">
        <v>2987.0742859684578</v>
      </c>
      <c r="S4252" s="15">
        <v>0.14064910234232453</v>
      </c>
      <c r="T4252" s="38">
        <v>11283.682256463682</v>
      </c>
      <c r="U4252" s="38">
        <v>93002.987417507728</v>
      </c>
      <c r="V4252" s="38">
        <v>22874.86352077427</v>
      </c>
      <c r="W4252" s="38">
        <v>569315.5277978318</v>
      </c>
      <c r="AA4252" s="13">
        <v>4187</v>
      </c>
      <c r="AB4252" s="39">
        <v>2456382.0030137114</v>
      </c>
    </row>
    <row r="4253" spans="3:28">
      <c r="C4253" s="13">
        <v>4188</v>
      </c>
      <c r="D4253" s="13">
        <v>65</v>
      </c>
      <c r="E4253" s="14">
        <v>223010.2418808635</v>
      </c>
      <c r="F4253" s="14">
        <v>66051.494333536772</v>
      </c>
      <c r="G4253" s="14">
        <v>2551.6097</v>
      </c>
      <c r="H4253" s="14">
        <v>154407.13784732673</v>
      </c>
      <c r="I4253" s="14">
        <v>9264.428270839604</v>
      </c>
      <c r="J4253" s="14">
        <v>3705.7713083358417</v>
      </c>
      <c r="K4253" s="15">
        <v>-4.1157403758317758E-2</v>
      </c>
      <c r="L4253" s="14">
        <v>-5518.5365616372928</v>
      </c>
      <c r="M4253" s="14">
        <v>130418.03896866909</v>
      </c>
      <c r="N4253" s="14">
        <v>2779.3284812518809</v>
      </c>
      <c r="O4253" s="15">
        <v>-5.0723628242872826E-2</v>
      </c>
      <c r="P4253" s="14">
        <v>-7525.1593217506233</v>
      </c>
      <c r="Q4253" s="14">
        <v>142220.59817227905</v>
      </c>
      <c r="R4253" s="14">
        <v>2779.3284812518809</v>
      </c>
      <c r="S4253" s="15">
        <v>0.33842374293534105</v>
      </c>
      <c r="T4253" s="38">
        <v>131922.74739145464</v>
      </c>
      <c r="U4253" s="38">
        <v>523127.69541569997</v>
      </c>
      <c r="V4253" s="38">
        <v>118879.05150806672</v>
      </c>
      <c r="W4253" s="38">
        <v>795766.33255664818</v>
      </c>
      <c r="AA4253" s="13">
        <v>4188</v>
      </c>
      <c r="AB4253" s="39">
        <v>3084312.2946344982</v>
      </c>
    </row>
    <row r="4254" spans="3:28">
      <c r="C4254" s="13">
        <v>4189</v>
      </c>
      <c r="D4254" s="13">
        <v>65</v>
      </c>
      <c r="E4254" s="14">
        <v>222113.1510310134</v>
      </c>
      <c r="F4254" s="14">
        <v>65701.628902095224</v>
      </c>
      <c r="G4254" s="14">
        <v>2551.6097</v>
      </c>
      <c r="H4254" s="14">
        <v>153859.91242891818</v>
      </c>
      <c r="I4254" s="14">
        <v>9231.5947457350903</v>
      </c>
      <c r="J4254" s="14">
        <v>3692.6378982940364</v>
      </c>
      <c r="K4254" s="15">
        <v>-2.0582156454227743E-2</v>
      </c>
      <c r="L4254" s="14">
        <v>-2502.7234035902461</v>
      </c>
      <c r="M4254" s="14">
        <v>120940.34898371101</v>
      </c>
      <c r="N4254" s="14">
        <v>2769.4784237205272</v>
      </c>
      <c r="O4254" s="15">
        <v>8.5599642686205943E-2</v>
      </c>
      <c r="P4254" s="14">
        <v>18966.726527297458</v>
      </c>
      <c r="Q4254" s="14">
        <v>241926.29867188761</v>
      </c>
      <c r="R4254" s="14">
        <v>2769.4784237205272</v>
      </c>
      <c r="S4254" s="15">
        <v>0.2766708190285419</v>
      </c>
      <c r="T4254" s="38">
        <v>77211.17595880499</v>
      </c>
      <c r="U4254" s="38">
        <v>357668.26631312433</v>
      </c>
      <c r="V4254" s="38">
        <v>93675.179082512201</v>
      </c>
      <c r="W4254" s="38">
        <v>720534.91396872292</v>
      </c>
      <c r="AA4254" s="13">
        <v>4189</v>
      </c>
      <c r="AB4254" s="39">
        <v>2745542.4015805111</v>
      </c>
    </row>
    <row r="4255" spans="3:28">
      <c r="C4255" s="13">
        <v>4190</v>
      </c>
      <c r="D4255" s="13">
        <v>65</v>
      </c>
      <c r="E4255" s="14">
        <v>225619.54654371104</v>
      </c>
      <c r="F4255" s="14">
        <v>67069.123152047308</v>
      </c>
      <c r="G4255" s="14">
        <v>2551.6097</v>
      </c>
      <c r="H4255" s="14">
        <v>155998.81369166373</v>
      </c>
      <c r="I4255" s="14">
        <v>9359.9288214998232</v>
      </c>
      <c r="J4255" s="14">
        <v>3743.9715285999296</v>
      </c>
      <c r="K4255" s="15">
        <v>1.211203500534971E-2</v>
      </c>
      <c r="L4255" s="14">
        <v>2214.8320415439084</v>
      </c>
      <c r="M4255" s="14">
        <v>186948.90832701966</v>
      </c>
      <c r="N4255" s="14">
        <v>2807.9786464499471</v>
      </c>
      <c r="O4255" s="15">
        <v>0.1610251605055309</v>
      </c>
      <c r="P4255" s="14">
        <v>31801.431046076501</v>
      </c>
      <c r="Q4255" s="14">
        <v>230698.9732168031</v>
      </c>
      <c r="R4255" s="14">
        <v>2807.9786464499471</v>
      </c>
      <c r="S4255" s="15">
        <v>0.17165118901898097</v>
      </c>
      <c r="T4255" s="38">
        <v>28083.233066962603</v>
      </c>
      <c r="U4255" s="38">
        <v>193093.62224948127</v>
      </c>
      <c r="V4255" s="38">
        <v>62099.496154583008</v>
      </c>
      <c r="W4255" s="38">
        <v>610741.50379330409</v>
      </c>
      <c r="AA4255" s="13">
        <v>4190</v>
      </c>
      <c r="AB4255" s="39">
        <v>2659207.2842643969</v>
      </c>
    </row>
    <row r="4256" spans="3:28">
      <c r="C4256" s="13">
        <v>4191</v>
      </c>
      <c r="D4256" s="13">
        <v>65</v>
      </c>
      <c r="E4256" s="14">
        <v>217591.71656030446</v>
      </c>
      <c r="F4256" s="14">
        <v>63938.269458518742</v>
      </c>
      <c r="G4256" s="14">
        <v>2551.6097</v>
      </c>
      <c r="H4256" s="14">
        <v>151101.83740178571</v>
      </c>
      <c r="I4256" s="14">
        <v>9066.1102441071416</v>
      </c>
      <c r="J4256" s="14">
        <v>3626.4440976428568</v>
      </c>
      <c r="K4256" s="15">
        <v>-1.678328121790959E-3</v>
      </c>
      <c r="L4256" s="14">
        <v>-259.77359396015748</v>
      </c>
      <c r="M4256" s="14">
        <v>156334.62061501713</v>
      </c>
      <c r="N4256" s="14">
        <v>2719.8330732321424</v>
      </c>
      <c r="O4256" s="15">
        <v>-0.11886176773834969</v>
      </c>
      <c r="P4256" s="14">
        <v>-25732.477464922838</v>
      </c>
      <c r="Q4256" s="14">
        <v>192118.2245828739</v>
      </c>
      <c r="R4256" s="14">
        <v>2719.8330732321424</v>
      </c>
      <c r="S4256" s="15">
        <v>-7.3327521780062924E-2</v>
      </c>
      <c r="T4256" s="38">
        <v>-32713.951936722013</v>
      </c>
      <c r="U4256" s="38">
        <v>414780.66467667522</v>
      </c>
      <c r="V4256" s="38">
        <v>-58706.20299560501</v>
      </c>
      <c r="W4256" s="38">
        <v>763233.50987456623</v>
      </c>
      <c r="AA4256" s="13">
        <v>4191</v>
      </c>
      <c r="AB4256" s="39">
        <v>3363940.1277796356</v>
      </c>
    </row>
    <row r="4257" spans="3:28">
      <c r="C4257" s="13">
        <v>4192</v>
      </c>
      <c r="D4257" s="13">
        <v>65</v>
      </c>
      <c r="E4257" s="14">
        <v>244904.34051931655</v>
      </c>
      <c r="F4257" s="14">
        <v>74590.192802533449</v>
      </c>
      <c r="G4257" s="14">
        <v>2551.6097</v>
      </c>
      <c r="H4257" s="14">
        <v>167762.5380167831</v>
      </c>
      <c r="I4257" s="14">
        <v>10065.752281006986</v>
      </c>
      <c r="J4257" s="14">
        <v>4026.3009124027944</v>
      </c>
      <c r="K4257" s="15">
        <v>-1.425672484887032E-2</v>
      </c>
      <c r="L4257" s="14">
        <v>-1826.3297447198931</v>
      </c>
      <c r="M4257" s="14">
        <v>128289.85728405087</v>
      </c>
      <c r="N4257" s="14">
        <v>3019.7256843020955</v>
      </c>
      <c r="O4257" s="15">
        <v>0.24670760690773708</v>
      </c>
      <c r="P4257" s="14">
        <v>73602.939111169297</v>
      </c>
      <c r="Q4257" s="14">
        <v>373453.57884997717</v>
      </c>
      <c r="R4257" s="14">
        <v>3019.7256843020955</v>
      </c>
      <c r="S4257" s="15">
        <v>0.24707518024801539</v>
      </c>
      <c r="T4257" s="38">
        <v>112661.38317637934</v>
      </c>
      <c r="U4257" s="38">
        <v>570151.41797788802</v>
      </c>
      <c r="V4257" s="38">
        <v>184437.99254282872</v>
      </c>
      <c r="W4257" s="38">
        <v>1071894.8541119159</v>
      </c>
      <c r="AA4257" s="13">
        <v>4192</v>
      </c>
      <c r="AB4257" s="39">
        <v>2484146.1419528592</v>
      </c>
    </row>
    <row r="4258" spans="3:28">
      <c r="C4258" s="13">
        <v>4193</v>
      </c>
      <c r="D4258" s="13">
        <v>65</v>
      </c>
      <c r="E4258" s="14">
        <v>237973.45599419525</v>
      </c>
      <c r="F4258" s="14">
        <v>71887.147837736149</v>
      </c>
      <c r="G4258" s="14">
        <v>2551.6097</v>
      </c>
      <c r="H4258" s="14">
        <v>163534.6984564591</v>
      </c>
      <c r="I4258" s="14">
        <v>9812.0819073875446</v>
      </c>
      <c r="J4258" s="14">
        <v>3924.8327629550181</v>
      </c>
      <c r="K4258" s="15">
        <v>-5.6494919227606528E-2</v>
      </c>
      <c r="L4258" s="14">
        <v>-8914.2345334704678</v>
      </c>
      <c r="M4258" s="14">
        <v>150836.43352346888</v>
      </c>
      <c r="N4258" s="14">
        <v>2943.6245722162635</v>
      </c>
      <c r="O4258" s="15">
        <v>-8.0766594874095904E-2</v>
      </c>
      <c r="P4258" s="14">
        <v>-18680.088897302867</v>
      </c>
      <c r="Q4258" s="14">
        <v>214076.56245404723</v>
      </c>
      <c r="R4258" s="14">
        <v>2943.6245722162635</v>
      </c>
      <c r="S4258" s="15">
        <v>0.30110561594662855</v>
      </c>
      <c r="T4258" s="38">
        <v>19400.609041302072</v>
      </c>
      <c r="U4258" s="38">
        <v>85303.664100181544</v>
      </c>
      <c r="V4258" s="38">
        <v>-8193.7143894712644</v>
      </c>
      <c r="W4258" s="38">
        <v>450216.66007769766</v>
      </c>
      <c r="AA4258" s="13">
        <v>4193</v>
      </c>
      <c r="AB4258" s="39">
        <v>2617626.9938069293</v>
      </c>
    </row>
    <row r="4259" spans="3:28">
      <c r="C4259" s="13">
        <v>4194</v>
      </c>
      <c r="D4259" s="13">
        <v>65</v>
      </c>
      <c r="E4259" s="14">
        <v>225222.431971385</v>
      </c>
      <c r="F4259" s="14">
        <v>66914.248468840146</v>
      </c>
      <c r="G4259" s="14">
        <v>2551.6097</v>
      </c>
      <c r="H4259" s="14">
        <v>155756.57380254485</v>
      </c>
      <c r="I4259" s="14">
        <v>9345.394428152691</v>
      </c>
      <c r="J4259" s="14">
        <v>3738.1577712610765</v>
      </c>
      <c r="K4259" s="15">
        <v>-3.068662205057443E-3</v>
      </c>
      <c r="L4259" s="14">
        <v>-451.0056159453386</v>
      </c>
      <c r="M4259" s="14">
        <v>148389.48485159181</v>
      </c>
      <c r="N4259" s="14">
        <v>2803.618328445807</v>
      </c>
      <c r="O4259" s="15">
        <v>7.2813959602109679E-2</v>
      </c>
      <c r="P4259" s="14">
        <v>10950.979015462843</v>
      </c>
      <c r="Q4259" s="14">
        <v>162749.48512219833</v>
      </c>
      <c r="R4259" s="14">
        <v>2803.618328445807</v>
      </c>
      <c r="S4259" s="15">
        <v>0.29041341784490038</v>
      </c>
      <c r="T4259" s="38">
        <v>40775.871067515698</v>
      </c>
      <c r="U4259" s="38">
        <v>182583.97195925328</v>
      </c>
      <c r="V4259" s="38">
        <v>51275.844467033203</v>
      </c>
      <c r="W4259" s="38">
        <v>493722.94193304342</v>
      </c>
      <c r="AA4259" s="13">
        <v>4194</v>
      </c>
      <c r="AB4259" s="39">
        <v>3165952.1526348302</v>
      </c>
    </row>
    <row r="4260" spans="3:28">
      <c r="C4260" s="13">
        <v>4195</v>
      </c>
      <c r="D4260" s="13">
        <v>65</v>
      </c>
      <c r="E4260" s="14">
        <v>228090.53477470682</v>
      </c>
      <c r="F4260" s="14">
        <v>68032.808562135659</v>
      </c>
      <c r="G4260" s="14">
        <v>2551.6097</v>
      </c>
      <c r="H4260" s="14">
        <v>157506.11651257114</v>
      </c>
      <c r="I4260" s="14">
        <v>9450.366990754268</v>
      </c>
      <c r="J4260" s="14">
        <v>3780.1467963017076</v>
      </c>
      <c r="K4260" s="15">
        <v>0.10908158515265198</v>
      </c>
      <c r="L4260" s="14">
        <v>21387.880988834379</v>
      </c>
      <c r="M4260" s="14">
        <v>219350.28830937506</v>
      </c>
      <c r="N4260" s="14">
        <v>2835.1100972262802</v>
      </c>
      <c r="O4260" s="15">
        <v>7.0868787568843294E-2</v>
      </c>
      <c r="P4260" s="14">
        <v>19868.046311956805</v>
      </c>
      <c r="Q4260" s="14">
        <v>301635.34337720327</v>
      </c>
      <c r="R4260" s="14">
        <v>2835.1100972262802</v>
      </c>
      <c r="S4260" s="15">
        <v>-0.19865407746008218</v>
      </c>
      <c r="T4260" s="38">
        <v>-69134.557115358635</v>
      </c>
      <c r="U4260" s="38">
        <v>280297.78826269356</v>
      </c>
      <c r="V4260" s="38">
        <v>-27878.629814567452</v>
      </c>
      <c r="W4260" s="38">
        <v>801283.41994927195</v>
      </c>
      <c r="AA4260" s="13">
        <v>4195</v>
      </c>
      <c r="AB4260" s="39">
        <v>2899113.665794766</v>
      </c>
    </row>
    <row r="4261" spans="3:28">
      <c r="C4261" s="13">
        <v>4196</v>
      </c>
      <c r="D4261" s="13">
        <v>65</v>
      </c>
      <c r="E4261" s="14">
        <v>230437.65871266351</v>
      </c>
      <c r="F4261" s="14">
        <v>68948.186897938765</v>
      </c>
      <c r="G4261" s="14">
        <v>2551.6097</v>
      </c>
      <c r="H4261" s="14">
        <v>158937.86211472473</v>
      </c>
      <c r="I4261" s="14">
        <v>9536.271726883484</v>
      </c>
      <c r="J4261" s="14">
        <v>3814.5086907533937</v>
      </c>
      <c r="K4261" s="15">
        <v>7.6817365112511082E-2</v>
      </c>
      <c r="L4261" s="14">
        <v>10712.511836876944</v>
      </c>
      <c r="M4261" s="14">
        <v>152074.06562596394</v>
      </c>
      <c r="N4261" s="14">
        <v>2860.8815180650449</v>
      </c>
      <c r="O4261" s="15">
        <v>0.12522451383992284</v>
      </c>
      <c r="P4261" s="14">
        <v>13713.745883829526</v>
      </c>
      <c r="Q4261" s="14">
        <v>124657.45575692784</v>
      </c>
      <c r="R4261" s="14">
        <v>2860.8815180650449</v>
      </c>
      <c r="S4261" s="15">
        <v>0.24374505673126434</v>
      </c>
      <c r="T4261" s="38">
        <v>153837.76005056209</v>
      </c>
      <c r="U4261" s="38">
        <v>786410.27242162521</v>
      </c>
      <c r="V4261" s="38">
        <v>178264.01777126855</v>
      </c>
      <c r="W4261" s="38">
        <v>1063141.793804517</v>
      </c>
      <c r="AA4261" s="13">
        <v>4196</v>
      </c>
      <c r="AB4261" s="39">
        <v>2651585.4967591027</v>
      </c>
    </row>
    <row r="4262" spans="3:28">
      <c r="C4262" s="13">
        <v>4197</v>
      </c>
      <c r="D4262" s="13">
        <v>65</v>
      </c>
      <c r="E4262" s="14">
        <v>212843.12887605326</v>
      </c>
      <c r="F4262" s="14">
        <v>62086.320261660774</v>
      </c>
      <c r="G4262" s="14">
        <v>2551.6097</v>
      </c>
      <c r="H4262" s="14">
        <v>148205.19891439247</v>
      </c>
      <c r="I4262" s="14">
        <v>8892.3119348635482</v>
      </c>
      <c r="J4262" s="14">
        <v>3556.9247739454195</v>
      </c>
      <c r="K4262" s="15">
        <v>4.6510201215793495E-2</v>
      </c>
      <c r="L4262" s="14">
        <v>6232.8954237581584</v>
      </c>
      <c r="M4262" s="14">
        <v>142022.72006735447</v>
      </c>
      <c r="N4262" s="14">
        <v>2667.6935804590644</v>
      </c>
      <c r="O4262" s="15">
        <v>8.5039303072433556E-2</v>
      </c>
      <c r="P4262" s="14">
        <v>28178.669986386441</v>
      </c>
      <c r="Q4262" s="14">
        <v>360873.06382137263</v>
      </c>
      <c r="R4262" s="14">
        <v>2667.6935804590644</v>
      </c>
      <c r="S4262" s="15">
        <v>0.43330176236560575</v>
      </c>
      <c r="T4262" s="38">
        <v>373600.56936430233</v>
      </c>
      <c r="U4262" s="38">
        <v>1237152.3940474316</v>
      </c>
      <c r="V4262" s="38">
        <v>408012.13477444695</v>
      </c>
      <c r="W4262" s="38">
        <v>1740048.1779361586</v>
      </c>
      <c r="AA4262" s="13">
        <v>4197</v>
      </c>
      <c r="AB4262" s="39">
        <v>2824771.3995988383</v>
      </c>
    </row>
    <row r="4263" spans="3:28">
      <c r="C4263" s="13">
        <v>4198</v>
      </c>
      <c r="D4263" s="13">
        <v>65</v>
      </c>
      <c r="E4263" s="14">
        <v>227936.95705952353</v>
      </c>
      <c r="F4263" s="14">
        <v>67972.913253214181</v>
      </c>
      <c r="G4263" s="14">
        <v>2551.6097</v>
      </c>
      <c r="H4263" s="14">
        <v>157412.43410630935</v>
      </c>
      <c r="I4263" s="14">
        <v>9444.746046378561</v>
      </c>
      <c r="J4263" s="14">
        <v>3777.8984185514246</v>
      </c>
      <c r="K4263" s="15">
        <v>2.1996692298759141E-2</v>
      </c>
      <c r="L4263" s="14">
        <v>2844.6947323120116</v>
      </c>
      <c r="M4263" s="14">
        <v>134057.39378885383</v>
      </c>
      <c r="N4263" s="14">
        <v>2833.4238139135682</v>
      </c>
      <c r="O4263" s="15">
        <v>0.17242077811015699</v>
      </c>
      <c r="P4263" s="14">
        <v>88598.734773495016</v>
      </c>
      <c r="Q4263" s="14">
        <v>603867.29066697322</v>
      </c>
      <c r="R4263" s="14">
        <v>2833.4238139135682</v>
      </c>
      <c r="S4263" s="15">
        <v>-0.11934778419114443</v>
      </c>
      <c r="T4263" s="38">
        <v>-94570.980427582195</v>
      </c>
      <c r="U4263" s="38">
        <v>699244.02415416506</v>
      </c>
      <c r="V4263" s="38">
        <v>-3127.5509217751678</v>
      </c>
      <c r="W4263" s="38">
        <v>1437168.7086099922</v>
      </c>
      <c r="AA4263" s="13">
        <v>4198</v>
      </c>
      <c r="AB4263" s="39">
        <v>2831761.0755288978</v>
      </c>
    </row>
    <row r="4264" spans="3:28">
      <c r="C4264" s="13">
        <v>4199</v>
      </c>
      <c r="D4264" s="13">
        <v>65</v>
      </c>
      <c r="E4264" s="14">
        <v>243026.99200175609</v>
      </c>
      <c r="F4264" s="14">
        <v>73858.026880684876</v>
      </c>
      <c r="G4264" s="14">
        <v>2551.6097</v>
      </c>
      <c r="H4264" s="14">
        <v>166617.3554210712</v>
      </c>
      <c r="I4264" s="14">
        <v>9997.041325264272</v>
      </c>
      <c r="J4264" s="14">
        <v>3998.8165301057088</v>
      </c>
      <c r="K4264" s="15">
        <v>6.760466512530916E-2</v>
      </c>
      <c r="L4264" s="14">
        <v>10371.718729472217</v>
      </c>
      <c r="M4264" s="14">
        <v>165788.33141743933</v>
      </c>
      <c r="N4264" s="14">
        <v>2999.1123975792816</v>
      </c>
      <c r="O4264" s="15">
        <v>-2.6372536732580193E-2</v>
      </c>
      <c r="P4264" s="14">
        <v>-6116.3296533856264</v>
      </c>
      <c r="Q4264" s="14">
        <v>227303.64115723068</v>
      </c>
      <c r="R4264" s="14">
        <v>2999.1123975792816</v>
      </c>
      <c r="S4264" s="15">
        <v>6.3083620625754011E-3</v>
      </c>
      <c r="T4264" s="38">
        <v>2219.9604403634398</v>
      </c>
      <c r="U4264" s="38">
        <v>355627.09872507042</v>
      </c>
      <c r="V4264" s="38">
        <v>6475.3495164500309</v>
      </c>
      <c r="W4264" s="38">
        <v>748719.07129974035</v>
      </c>
      <c r="AA4264" s="13">
        <v>4199</v>
      </c>
      <c r="AB4264" s="39">
        <v>2632271.4794476498</v>
      </c>
    </row>
    <row r="4265" spans="3:28">
      <c r="C4265" s="13">
        <v>4200</v>
      </c>
      <c r="D4265" s="13">
        <v>65</v>
      </c>
      <c r="E4265" s="14">
        <v>231394.50413049542</v>
      </c>
      <c r="F4265" s="14">
        <v>69321.356610893214</v>
      </c>
      <c r="G4265" s="14">
        <v>2551.6097</v>
      </c>
      <c r="H4265" s="14">
        <v>159521.53781960221</v>
      </c>
      <c r="I4265" s="14">
        <v>9571.2922691761323</v>
      </c>
      <c r="J4265" s="14">
        <v>3828.5169076704533</v>
      </c>
      <c r="K4265" s="15">
        <v>2.0478058291273988E-2</v>
      </c>
      <c r="L4265" s="14">
        <v>2529.0970157385614</v>
      </c>
      <c r="M4265" s="14">
        <v>127946.12998878922</v>
      </c>
      <c r="N4265" s="14">
        <v>2871.3876807528395</v>
      </c>
      <c r="O4265" s="15">
        <v>6.4710458286022121E-2</v>
      </c>
      <c r="P4265" s="14">
        <v>5266.9379057186343</v>
      </c>
      <c r="Q4265" s="14">
        <v>88095.007031688219</v>
      </c>
      <c r="R4265" s="14">
        <v>2871.3876807528395</v>
      </c>
      <c r="S4265" s="15">
        <v>-2.5833196442522535E-2</v>
      </c>
      <c r="T4265" s="38">
        <v>-13775.641733582203</v>
      </c>
      <c r="U4265" s="38">
        <v>520913.52556805406</v>
      </c>
      <c r="V4265" s="38">
        <v>-5979.6068121250064</v>
      </c>
      <c r="W4265" s="38">
        <v>736954.6625885315</v>
      </c>
      <c r="AA4265" s="13">
        <v>4200</v>
      </c>
      <c r="AB4265" s="39">
        <v>2747969.300263003</v>
      </c>
    </row>
    <row r="4266" spans="3:28">
      <c r="C4266" s="13">
        <v>4201</v>
      </c>
      <c r="D4266" s="13">
        <v>65</v>
      </c>
      <c r="E4266" s="14">
        <v>230138.65428617105</v>
      </c>
      <c r="F4266" s="14">
        <v>68831.575171606702</v>
      </c>
      <c r="G4266" s="14">
        <v>2551.6097</v>
      </c>
      <c r="H4266" s="14">
        <v>158755.46941456434</v>
      </c>
      <c r="I4266" s="14">
        <v>9525.3281648738612</v>
      </c>
      <c r="J4266" s="14">
        <v>3810.1312659495447</v>
      </c>
      <c r="K4266" s="15">
        <v>4.6704357135004225E-2</v>
      </c>
      <c r="L4266" s="14">
        <v>6397.1746245251879</v>
      </c>
      <c r="M4266" s="14">
        <v>145273.92806027672</v>
      </c>
      <c r="N4266" s="14">
        <v>2857.5984494621584</v>
      </c>
      <c r="O4266" s="15">
        <v>9.1512707079583477E-2</v>
      </c>
      <c r="P4266" s="14">
        <v>15814.17568116453</v>
      </c>
      <c r="Q4266" s="14">
        <v>190051.49719572175</v>
      </c>
      <c r="R4266" s="14">
        <v>2857.5984494621584</v>
      </c>
      <c r="S4266" s="15">
        <v>0.38731654890351125</v>
      </c>
      <c r="T4266" s="38">
        <v>53823.538914004239</v>
      </c>
      <c r="U4266" s="38">
        <v>194217.58263029673</v>
      </c>
      <c r="V4266" s="38">
        <v>76034.889219693956</v>
      </c>
      <c r="W4266" s="38">
        <v>529543.00788629521</v>
      </c>
      <c r="AA4266" s="13">
        <v>4201</v>
      </c>
      <c r="AB4266" s="39">
        <v>3206172.2677351972</v>
      </c>
    </row>
    <row r="4267" spans="3:28">
      <c r="C4267" s="13">
        <v>4202</v>
      </c>
      <c r="D4267" s="13">
        <v>65</v>
      </c>
      <c r="E4267" s="14">
        <v>222592.58900775752</v>
      </c>
      <c r="F4267" s="14">
        <v>65888.609713025435</v>
      </c>
      <c r="G4267" s="14">
        <v>2551.6097</v>
      </c>
      <c r="H4267" s="14">
        <v>154152.3695947321</v>
      </c>
      <c r="I4267" s="14">
        <v>9249.1421756839245</v>
      </c>
      <c r="J4267" s="14">
        <v>3699.6568702735699</v>
      </c>
      <c r="K4267" s="15">
        <v>-3.2838285384361246E-3</v>
      </c>
      <c r="L4267" s="14">
        <v>-508.72299365901006</v>
      </c>
      <c r="M4267" s="14">
        <v>156258.75345646276</v>
      </c>
      <c r="N4267" s="14">
        <v>2774.7426527051771</v>
      </c>
      <c r="O4267" s="15">
        <v>9.8023870595005128E-2</v>
      </c>
      <c r="P4267" s="14">
        <v>30206.749356943019</v>
      </c>
      <c r="Q4267" s="14">
        <v>339751.19684839679</v>
      </c>
      <c r="R4267" s="14">
        <v>2774.7426527051771</v>
      </c>
      <c r="S4267" s="15">
        <v>0.1479544068867272</v>
      </c>
      <c r="T4267" s="38">
        <v>161842.67225844081</v>
      </c>
      <c r="U4267" s="38">
        <v>1257098.5917676559</v>
      </c>
      <c r="V4267" s="38">
        <v>191540.69862172482</v>
      </c>
      <c r="W4267" s="38">
        <v>1753108.5420725155</v>
      </c>
      <c r="AA4267" s="13">
        <v>4202</v>
      </c>
      <c r="AB4267" s="39">
        <v>3114242.9011099618</v>
      </c>
    </row>
    <row r="4268" spans="3:28">
      <c r="C4268" s="13">
        <v>4203</v>
      </c>
      <c r="D4268" s="13">
        <v>65</v>
      </c>
      <c r="E4268" s="14">
        <v>226728.21763183858</v>
      </c>
      <c r="F4268" s="14">
        <v>67501.50487641705</v>
      </c>
      <c r="G4268" s="14">
        <v>2551.6097</v>
      </c>
      <c r="H4268" s="14">
        <v>156675.10305542152</v>
      </c>
      <c r="I4268" s="14">
        <v>9400.5061833252912</v>
      </c>
      <c r="J4268" s="14">
        <v>3760.2024733301168</v>
      </c>
      <c r="K4268" s="15">
        <v>-2.6848613460150265E-2</v>
      </c>
      <c r="L4268" s="14">
        <v>-4040.9149402939565</v>
      </c>
      <c r="M4268" s="14">
        <v>148346.58386800496</v>
      </c>
      <c r="N4268" s="14">
        <v>2820.1518549975872</v>
      </c>
      <c r="O4268" s="15">
        <v>-7.4864637180728055E-2</v>
      </c>
      <c r="P4268" s="14">
        <v>-11676.796059868979</v>
      </c>
      <c r="Q4268" s="14">
        <v>145705.39834167575</v>
      </c>
      <c r="R4268" s="14">
        <v>2820.1518549975872</v>
      </c>
      <c r="S4268" s="15">
        <v>0.16572602980783196</v>
      </c>
      <c r="T4268" s="38">
        <v>45154.90000251196</v>
      </c>
      <c r="U4268" s="38">
        <v>319032.13184312492</v>
      </c>
      <c r="V4268" s="38">
        <v>29437.189002349027</v>
      </c>
      <c r="W4268" s="38">
        <v>613084.11405280558</v>
      </c>
      <c r="AA4268" s="13">
        <v>4203</v>
      </c>
      <c r="AB4268" s="39">
        <v>2521156.1664333441</v>
      </c>
    </row>
    <row r="4269" spans="3:28">
      <c r="C4269" s="13">
        <v>4204</v>
      </c>
      <c r="D4269" s="13">
        <v>65</v>
      </c>
      <c r="E4269" s="14">
        <v>234132.87452373523</v>
      </c>
      <c r="F4269" s="14">
        <v>70389.321064256743</v>
      </c>
      <c r="G4269" s="14">
        <v>2551.6097</v>
      </c>
      <c r="H4269" s="14">
        <v>161191.94375947848</v>
      </c>
      <c r="I4269" s="14">
        <v>9671.5166255687091</v>
      </c>
      <c r="J4269" s="14">
        <v>3868.6066502274839</v>
      </c>
      <c r="K4269" s="15">
        <v>7.6376196266182556E-2</v>
      </c>
      <c r="L4269" s="14">
        <v>11042.233783626358</v>
      </c>
      <c r="M4269" s="14">
        <v>157553.43833517074</v>
      </c>
      <c r="N4269" s="14">
        <v>2901.4549876706128</v>
      </c>
      <c r="O4269" s="15">
        <v>0.13884783081402322</v>
      </c>
      <c r="P4269" s="14">
        <v>22898.408730736683</v>
      </c>
      <c r="Q4269" s="14">
        <v>189266.43162983813</v>
      </c>
      <c r="R4269" s="14">
        <v>2901.4549876706128</v>
      </c>
      <c r="S4269" s="15">
        <v>0.1130951436171964</v>
      </c>
      <c r="T4269" s="38">
        <v>55508.003470211719</v>
      </c>
      <c r="U4269" s="38">
        <v>547766.75060894701</v>
      </c>
      <c r="V4269" s="38">
        <v>89448.645984574759</v>
      </c>
      <c r="W4269" s="38">
        <v>894586.62057395582</v>
      </c>
      <c r="AA4269" s="13">
        <v>4204</v>
      </c>
      <c r="AB4269" s="39">
        <v>3428900.2250790568</v>
      </c>
    </row>
    <row r="4270" spans="3:28">
      <c r="C4270" s="13">
        <v>4205</v>
      </c>
      <c r="D4270" s="13">
        <v>65</v>
      </c>
      <c r="E4270" s="14">
        <v>242348.61581923504</v>
      </c>
      <c r="F4270" s="14">
        <v>73593.460169501661</v>
      </c>
      <c r="G4270" s="14">
        <v>2551.6097</v>
      </c>
      <c r="H4270" s="14">
        <v>166203.54594973338</v>
      </c>
      <c r="I4270" s="14">
        <v>9972.2127569840031</v>
      </c>
      <c r="J4270" s="14">
        <v>3988.8851027936016</v>
      </c>
      <c r="K4270" s="15">
        <v>0.10694331881922264</v>
      </c>
      <c r="L4270" s="14">
        <v>12865.911181939455</v>
      </c>
      <c r="M4270" s="14">
        <v>135166.24403105589</v>
      </c>
      <c r="N4270" s="14">
        <v>2991.6638270952008</v>
      </c>
      <c r="O4270" s="15">
        <v>0.14659965271972825</v>
      </c>
      <c r="P4270" s="14">
        <v>49904.643024200966</v>
      </c>
      <c r="Q4270" s="14">
        <v>391814.94453822932</v>
      </c>
      <c r="R4270" s="14">
        <v>2991.6638270952008</v>
      </c>
      <c r="S4270" s="15">
        <v>0.32461539672564421</v>
      </c>
      <c r="T4270" s="38">
        <v>223162.52086847159</v>
      </c>
      <c r="U4270" s="38">
        <v>912125.80848339573</v>
      </c>
      <c r="V4270" s="38">
        <v>285933.07507461199</v>
      </c>
      <c r="W4270" s="38">
        <v>1439106.9970526809</v>
      </c>
      <c r="AA4270" s="13">
        <v>4205</v>
      </c>
      <c r="AB4270" s="39">
        <v>2803826.9622235741</v>
      </c>
    </row>
    <row r="4271" spans="3:28">
      <c r="C4271" s="13">
        <v>4206</v>
      </c>
      <c r="D4271" s="13">
        <v>65</v>
      </c>
      <c r="E4271" s="14">
        <v>232773.00031830923</v>
      </c>
      <c r="F4271" s="14">
        <v>69858.9701241406</v>
      </c>
      <c r="G4271" s="14">
        <v>2551.6097</v>
      </c>
      <c r="H4271" s="14">
        <v>160362.42049416862</v>
      </c>
      <c r="I4271" s="14">
        <v>9621.745229650116</v>
      </c>
      <c r="J4271" s="14">
        <v>3848.6980918600466</v>
      </c>
      <c r="K4271" s="15">
        <v>3.1026530119992457E-3</v>
      </c>
      <c r="L4271" s="14">
        <v>397.85159854138118</v>
      </c>
      <c r="M4271" s="14">
        <v>130551.68586332253</v>
      </c>
      <c r="N4271" s="14">
        <v>2886.5235688950347</v>
      </c>
      <c r="O4271" s="15">
        <v>8.5558201182188709E-2</v>
      </c>
      <c r="P4271" s="14">
        <v>21252.173131243551</v>
      </c>
      <c r="Q4271" s="14">
        <v>271089.77745205298</v>
      </c>
      <c r="R4271" s="14">
        <v>2886.5235688950347</v>
      </c>
      <c r="S4271" s="15">
        <v>5.743260036608662E-2</v>
      </c>
      <c r="T4271" s="38">
        <v>90376.288313704252</v>
      </c>
      <c r="U4271" s="38">
        <v>1665425.6159497437</v>
      </c>
      <c r="V4271" s="38">
        <v>112026.31304348918</v>
      </c>
      <c r="W4271" s="38">
        <v>2067067.079265119</v>
      </c>
      <c r="AA4271" s="13">
        <v>4206</v>
      </c>
      <c r="AB4271" s="39">
        <v>2845566.0971628428</v>
      </c>
    </row>
    <row r="4272" spans="3:28">
      <c r="C4272" s="13">
        <v>4207</v>
      </c>
      <c r="D4272" s="13">
        <v>65</v>
      </c>
      <c r="E4272" s="14">
        <v>246195.20917589005</v>
      </c>
      <c r="F4272" s="14">
        <v>75093.631578597124</v>
      </c>
      <c r="G4272" s="14">
        <v>2551.6097</v>
      </c>
      <c r="H4272" s="14">
        <v>168549.96789729293</v>
      </c>
      <c r="I4272" s="14">
        <v>10112.998073837574</v>
      </c>
      <c r="J4272" s="14">
        <v>4045.1992295350301</v>
      </c>
      <c r="K4272" s="15">
        <v>0.10288687661599077</v>
      </c>
      <c r="L4272" s="14">
        <v>13057.599748738563</v>
      </c>
      <c r="M4272" s="14">
        <v>141992.39825816217</v>
      </c>
      <c r="N4272" s="14">
        <v>3033.8994221512721</v>
      </c>
      <c r="O4272" s="15">
        <v>0.10349666156775675</v>
      </c>
      <c r="P4272" s="14">
        <v>23541.029702808948</v>
      </c>
      <c r="Q4272" s="14">
        <v>252514.87846948559</v>
      </c>
      <c r="R4272" s="14">
        <v>3033.8994221512721</v>
      </c>
      <c r="S4272" s="15">
        <v>0.1177880087726846</v>
      </c>
      <c r="T4272" s="38">
        <v>45591.551693649664</v>
      </c>
      <c r="U4272" s="38">
        <v>434172.95871833334</v>
      </c>
      <c r="V4272" s="38">
        <v>82190.181145197173</v>
      </c>
      <c r="W4272" s="38">
        <v>828680.23544598115</v>
      </c>
      <c r="AA4272" s="13">
        <v>4207</v>
      </c>
      <c r="AB4272" s="39">
        <v>2558639.7093432886</v>
      </c>
    </row>
    <row r="4273" spans="3:28">
      <c r="C4273" s="13">
        <v>4208</v>
      </c>
      <c r="D4273" s="13">
        <v>65</v>
      </c>
      <c r="E4273" s="14">
        <v>233666.96686372696</v>
      </c>
      <c r="F4273" s="14">
        <v>70207.617076853523</v>
      </c>
      <c r="G4273" s="14">
        <v>2551.6097</v>
      </c>
      <c r="H4273" s="14">
        <v>160907.74008687344</v>
      </c>
      <c r="I4273" s="14">
        <v>9654.4644052124058</v>
      </c>
      <c r="J4273" s="14">
        <v>3861.7857620849627</v>
      </c>
      <c r="K4273" s="15">
        <v>0.13172038737202307</v>
      </c>
      <c r="L4273" s="14">
        <v>15873.530435644239</v>
      </c>
      <c r="M4273" s="14">
        <v>138313.71388544282</v>
      </c>
      <c r="N4273" s="14">
        <v>2896.3393215637216</v>
      </c>
      <c r="O4273" s="15">
        <v>-4.7727565769764849E-2</v>
      </c>
      <c r="P4273" s="14">
        <v>-7994.4167467922362</v>
      </c>
      <c r="Q4273" s="14">
        <v>160954.78963890584</v>
      </c>
      <c r="R4273" s="14">
        <v>2896.3393215637216</v>
      </c>
      <c r="S4273" s="15">
        <v>4.9276289927555006E-2</v>
      </c>
      <c r="T4273" s="38">
        <v>4843.0001015722364</v>
      </c>
      <c r="U4273" s="38">
        <v>104573.73341908061</v>
      </c>
      <c r="V4273" s="38">
        <v>12722.113790424239</v>
      </c>
      <c r="W4273" s="38">
        <v>403842.23694342928</v>
      </c>
      <c r="AA4273" s="13">
        <v>4208</v>
      </c>
      <c r="AB4273" s="39">
        <v>2679020.9145208071</v>
      </c>
    </row>
    <row r="4274" spans="3:28">
      <c r="C4274" s="13">
        <v>4209</v>
      </c>
      <c r="D4274" s="13">
        <v>65</v>
      </c>
      <c r="E4274" s="14">
        <v>263393.8546250661</v>
      </c>
      <c r="F4274" s="14">
        <v>81801.103303775773</v>
      </c>
      <c r="G4274" s="14">
        <v>2551.6097</v>
      </c>
      <c r="H4274" s="14">
        <v>179041.14162129033</v>
      </c>
      <c r="I4274" s="14">
        <v>10742.468497277419</v>
      </c>
      <c r="J4274" s="14">
        <v>4296.9873989109683</v>
      </c>
      <c r="K4274" s="15">
        <v>7.1219871029991028E-2</v>
      </c>
      <c r="L4274" s="14">
        <v>12802.674002892618</v>
      </c>
      <c r="M4274" s="14">
        <v>194713.83530815368</v>
      </c>
      <c r="N4274" s="14">
        <v>3222.7405491832255</v>
      </c>
      <c r="O4274" s="15">
        <v>-0.10155103250912922</v>
      </c>
      <c r="P4274" s="14">
        <v>-11455.6191734038</v>
      </c>
      <c r="Q4274" s="14">
        <v>102962.27694693895</v>
      </c>
      <c r="R4274" s="14">
        <v>3222.7405491832255</v>
      </c>
      <c r="S4274" s="15">
        <v>0.16358655673480094</v>
      </c>
      <c r="T4274" s="38">
        <v>42003.151882742633</v>
      </c>
      <c r="U4274" s="38">
        <v>300378.60302759934</v>
      </c>
      <c r="V4274" s="38">
        <v>43350.206712231447</v>
      </c>
      <c r="W4274" s="38">
        <v>598054.71528269188</v>
      </c>
      <c r="AA4274" s="13">
        <v>4209</v>
      </c>
      <c r="AB4274" s="39">
        <v>2879713.6636821441</v>
      </c>
    </row>
    <row r="4275" spans="3:28">
      <c r="C4275" s="13">
        <v>4210</v>
      </c>
      <c r="D4275" s="13">
        <v>65</v>
      </c>
      <c r="E4275" s="14">
        <v>254194.66260143014</v>
      </c>
      <c r="F4275" s="14">
        <v>78213.41841455776</v>
      </c>
      <c r="G4275" s="14">
        <v>2551.6097</v>
      </c>
      <c r="H4275" s="14">
        <v>173429.63448687238</v>
      </c>
      <c r="I4275" s="14">
        <v>10405.778069212343</v>
      </c>
      <c r="J4275" s="14">
        <v>4162.3112276849379</v>
      </c>
      <c r="K4275" s="15">
        <v>0.12492647182906244</v>
      </c>
      <c r="L4275" s="14">
        <v>28758.83608075697</v>
      </c>
      <c r="M4275" s="14">
        <v>261046.09340943725</v>
      </c>
      <c r="N4275" s="14">
        <v>3121.7334207637027</v>
      </c>
      <c r="O4275" s="15">
        <v>8.2400468223662177E-2</v>
      </c>
      <c r="P4275" s="14">
        <v>14736.309649009201</v>
      </c>
      <c r="Q4275" s="14">
        <v>195134.86947795411</v>
      </c>
      <c r="R4275" s="14">
        <v>3121.7334207637027</v>
      </c>
      <c r="S4275" s="15">
        <v>-5.6800806867741874E-2</v>
      </c>
      <c r="T4275" s="38">
        <v>-24561.272866226871</v>
      </c>
      <c r="U4275" s="38">
        <v>409410.22708421951</v>
      </c>
      <c r="V4275" s="38">
        <v>18933.872863539298</v>
      </c>
      <c r="W4275" s="38">
        <v>865591.1899716109</v>
      </c>
      <c r="AA4275" s="13">
        <v>4210</v>
      </c>
      <c r="AB4275" s="39">
        <v>2462480.8341653193</v>
      </c>
    </row>
    <row r="4276" spans="3:28">
      <c r="C4276" s="13">
        <v>4211</v>
      </c>
      <c r="D4276" s="13">
        <v>65</v>
      </c>
      <c r="E4276" s="14">
        <v>222199.17812030148</v>
      </c>
      <c r="F4276" s="14">
        <v>65735.179466917587</v>
      </c>
      <c r="G4276" s="14">
        <v>2551.6097</v>
      </c>
      <c r="H4276" s="14">
        <v>153912.3889533839</v>
      </c>
      <c r="I4276" s="14">
        <v>9234.7433372030337</v>
      </c>
      <c r="J4276" s="14">
        <v>3693.8973348812137</v>
      </c>
      <c r="K4276" s="15">
        <v>6.9104374144423997E-2</v>
      </c>
      <c r="L4276" s="14">
        <v>10362.798020964083</v>
      </c>
      <c r="M4276" s="14">
        <v>162168.38750188571</v>
      </c>
      <c r="N4276" s="14">
        <v>2770.4230011609102</v>
      </c>
      <c r="O4276" s="15">
        <v>-4.876284750685593E-2</v>
      </c>
      <c r="P4276" s="14">
        <v>-9391.6887576698646</v>
      </c>
      <c r="Q4276" s="14">
        <v>184592.79119927826</v>
      </c>
      <c r="R4276" s="14">
        <v>2770.4230011609102</v>
      </c>
      <c r="S4276" s="15">
        <v>7.3380907987180943E-2</v>
      </c>
      <c r="T4276" s="38">
        <v>94461.237822326657</v>
      </c>
      <c r="U4276" s="38">
        <v>1383119.1257366179</v>
      </c>
      <c r="V4276" s="38">
        <v>95432.347085620873</v>
      </c>
      <c r="W4276" s="38">
        <v>1729880.3044377819</v>
      </c>
      <c r="AA4276" s="13">
        <v>4211</v>
      </c>
      <c r="AB4276" s="39">
        <v>2619815.6103500957</v>
      </c>
    </row>
    <row r="4277" spans="3:28">
      <c r="C4277" s="13">
        <v>4212</v>
      </c>
      <c r="D4277" s="13">
        <v>65</v>
      </c>
      <c r="E4277" s="14">
        <v>237614.54299917485</v>
      </c>
      <c r="F4277" s="14">
        <v>71747.171769678185</v>
      </c>
      <c r="G4277" s="14">
        <v>2551.6097</v>
      </c>
      <c r="H4277" s="14">
        <v>163315.76152949667</v>
      </c>
      <c r="I4277" s="14">
        <v>9798.9456917697989</v>
      </c>
      <c r="J4277" s="14">
        <v>3919.5782767079199</v>
      </c>
      <c r="K4277" s="15">
        <v>1.1007967732510941E-2</v>
      </c>
      <c r="L4277" s="14">
        <v>1992.8947584892583</v>
      </c>
      <c r="M4277" s="14">
        <v>184993.79947019659</v>
      </c>
      <c r="N4277" s="14">
        <v>2939.6837075309395</v>
      </c>
      <c r="O4277" s="15">
        <v>0.1260230455907913</v>
      </c>
      <c r="P4277" s="14">
        <v>36396.309882667651</v>
      </c>
      <c r="Q4277" s="14">
        <v>326672.93078262353</v>
      </c>
      <c r="R4277" s="14">
        <v>2939.6837075309395</v>
      </c>
      <c r="S4277" s="15">
        <v>0.24523758730294198</v>
      </c>
      <c r="T4277" s="38">
        <v>161529.07727005114</v>
      </c>
      <c r="U4277" s="38">
        <v>821662.5401718996</v>
      </c>
      <c r="V4277" s="38">
        <v>199918.28191120806</v>
      </c>
      <c r="W4277" s="38">
        <v>1333329.2704247197</v>
      </c>
      <c r="AA4277" s="13">
        <v>4212</v>
      </c>
      <c r="AB4277" s="39">
        <v>3062731.8841936812</v>
      </c>
    </row>
    <row r="4278" spans="3:28">
      <c r="C4278" s="13">
        <v>4213</v>
      </c>
      <c r="D4278" s="13">
        <v>65</v>
      </c>
      <c r="E4278" s="14">
        <v>254015.1293493686</v>
      </c>
      <c r="F4278" s="14">
        <v>78143.400446253756</v>
      </c>
      <c r="G4278" s="14">
        <v>2551.6097</v>
      </c>
      <c r="H4278" s="14">
        <v>173320.11920311485</v>
      </c>
      <c r="I4278" s="14">
        <v>10399.207152186891</v>
      </c>
      <c r="J4278" s="14">
        <v>4159.6828608747564</v>
      </c>
      <c r="K4278" s="15">
        <v>2.111848335478278E-2</v>
      </c>
      <c r="L4278" s="14">
        <v>3410.1847538751581</v>
      </c>
      <c r="M4278" s="14">
        <v>166968.70325526048</v>
      </c>
      <c r="N4278" s="14">
        <v>3119.7621456560673</v>
      </c>
      <c r="O4278" s="15">
        <v>1.7835148619511042E-2</v>
      </c>
      <c r="P4278" s="14">
        <v>3003.6719157227026</v>
      </c>
      <c r="Q4278" s="14">
        <v>172976.61081060825</v>
      </c>
      <c r="R4278" s="14">
        <v>3119.7621456560673</v>
      </c>
      <c r="S4278" s="15">
        <v>7.3016412129902258E-2</v>
      </c>
      <c r="T4278" s="38">
        <v>61347.389510431596</v>
      </c>
      <c r="U4278" s="38">
        <v>903093.57556479587</v>
      </c>
      <c r="V4278" s="38">
        <v>67761.246180029455</v>
      </c>
      <c r="W4278" s="38">
        <v>1243038.8896306646</v>
      </c>
      <c r="AA4278" s="13">
        <v>4213</v>
      </c>
      <c r="AB4278" s="39">
        <v>2647036.4114818661</v>
      </c>
    </row>
    <row r="4279" spans="3:28">
      <c r="C4279" s="13">
        <v>4214</v>
      </c>
      <c r="D4279" s="13">
        <v>65</v>
      </c>
      <c r="E4279" s="14">
        <v>227116.48684554026</v>
      </c>
      <c r="F4279" s="14">
        <v>67652.929869760701</v>
      </c>
      <c r="G4279" s="14">
        <v>2551.6097</v>
      </c>
      <c r="H4279" s="14">
        <v>156911.94727577956</v>
      </c>
      <c r="I4279" s="14">
        <v>9414.7168365467733</v>
      </c>
      <c r="J4279" s="14">
        <v>3765.8867346187094</v>
      </c>
      <c r="K4279" s="15">
        <v>0.12337124611330688</v>
      </c>
      <c r="L4279" s="14">
        <v>16664.629748920674</v>
      </c>
      <c r="M4279" s="14">
        <v>153624.6698784327</v>
      </c>
      <c r="N4279" s="14">
        <v>2824.4150509640317</v>
      </c>
      <c r="O4279" s="15">
        <v>6.4870626218336391E-2</v>
      </c>
      <c r="P4279" s="14">
        <v>12905.60269257604</v>
      </c>
      <c r="Q4279" s="14">
        <v>213261.51470981663</v>
      </c>
      <c r="R4279" s="14">
        <v>2824.4150509640317</v>
      </c>
      <c r="S4279" s="15">
        <v>6.0239339459910363E-2</v>
      </c>
      <c r="T4279" s="38">
        <v>29125.351738241101</v>
      </c>
      <c r="U4279" s="38">
        <v>514031.43551421212</v>
      </c>
      <c r="V4279" s="38">
        <v>58695.584179737816</v>
      </c>
      <c r="W4279" s="38">
        <v>880917.62010246143</v>
      </c>
      <c r="AA4279" s="13">
        <v>4214</v>
      </c>
      <c r="AB4279" s="39">
        <v>2205920.8645471106</v>
      </c>
    </row>
    <row r="4280" spans="3:28">
      <c r="C4280" s="13">
        <v>4215</v>
      </c>
      <c r="D4280" s="13">
        <v>65</v>
      </c>
      <c r="E4280" s="14">
        <v>246754.23654354026</v>
      </c>
      <c r="F4280" s="14">
        <v>75311.652251980704</v>
      </c>
      <c r="G4280" s="14">
        <v>2551.6097</v>
      </c>
      <c r="H4280" s="14">
        <v>168890.97459155956</v>
      </c>
      <c r="I4280" s="14">
        <v>10133.458475493573</v>
      </c>
      <c r="J4280" s="14">
        <v>4053.3833901974294</v>
      </c>
      <c r="K4280" s="15">
        <v>-3.5334544179745193E-2</v>
      </c>
      <c r="L4280" s="14">
        <v>-6371.5260552127747</v>
      </c>
      <c r="M4280" s="14">
        <v>175975.19531965529</v>
      </c>
      <c r="N4280" s="14">
        <v>3040.0375426480718</v>
      </c>
      <c r="O4280" s="15">
        <v>5.4819839757348429E-2</v>
      </c>
      <c r="P4280" s="14">
        <v>16134.301065483405</v>
      </c>
      <c r="Q4280" s="14">
        <v>311969.3185106343</v>
      </c>
      <c r="R4280" s="14">
        <v>3040.0375426480718</v>
      </c>
      <c r="S4280" s="15">
        <v>0.58982783347692114</v>
      </c>
      <c r="T4280" s="38">
        <v>87026.440007900732</v>
      </c>
      <c r="U4280" s="38">
        <v>236091.95437731594</v>
      </c>
      <c r="V4280" s="38">
        <v>96789.215018171366</v>
      </c>
      <c r="W4280" s="38">
        <v>724036.46820760553</v>
      </c>
      <c r="AA4280" s="13">
        <v>4215</v>
      </c>
      <c r="AB4280" s="39">
        <v>2997539.6453698268</v>
      </c>
    </row>
    <row r="4281" spans="3:28">
      <c r="C4281" s="13">
        <v>4216</v>
      </c>
      <c r="D4281" s="13">
        <v>65</v>
      </c>
      <c r="E4281" s="14">
        <v>233192.58142059552</v>
      </c>
      <c r="F4281" s="14">
        <v>70022.606754032255</v>
      </c>
      <c r="G4281" s="14">
        <v>2551.6097</v>
      </c>
      <c r="H4281" s="14">
        <v>160618.36496656327</v>
      </c>
      <c r="I4281" s="14">
        <v>9637.1018979937962</v>
      </c>
      <c r="J4281" s="14">
        <v>3854.8407591975188</v>
      </c>
      <c r="K4281" s="15">
        <v>5.4233413417750537E-2</v>
      </c>
      <c r="L4281" s="14">
        <v>7384.4499101845513</v>
      </c>
      <c r="M4281" s="14">
        <v>145472.39283154957</v>
      </c>
      <c r="N4281" s="14">
        <v>2891.130569398139</v>
      </c>
      <c r="O4281" s="15">
        <v>6.8325304387880162E-3</v>
      </c>
      <c r="P4281" s="14">
        <v>703.14441929309237</v>
      </c>
      <c r="Q4281" s="14">
        <v>105059.98475684348</v>
      </c>
      <c r="R4281" s="14">
        <v>2891.130569398139</v>
      </c>
      <c r="S4281" s="15">
        <v>0.32708227423044756</v>
      </c>
      <c r="T4281" s="38">
        <v>63294.493782439415</v>
      </c>
      <c r="U4281" s="38">
        <v>258252.51378929484</v>
      </c>
      <c r="V4281" s="38">
        <v>71382.088111917052</v>
      </c>
      <c r="W4281" s="38">
        <v>508784.89137768792</v>
      </c>
      <c r="AA4281" s="13">
        <v>4216</v>
      </c>
      <c r="AB4281" s="39">
        <v>2642467.94927376</v>
      </c>
    </row>
    <row r="4282" spans="3:28">
      <c r="C4282" s="13">
        <v>4217</v>
      </c>
      <c r="D4282" s="13">
        <v>65</v>
      </c>
      <c r="E4282" s="14">
        <v>239161.23048915647</v>
      </c>
      <c r="F4282" s="14">
        <v>72350.37989077103</v>
      </c>
      <c r="G4282" s="14">
        <v>2551.6097</v>
      </c>
      <c r="H4282" s="14">
        <v>164259.24089838544</v>
      </c>
      <c r="I4282" s="14">
        <v>9855.5544539031252</v>
      </c>
      <c r="J4282" s="14">
        <v>3942.2217815612503</v>
      </c>
      <c r="K4282" s="15">
        <v>3.2512471055949552E-3</v>
      </c>
      <c r="L4282" s="14">
        <v>380.71085829169232</v>
      </c>
      <c r="M4282" s="14">
        <v>119448.69132768436</v>
      </c>
      <c r="N4282" s="14">
        <v>2956.6663361709375</v>
      </c>
      <c r="O4282" s="15">
        <v>9.8082320956972974E-2</v>
      </c>
      <c r="P4282" s="14">
        <v>39964.371434848574</v>
      </c>
      <c r="Q4282" s="14">
        <v>448900.144893119</v>
      </c>
      <c r="R4282" s="14">
        <v>2956.6663361709375</v>
      </c>
      <c r="S4282" s="15">
        <v>0.14028762773195844</v>
      </c>
      <c r="T4282" s="38">
        <v>59727.244029813606</v>
      </c>
      <c r="U4282" s="38">
        <v>486954.05548802949</v>
      </c>
      <c r="V4282" s="38">
        <v>100072.32632295387</v>
      </c>
      <c r="W4282" s="38">
        <v>1055302.8917088327</v>
      </c>
      <c r="AA4282" s="13">
        <v>4217</v>
      </c>
      <c r="AB4282" s="39">
        <v>2687587.3246325208</v>
      </c>
    </row>
    <row r="4283" spans="3:28">
      <c r="C4283" s="13">
        <v>4218</v>
      </c>
      <c r="D4283" s="13">
        <v>65</v>
      </c>
      <c r="E4283" s="14">
        <v>222779.45672082531</v>
      </c>
      <c r="F4283" s="14">
        <v>65961.488121121874</v>
      </c>
      <c r="G4283" s="14">
        <v>2551.6097</v>
      </c>
      <c r="H4283" s="14">
        <v>154266.35889970345</v>
      </c>
      <c r="I4283" s="14">
        <v>9255.9815339822071</v>
      </c>
      <c r="J4283" s="14">
        <v>3702.3926135928832</v>
      </c>
      <c r="K4283" s="15">
        <v>5.6745052666407253E-2</v>
      </c>
      <c r="L4283" s="14">
        <v>10728.025250766063</v>
      </c>
      <c r="M4283" s="14">
        <v>201635.79559643008</v>
      </c>
      <c r="N4283" s="14">
        <v>2776.794460194662</v>
      </c>
      <c r="O4283" s="15">
        <v>-1.4614445845360202E-2</v>
      </c>
      <c r="P4283" s="14">
        <v>-3485.3123722844239</v>
      </c>
      <c r="Q4283" s="14">
        <v>236387.14434002322</v>
      </c>
      <c r="R4283" s="14">
        <v>2776.794460194662</v>
      </c>
      <c r="S4283" s="15">
        <v>0.24988877036769969</v>
      </c>
      <c r="T4283" s="38">
        <v>257187.19918486552</v>
      </c>
      <c r="U4283" s="38">
        <v>1287782.3062900265</v>
      </c>
      <c r="V4283" s="38">
        <v>264429.91206334718</v>
      </c>
      <c r="W4283" s="38">
        <v>1725805.2462264798</v>
      </c>
      <c r="AA4283" s="13">
        <v>4218</v>
      </c>
      <c r="AB4283" s="39">
        <v>2818824.762351735</v>
      </c>
    </row>
    <row r="4284" spans="3:28">
      <c r="C4284" s="13">
        <v>4219</v>
      </c>
      <c r="D4284" s="13">
        <v>65</v>
      </c>
      <c r="E4284" s="14">
        <v>229384.21620804811</v>
      </c>
      <c r="F4284" s="14">
        <v>68537.344321138764</v>
      </c>
      <c r="G4284" s="14">
        <v>2551.6097</v>
      </c>
      <c r="H4284" s="14">
        <v>158295.26218690936</v>
      </c>
      <c r="I4284" s="14">
        <v>9497.7157312145609</v>
      </c>
      <c r="J4284" s="14">
        <v>3799.0862924858247</v>
      </c>
      <c r="K4284" s="15">
        <v>-3.7958635377007506E-2</v>
      </c>
      <c r="L4284" s="14">
        <v>-6039.192848289008</v>
      </c>
      <c r="M4284" s="14">
        <v>154959.66428296344</v>
      </c>
      <c r="N4284" s="14">
        <v>2849.3147193643681</v>
      </c>
      <c r="O4284" s="15">
        <v>0.15082084500517473</v>
      </c>
      <c r="P4284" s="14">
        <v>28189.26910389866</v>
      </c>
      <c r="Q4284" s="14">
        <v>216519.58332375475</v>
      </c>
      <c r="R4284" s="14">
        <v>2849.3147193643681</v>
      </c>
      <c r="S4284" s="15">
        <v>6.3115254025234907E-2</v>
      </c>
      <c r="T4284" s="38">
        <v>15020.955661884895</v>
      </c>
      <c r="U4284" s="38">
        <v>254438.09033741814</v>
      </c>
      <c r="V4284" s="38">
        <v>37171.031917494547</v>
      </c>
      <c r="W4284" s="38">
        <v>625917.33794413635</v>
      </c>
      <c r="AA4284" s="13">
        <v>4219</v>
      </c>
      <c r="AB4284" s="39">
        <v>2818855.735039317</v>
      </c>
    </row>
    <row r="4285" spans="3:28">
      <c r="C4285" s="13">
        <v>4220</v>
      </c>
      <c r="D4285" s="13">
        <v>65</v>
      </c>
      <c r="E4285" s="14">
        <v>240357.41776979249</v>
      </c>
      <c r="F4285" s="14">
        <v>72816.892930219066</v>
      </c>
      <c r="G4285" s="14">
        <v>2551.6097</v>
      </c>
      <c r="H4285" s="14">
        <v>164988.91513957342</v>
      </c>
      <c r="I4285" s="14">
        <v>9899.3349083744051</v>
      </c>
      <c r="J4285" s="14">
        <v>3959.7339633497622</v>
      </c>
      <c r="K4285" s="15">
        <v>4.9264951816632131E-2</v>
      </c>
      <c r="L4285" s="14">
        <v>8423.6662749531861</v>
      </c>
      <c r="M4285" s="14">
        <v>181390.5324179529</v>
      </c>
      <c r="N4285" s="14">
        <v>2969.8004725123214</v>
      </c>
      <c r="O4285" s="15">
        <v>0.16940364795690604</v>
      </c>
      <c r="P4285" s="14">
        <v>26412.507327349918</v>
      </c>
      <c r="Q4285" s="14">
        <v>183812.0389537689</v>
      </c>
      <c r="R4285" s="14">
        <v>2969.8004725123214</v>
      </c>
      <c r="S4285" s="15">
        <v>-0.14742166880983826</v>
      </c>
      <c r="T4285" s="38">
        <v>-27327.517616396883</v>
      </c>
      <c r="U4285" s="38">
        <v>159527.13075130334</v>
      </c>
      <c r="V4285" s="38">
        <v>7508.6559859062218</v>
      </c>
      <c r="W4285" s="38">
        <v>524729.7021230252</v>
      </c>
      <c r="AA4285" s="13">
        <v>4220</v>
      </c>
      <c r="AB4285" s="39">
        <v>2454631.8700240543</v>
      </c>
    </row>
    <row r="4286" spans="3:28">
      <c r="C4286" s="13">
        <v>4221</v>
      </c>
      <c r="D4286" s="13">
        <v>65</v>
      </c>
      <c r="E4286" s="14">
        <v>260183.250036073</v>
      </c>
      <c r="F4286" s="14">
        <v>80548.96751406847</v>
      </c>
      <c r="G4286" s="14">
        <v>2551.6097</v>
      </c>
      <c r="H4286" s="14">
        <v>177082.67282200453</v>
      </c>
      <c r="I4286" s="14">
        <v>10624.960369320272</v>
      </c>
      <c r="J4286" s="14">
        <v>4249.9841477281088</v>
      </c>
      <c r="K4286" s="15">
        <v>1.8269294623907729E-2</v>
      </c>
      <c r="L4286" s="14">
        <v>3159.0621953797736</v>
      </c>
      <c r="M4286" s="14">
        <v>178200.53848017406</v>
      </c>
      <c r="N4286" s="14">
        <v>3187.4881107960814</v>
      </c>
      <c r="O4286" s="15">
        <v>-7.5678008569703276E-3</v>
      </c>
      <c r="P4286" s="14">
        <v>-2011.612959726325</v>
      </c>
      <c r="Q4286" s="14">
        <v>265394.22072981263</v>
      </c>
      <c r="R4286" s="14">
        <v>3187.4881107960814</v>
      </c>
      <c r="S4286" s="15">
        <v>4.9473409981180647E-2</v>
      </c>
      <c r="T4286" s="38">
        <v>13509.853291928348</v>
      </c>
      <c r="U4286" s="38">
        <v>288176.61368210916</v>
      </c>
      <c r="V4286" s="38">
        <v>14657.302527581796</v>
      </c>
      <c r="W4286" s="38">
        <v>731771.37289209582</v>
      </c>
      <c r="AA4286" s="13">
        <v>4221</v>
      </c>
      <c r="AB4286" s="39">
        <v>2737919.1131004295</v>
      </c>
    </row>
    <row r="4287" spans="3:28">
      <c r="C4287" s="13">
        <v>4222</v>
      </c>
      <c r="D4287" s="13">
        <v>65</v>
      </c>
      <c r="E4287" s="14">
        <v>230255.43420256788</v>
      </c>
      <c r="F4287" s="14">
        <v>68877.119339001481</v>
      </c>
      <c r="G4287" s="14">
        <v>2551.6097</v>
      </c>
      <c r="H4287" s="14">
        <v>158826.7051635664</v>
      </c>
      <c r="I4287" s="14">
        <v>9529.6023098139831</v>
      </c>
      <c r="J4287" s="14">
        <v>3811.8409239255934</v>
      </c>
      <c r="K4287" s="15">
        <v>4.9942458275683083E-2</v>
      </c>
      <c r="L4287" s="14">
        <v>6203.8928539374638</v>
      </c>
      <c r="M4287" s="14">
        <v>132330.62799209997</v>
      </c>
      <c r="N4287" s="14">
        <v>2858.8806929441948</v>
      </c>
      <c r="O4287" s="15">
        <v>-0.13090549268577695</v>
      </c>
      <c r="P4287" s="14">
        <v>-18065.229203143699</v>
      </c>
      <c r="Q4287" s="14">
        <v>121366.28296247758</v>
      </c>
      <c r="R4287" s="14">
        <v>2858.8806929441948</v>
      </c>
      <c r="S4287" s="15">
        <v>-9.9176797056916607E-2</v>
      </c>
      <c r="T4287" s="38">
        <v>-40555.523447008403</v>
      </c>
      <c r="U4287" s="38">
        <v>369795.40509527607</v>
      </c>
      <c r="V4287" s="38">
        <v>-52416.859796214638</v>
      </c>
      <c r="W4287" s="38">
        <v>623492.31604985357</v>
      </c>
      <c r="AA4287" s="13">
        <v>4222</v>
      </c>
      <c r="AB4287" s="39">
        <v>3038950.6032943386</v>
      </c>
    </row>
    <row r="4288" spans="3:28">
      <c r="C4288" s="13">
        <v>4223</v>
      </c>
      <c r="D4288" s="13">
        <v>65</v>
      </c>
      <c r="E4288" s="14">
        <v>245703.59515132906</v>
      </c>
      <c r="F4288" s="14">
        <v>74901.902109018338</v>
      </c>
      <c r="G4288" s="14">
        <v>2551.6097</v>
      </c>
      <c r="H4288" s="14">
        <v>168250.08334231071</v>
      </c>
      <c r="I4288" s="14">
        <v>10095.005000538642</v>
      </c>
      <c r="J4288" s="14">
        <v>4038.002000215457</v>
      </c>
      <c r="K4288" s="15">
        <v>4.1818708880532761E-2</v>
      </c>
      <c r="L4288" s="14">
        <v>6817.430070982181</v>
      </c>
      <c r="M4288" s="14">
        <v>171859.87807559074</v>
      </c>
      <c r="N4288" s="14">
        <v>3028.5015001615925</v>
      </c>
      <c r="O4288" s="15">
        <v>7.4319384508681238E-2</v>
      </c>
      <c r="P4288" s="14">
        <v>15936.16804596821</v>
      </c>
      <c r="Q4288" s="14">
        <v>231878.5676743098</v>
      </c>
      <c r="R4288" s="14">
        <v>3028.5015001615925</v>
      </c>
      <c r="S4288" s="15">
        <v>0.21987674316769262</v>
      </c>
      <c r="T4288" s="38">
        <v>185121.26778426947</v>
      </c>
      <c r="U4288" s="38">
        <v>1028567.5260640583</v>
      </c>
      <c r="V4288" s="38">
        <v>207874.86590121986</v>
      </c>
      <c r="W4288" s="38">
        <v>1432305.9718139588</v>
      </c>
      <c r="AA4288" s="13">
        <v>4223</v>
      </c>
      <c r="AB4288" s="39">
        <v>2469931.934215941</v>
      </c>
    </row>
    <row r="4289" spans="3:28">
      <c r="C4289" s="13">
        <v>4224</v>
      </c>
      <c r="D4289" s="13">
        <v>65</v>
      </c>
      <c r="E4289" s="14">
        <v>242521.6450848488</v>
      </c>
      <c r="F4289" s="14">
        <v>73660.941583091029</v>
      </c>
      <c r="G4289" s="14">
        <v>2551.6097</v>
      </c>
      <c r="H4289" s="14">
        <v>166309.09380175776</v>
      </c>
      <c r="I4289" s="14">
        <v>9978.5456281054649</v>
      </c>
      <c r="J4289" s="14">
        <v>3991.4182512421862</v>
      </c>
      <c r="K4289" s="15">
        <v>5.1531726755327578E-2</v>
      </c>
      <c r="L4289" s="14">
        <v>7409.6748857904386</v>
      </c>
      <c r="M4289" s="14">
        <v>153193.98478878397</v>
      </c>
      <c r="N4289" s="14">
        <v>2993.5636884316395</v>
      </c>
      <c r="O4289" s="15">
        <v>0.1051236586499</v>
      </c>
      <c r="P4289" s="14">
        <v>16838.545323782997</v>
      </c>
      <c r="Q4289" s="14">
        <v>178513.78309352434</v>
      </c>
      <c r="R4289" s="14">
        <v>2993.5636884316395</v>
      </c>
      <c r="S4289" s="15">
        <v>0.15679094518052103</v>
      </c>
      <c r="T4289" s="38">
        <v>168568.63144937737</v>
      </c>
      <c r="U4289" s="38">
        <v>1245182.5462077172</v>
      </c>
      <c r="V4289" s="38">
        <v>192816.85165895079</v>
      </c>
      <c r="W4289" s="38">
        <v>1576890.3140900256</v>
      </c>
      <c r="AA4289" s="13">
        <v>4224</v>
      </c>
      <c r="AB4289" s="39">
        <v>2569906.0531218122</v>
      </c>
    </row>
    <row r="4290" spans="3:28">
      <c r="C4290" s="13">
        <v>4225</v>
      </c>
      <c r="D4290" s="13">
        <v>65</v>
      </c>
      <c r="E4290" s="14">
        <v>233460.90962842066</v>
      </c>
      <c r="F4290" s="14">
        <v>70127.254755084054</v>
      </c>
      <c r="G4290" s="14">
        <v>2551.6097</v>
      </c>
      <c r="H4290" s="14">
        <v>160782.04517333661</v>
      </c>
      <c r="I4290" s="14">
        <v>9646.9227104001966</v>
      </c>
      <c r="J4290" s="14">
        <v>3858.7690841600788</v>
      </c>
      <c r="K4290" s="15">
        <v>9.9064470903727331E-2</v>
      </c>
      <c r="L4290" s="14">
        <v>18062.859925826186</v>
      </c>
      <c r="M4290" s="14">
        <v>202326.63500212715</v>
      </c>
      <c r="N4290" s="14">
        <v>2894.0768131200589</v>
      </c>
      <c r="O4290" s="15">
        <v>1.7222954733704943E-3</v>
      </c>
      <c r="P4290" s="14">
        <v>408.85813939473178</v>
      </c>
      <c r="Q4290" s="14">
        <v>239247.29988896271</v>
      </c>
      <c r="R4290" s="14">
        <v>2894.0768131200589</v>
      </c>
      <c r="S4290" s="15">
        <v>-5.516500636950035E-2</v>
      </c>
      <c r="T4290" s="38">
        <v>-51066.931114275612</v>
      </c>
      <c r="U4290" s="38">
        <v>876092.51947301638</v>
      </c>
      <c r="V4290" s="38">
        <v>-32595.213049054695</v>
      </c>
      <c r="W4290" s="38">
        <v>1317666.4543641063</v>
      </c>
      <c r="AA4290" s="13">
        <v>4225</v>
      </c>
      <c r="AB4290" s="39">
        <v>3141855.0297237737</v>
      </c>
    </row>
    <row r="4291" spans="3:28">
      <c r="C4291" s="13">
        <v>4226</v>
      </c>
      <c r="D4291" s="13">
        <v>65</v>
      </c>
      <c r="E4291" s="14">
        <v>241900.83696723887</v>
      </c>
      <c r="F4291" s="14">
        <v>73418.826417223157</v>
      </c>
      <c r="G4291" s="14">
        <v>2551.6097</v>
      </c>
      <c r="H4291" s="14">
        <v>165930.40085001572</v>
      </c>
      <c r="I4291" s="14">
        <v>9955.8240510009437</v>
      </c>
      <c r="J4291" s="14">
        <v>3982.3296204003777</v>
      </c>
      <c r="K4291" s="15">
        <v>-6.1217166762220589E-2</v>
      </c>
      <c r="L4291" s="14">
        <v>-9568.36342730869</v>
      </c>
      <c r="M4291" s="14">
        <v>148724.76590330258</v>
      </c>
      <c r="N4291" s="14">
        <v>2986.7472153002832</v>
      </c>
      <c r="O4291" s="15">
        <v>0.23021885830416083</v>
      </c>
      <c r="P4291" s="14">
        <v>29608.351628646651</v>
      </c>
      <c r="Q4291" s="14">
        <v>159711.30938047951</v>
      </c>
      <c r="R4291" s="14">
        <v>2986.7472153002832</v>
      </c>
      <c r="S4291" s="15">
        <v>-4.3664249071311598E-2</v>
      </c>
      <c r="T4291" s="38">
        <v>-8301.6662689529931</v>
      </c>
      <c r="U4291" s="38">
        <v>183316.72827733451</v>
      </c>
      <c r="V4291" s="38">
        <v>11738.321932384968</v>
      </c>
      <c r="W4291" s="38">
        <v>491752.80356111657</v>
      </c>
      <c r="AA4291" s="13">
        <v>4226</v>
      </c>
      <c r="AB4291" s="39">
        <v>2771513.4412743649</v>
      </c>
    </row>
    <row r="4292" spans="3:28">
      <c r="C4292" s="13">
        <v>4227</v>
      </c>
      <c r="D4292" s="13">
        <v>65</v>
      </c>
      <c r="E4292" s="14">
        <v>241668.57615327503</v>
      </c>
      <c r="F4292" s="14">
        <v>73328.244699777264</v>
      </c>
      <c r="G4292" s="14">
        <v>2551.6097</v>
      </c>
      <c r="H4292" s="14">
        <v>165788.72175349775</v>
      </c>
      <c r="I4292" s="14">
        <v>9947.323305209864</v>
      </c>
      <c r="J4292" s="14">
        <v>3978.9293220839459</v>
      </c>
      <c r="K4292" s="15">
        <v>2.352843743752631E-2</v>
      </c>
      <c r="L4292" s="14">
        <v>2843.841813942513</v>
      </c>
      <c r="M4292" s="14">
        <v>125701.58859076886</v>
      </c>
      <c r="N4292" s="14">
        <v>2984.1969915629593</v>
      </c>
      <c r="O4292" s="15">
        <v>6.1289525431058318E-2</v>
      </c>
      <c r="P4292" s="14">
        <v>10165.559566751765</v>
      </c>
      <c r="Q4292" s="14">
        <v>177518.94504845585</v>
      </c>
      <c r="R4292" s="14">
        <v>2984.1969915629593</v>
      </c>
      <c r="S4292" s="15">
        <v>0.149331393152003</v>
      </c>
      <c r="T4292" s="38">
        <v>25524.808294369876</v>
      </c>
      <c r="U4292" s="38">
        <v>197944.18306881312</v>
      </c>
      <c r="V4292" s="38">
        <v>38534.20967506415</v>
      </c>
      <c r="W4292" s="38">
        <v>501164.71670803783</v>
      </c>
      <c r="AA4292" s="13">
        <v>4227</v>
      </c>
      <c r="AB4292" s="39">
        <v>3190343.74282553</v>
      </c>
    </row>
    <row r="4293" spans="3:28">
      <c r="C4293" s="13">
        <v>4228</v>
      </c>
      <c r="D4293" s="13">
        <v>65</v>
      </c>
      <c r="E4293" s="14">
        <v>227480.8742984597</v>
      </c>
      <c r="F4293" s="14">
        <v>67795.040976399294</v>
      </c>
      <c r="G4293" s="14">
        <v>2551.6097</v>
      </c>
      <c r="H4293" s="14">
        <v>157134.22362206041</v>
      </c>
      <c r="I4293" s="14">
        <v>9428.0534173236247</v>
      </c>
      <c r="J4293" s="14">
        <v>3771.2213669294501</v>
      </c>
      <c r="K4293" s="15">
        <v>2.2839269124391784E-2</v>
      </c>
      <c r="L4293" s="14">
        <v>4591.7506121702709</v>
      </c>
      <c r="M4293" s="14">
        <v>207523.66392299853</v>
      </c>
      <c r="N4293" s="14">
        <v>2828.4160251970875</v>
      </c>
      <c r="O4293" s="15">
        <v>9.0451469816671362E-2</v>
      </c>
      <c r="P4293" s="14">
        <v>10795.87903027354</v>
      </c>
      <c r="Q4293" s="14">
        <v>131565.57183659426</v>
      </c>
      <c r="R4293" s="14">
        <v>2828.4160251970875</v>
      </c>
      <c r="S4293" s="15">
        <v>0.19680244229288046</v>
      </c>
      <c r="T4293" s="38">
        <v>64626.821694079146</v>
      </c>
      <c r="U4293" s="38">
        <v>394425.27606629254</v>
      </c>
      <c r="V4293" s="38">
        <v>80014.451336522965</v>
      </c>
      <c r="W4293" s="38">
        <v>733514.51182588539</v>
      </c>
      <c r="AA4293" s="13">
        <v>4228</v>
      </c>
      <c r="AB4293" s="39">
        <v>2618927.3232792327</v>
      </c>
    </row>
    <row r="4294" spans="3:28">
      <c r="C4294" s="13">
        <v>4229</v>
      </c>
      <c r="D4294" s="13">
        <v>65</v>
      </c>
      <c r="E4294" s="14">
        <v>231257.61756554118</v>
      </c>
      <c r="F4294" s="14">
        <v>69267.970850561062</v>
      </c>
      <c r="G4294" s="14">
        <v>2551.6097</v>
      </c>
      <c r="H4294" s="14">
        <v>159438.03701498013</v>
      </c>
      <c r="I4294" s="14">
        <v>9566.2822208988073</v>
      </c>
      <c r="J4294" s="14">
        <v>3826.512888359523</v>
      </c>
      <c r="K4294" s="15">
        <v>3.2809077317572162E-2</v>
      </c>
      <c r="L4294" s="14">
        <v>6365.2761513838295</v>
      </c>
      <c r="M4294" s="14">
        <v>202288.1382230483</v>
      </c>
      <c r="N4294" s="14">
        <v>2869.8846662696419</v>
      </c>
      <c r="O4294" s="15">
        <v>-3.736787485432963E-2</v>
      </c>
      <c r="P4294" s="14">
        <v>-11057.77323536559</v>
      </c>
      <c r="Q4294" s="14">
        <v>286293.73589403118</v>
      </c>
      <c r="R4294" s="14">
        <v>2869.8846662696419</v>
      </c>
      <c r="S4294" s="15">
        <v>-0.28149149221716874</v>
      </c>
      <c r="T4294" s="38">
        <v>-16557.056124977029</v>
      </c>
      <c r="U4294" s="38">
        <v>43696.914785417153</v>
      </c>
      <c r="V4294" s="38">
        <v>-21249.55320895879</v>
      </c>
      <c r="W4294" s="38">
        <v>532278.78890249669</v>
      </c>
      <c r="AA4294" s="13">
        <v>4229</v>
      </c>
      <c r="AB4294" s="39">
        <v>2967745.441851662</v>
      </c>
    </row>
    <row r="4295" spans="3:28">
      <c r="C4295" s="13">
        <v>4230</v>
      </c>
      <c r="D4295" s="13">
        <v>65</v>
      </c>
      <c r="E4295" s="14">
        <v>238938.06423293805</v>
      </c>
      <c r="F4295" s="14">
        <v>72263.345050845848</v>
      </c>
      <c r="G4295" s="14">
        <v>2551.6097</v>
      </c>
      <c r="H4295" s="14">
        <v>164123.1094820922</v>
      </c>
      <c r="I4295" s="14">
        <v>9847.3865689255308</v>
      </c>
      <c r="J4295" s="14">
        <v>3938.9546275702123</v>
      </c>
      <c r="K4295" s="15">
        <v>2.0306396059574704E-2</v>
      </c>
      <c r="L4295" s="14">
        <v>2671.3130526415625</v>
      </c>
      <c r="M4295" s="14">
        <v>136191.11789891892</v>
      </c>
      <c r="N4295" s="14">
        <v>2954.2159706776592</v>
      </c>
      <c r="O4295" s="15">
        <v>7.2163350400595502E-2</v>
      </c>
      <c r="P4295" s="14">
        <v>16885.727781359306</v>
      </c>
      <c r="Q4295" s="14">
        <v>252355.95952858988</v>
      </c>
      <c r="R4295" s="14">
        <v>2954.2159706776592</v>
      </c>
      <c r="S4295" s="15">
        <v>-0.1174903797127942</v>
      </c>
      <c r="T4295" s="38">
        <v>-10730.348405958863</v>
      </c>
      <c r="U4295" s="38">
        <v>82076.351263305492</v>
      </c>
      <c r="V4295" s="38">
        <v>8826.6924280420062</v>
      </c>
      <c r="W4295" s="38">
        <v>470623.4286908143</v>
      </c>
      <c r="AA4295" s="13">
        <v>4230</v>
      </c>
      <c r="AB4295" s="39">
        <v>2794800.6114377365</v>
      </c>
    </row>
    <row r="4296" spans="3:28">
      <c r="C4296" s="13">
        <v>4231</v>
      </c>
      <c r="D4296" s="13">
        <v>65</v>
      </c>
      <c r="E4296" s="14">
        <v>246755.89368599534</v>
      </c>
      <c r="F4296" s="14">
        <v>75312.298537538183</v>
      </c>
      <c r="G4296" s="14">
        <v>2551.6097</v>
      </c>
      <c r="H4296" s="14">
        <v>168891.98544845716</v>
      </c>
      <c r="I4296" s="14">
        <v>10133.519126907429</v>
      </c>
      <c r="J4296" s="14">
        <v>4053.407650762972</v>
      </c>
      <c r="K4296" s="15">
        <v>5.6161986311128446E-2</v>
      </c>
      <c r="L4296" s="14">
        <v>7850.3199153037403</v>
      </c>
      <c r="M4296" s="14">
        <v>149656.97866988269</v>
      </c>
      <c r="N4296" s="14">
        <v>3040.0557380722289</v>
      </c>
      <c r="O4296" s="15">
        <v>0.11011864764997986</v>
      </c>
      <c r="P4296" s="14">
        <v>26712.464341735395</v>
      </c>
      <c r="Q4296" s="14">
        <v>270811.42785701109</v>
      </c>
      <c r="R4296" s="14">
        <v>3040.0557380722289</v>
      </c>
      <c r="S4296" s="15">
        <v>0.29491742540340204</v>
      </c>
      <c r="T4296" s="38">
        <v>92033.757662399774</v>
      </c>
      <c r="U4296" s="38">
        <v>405619.97672550188</v>
      </c>
      <c r="V4296" s="38">
        <v>126596.54191943891</v>
      </c>
      <c r="W4296" s="38">
        <v>826088.38325239567</v>
      </c>
      <c r="AA4296" s="13">
        <v>4231</v>
      </c>
      <c r="AB4296" s="39">
        <v>2781592.6852891943</v>
      </c>
    </row>
    <row r="4297" spans="3:28">
      <c r="C4297" s="13">
        <v>4232</v>
      </c>
      <c r="D4297" s="13">
        <v>65</v>
      </c>
      <c r="E4297" s="14">
        <v>228073.61731023141</v>
      </c>
      <c r="F4297" s="14">
        <v>68026.210750990256</v>
      </c>
      <c r="G4297" s="14">
        <v>2551.6097</v>
      </c>
      <c r="H4297" s="14">
        <v>157495.79685924115</v>
      </c>
      <c r="I4297" s="14">
        <v>9449.7478115544691</v>
      </c>
      <c r="J4297" s="14">
        <v>3779.8991246217879</v>
      </c>
      <c r="K4297" s="15">
        <v>5.4213860438162932E-2</v>
      </c>
      <c r="L4297" s="14">
        <v>8917.6291508690774</v>
      </c>
      <c r="M4297" s="14">
        <v>175297.41726730112</v>
      </c>
      <c r="N4297" s="14">
        <v>2834.9243434663408</v>
      </c>
      <c r="O4297" s="15">
        <v>5.2514256187281089E-2</v>
      </c>
      <c r="P4297" s="14">
        <v>10699.650852066452</v>
      </c>
      <c r="Q4297" s="14">
        <v>215864.65947877348</v>
      </c>
      <c r="R4297" s="14">
        <v>2834.9243434663408</v>
      </c>
      <c r="S4297" s="15">
        <v>0.14167476754556463</v>
      </c>
      <c r="T4297" s="38">
        <v>53972.312479255132</v>
      </c>
      <c r="U4297" s="38">
        <v>436349.0196477861</v>
      </c>
      <c r="V4297" s="38">
        <v>73589.592482190666</v>
      </c>
      <c r="W4297" s="38">
        <v>827511.09639386064</v>
      </c>
      <c r="AA4297" s="13">
        <v>4232</v>
      </c>
      <c r="AB4297" s="39">
        <v>3117847.641788715</v>
      </c>
    </row>
    <row r="4298" spans="3:28">
      <c r="C4298" s="13">
        <v>4233</v>
      </c>
      <c r="D4298" s="13">
        <v>65</v>
      </c>
      <c r="E4298" s="14">
        <v>225641.95673355169</v>
      </c>
      <c r="F4298" s="14">
        <v>67077.863126085169</v>
      </c>
      <c r="G4298" s="14">
        <v>2551.6097</v>
      </c>
      <c r="H4298" s="14">
        <v>156012.48390746652</v>
      </c>
      <c r="I4298" s="14">
        <v>9360.7490344479902</v>
      </c>
      <c r="J4298" s="14">
        <v>3744.2996137791961</v>
      </c>
      <c r="K4298" s="15">
        <v>-1.5628010674083384E-3</v>
      </c>
      <c r="L4298" s="14">
        <v>-194.65156539620702</v>
      </c>
      <c r="M4298" s="14">
        <v>126230.50083126398</v>
      </c>
      <c r="N4298" s="14">
        <v>2808.2247103343971</v>
      </c>
      <c r="O4298" s="15">
        <v>-1.2736498177915667E-2</v>
      </c>
      <c r="P4298" s="14">
        <v>-3033.4121973895644</v>
      </c>
      <c r="Q4298" s="14">
        <v>236537.59305219355</v>
      </c>
      <c r="R4298" s="14">
        <v>2808.2247103343971</v>
      </c>
      <c r="S4298" s="15">
        <v>0.29009921784104026</v>
      </c>
      <c r="T4298" s="38">
        <v>110315.79140302599</v>
      </c>
      <c r="U4298" s="38">
        <v>491989.08277912205</v>
      </c>
      <c r="V4298" s="38">
        <v>107087.72764024022</v>
      </c>
      <c r="W4298" s="38">
        <v>854757.17666257964</v>
      </c>
      <c r="AA4298" s="13">
        <v>4233</v>
      </c>
      <c r="AB4298" s="39">
        <v>3081764.984015014</v>
      </c>
    </row>
    <row r="4299" spans="3:28">
      <c r="C4299" s="13">
        <v>4234</v>
      </c>
      <c r="D4299" s="13">
        <v>65</v>
      </c>
      <c r="E4299" s="14">
        <v>221554.51494438067</v>
      </c>
      <c r="F4299" s="14">
        <v>65483.760828308463</v>
      </c>
      <c r="G4299" s="14">
        <v>2551.6097</v>
      </c>
      <c r="H4299" s="14">
        <v>153519.1444160722</v>
      </c>
      <c r="I4299" s="14">
        <v>9211.1486649643321</v>
      </c>
      <c r="J4299" s="14">
        <v>3684.459465985733</v>
      </c>
      <c r="K4299" s="15">
        <v>3.6675722950703628E-2</v>
      </c>
      <c r="L4299" s="14">
        <v>5513.0515730693924</v>
      </c>
      <c r="M4299" s="14">
        <v>157674.10611776577</v>
      </c>
      <c r="N4299" s="14">
        <v>2763.3445994892995</v>
      </c>
      <c r="O4299" s="15">
        <v>-0.13187874166191402</v>
      </c>
      <c r="P4299" s="14">
        <v>-17115.190531496024</v>
      </c>
      <c r="Q4299" s="14">
        <v>114046.23486426118</v>
      </c>
      <c r="R4299" s="14">
        <v>2763.3445994892995</v>
      </c>
      <c r="S4299" s="15">
        <v>0.3588811161177396</v>
      </c>
      <c r="T4299" s="38">
        <v>17927.25977847508</v>
      </c>
      <c r="U4299" s="38">
        <v>69262.130988227611</v>
      </c>
      <c r="V4299" s="38">
        <v>6325.1208200484471</v>
      </c>
      <c r="W4299" s="38">
        <v>340982.47197025456</v>
      </c>
      <c r="AA4299" s="13">
        <v>4234</v>
      </c>
      <c r="AB4299" s="39">
        <v>2391996.2096341518</v>
      </c>
    </row>
    <row r="4300" spans="3:28">
      <c r="C4300" s="13">
        <v>4235</v>
      </c>
      <c r="D4300" s="13">
        <v>65</v>
      </c>
      <c r="E4300" s="14">
        <v>240301.8698169163</v>
      </c>
      <c r="F4300" s="14">
        <v>72795.229228597353</v>
      </c>
      <c r="G4300" s="14">
        <v>2551.6097</v>
      </c>
      <c r="H4300" s="14">
        <v>164955.03088831893</v>
      </c>
      <c r="I4300" s="14">
        <v>9897.3018532991355</v>
      </c>
      <c r="J4300" s="14">
        <v>3958.9207413196546</v>
      </c>
      <c r="K4300" s="15">
        <v>-0.11689699831085487</v>
      </c>
      <c r="L4300" s="14">
        <v>-13627.352782524926</v>
      </c>
      <c r="M4300" s="14">
        <v>104927.83647286464</v>
      </c>
      <c r="N4300" s="14">
        <v>2969.1905559897405</v>
      </c>
      <c r="O4300" s="15">
        <v>0.11467839287922402</v>
      </c>
      <c r="P4300" s="14">
        <v>16613.825907807546</v>
      </c>
      <c r="Q4300" s="14">
        <v>162971.6225856925</v>
      </c>
      <c r="R4300" s="14">
        <v>2969.1905559897405</v>
      </c>
      <c r="S4300" s="15">
        <v>0.60961587114911764</v>
      </c>
      <c r="T4300" s="38">
        <v>113807.72115212817</v>
      </c>
      <c r="U4300" s="38">
        <v>301979.91191152378</v>
      </c>
      <c r="V4300" s="38">
        <v>116794.19427741079</v>
      </c>
      <c r="W4300" s="38">
        <v>569879.37097008096</v>
      </c>
      <c r="AA4300" s="13">
        <v>4235</v>
      </c>
      <c r="AB4300" s="39">
        <v>2957773.0565124294</v>
      </c>
    </row>
    <row r="4301" spans="3:28">
      <c r="C4301" s="13">
        <v>4236</v>
      </c>
      <c r="D4301" s="13">
        <v>65</v>
      </c>
      <c r="E4301" s="14">
        <v>235731.07750391876</v>
      </c>
      <c r="F4301" s="14">
        <v>71012.620226528321</v>
      </c>
      <c r="G4301" s="14">
        <v>2551.6097</v>
      </c>
      <c r="H4301" s="14">
        <v>162166.84757739044</v>
      </c>
      <c r="I4301" s="14">
        <v>9730.0108546434258</v>
      </c>
      <c r="J4301" s="14">
        <v>3892.0043418573705</v>
      </c>
      <c r="K4301" s="15">
        <v>4.9642464836668822E-2</v>
      </c>
      <c r="L4301" s="14">
        <v>6342.3065798933749</v>
      </c>
      <c r="M4301" s="14">
        <v>136048.01207660409</v>
      </c>
      <c r="N4301" s="14">
        <v>2919.0032563930276</v>
      </c>
      <c r="O4301" s="15">
        <v>5.6255306869282359E-2</v>
      </c>
      <c r="P4301" s="14">
        <v>7675.8134201956391</v>
      </c>
      <c r="Q4301" s="14">
        <v>145581.3473850665</v>
      </c>
      <c r="R4301" s="14">
        <v>2919.0032563930276</v>
      </c>
      <c r="S4301" s="15">
        <v>-6.9041121288815052E-2</v>
      </c>
      <c r="T4301" s="38">
        <v>-16237.204641334774</v>
      </c>
      <c r="U4301" s="38">
        <v>220403.94436206546</v>
      </c>
      <c r="V4301" s="38">
        <v>-2219.0846412457613</v>
      </c>
      <c r="W4301" s="38">
        <v>502033.30382373609</v>
      </c>
      <c r="AA4301" s="13">
        <v>4236</v>
      </c>
      <c r="AB4301" s="39">
        <v>3095272.333074661</v>
      </c>
    </row>
    <row r="4302" spans="3:28">
      <c r="C4302" s="13">
        <v>4237</v>
      </c>
      <c r="D4302" s="13">
        <v>65</v>
      </c>
      <c r="E4302" s="14">
        <v>232067.6888834507</v>
      </c>
      <c r="F4302" s="14">
        <v>69583.898664545777</v>
      </c>
      <c r="G4302" s="14">
        <v>2551.6097</v>
      </c>
      <c r="H4302" s="14">
        <v>159932.1805189049</v>
      </c>
      <c r="I4302" s="14">
        <v>9595.9308311342938</v>
      </c>
      <c r="J4302" s="14">
        <v>3838.3723324537177</v>
      </c>
      <c r="K4302" s="15">
        <v>7.4359387067421436E-3</v>
      </c>
      <c r="L4302" s="14">
        <v>1021.4173711583219</v>
      </c>
      <c r="M4302" s="14">
        <v>140302.86692347331</v>
      </c>
      <c r="N4302" s="14">
        <v>2878.7792493402881</v>
      </c>
      <c r="O4302" s="15">
        <v>-1.8688194559156851E-2</v>
      </c>
      <c r="P4302" s="14">
        <v>-4242.3085239865413</v>
      </c>
      <c r="Q4302" s="14">
        <v>224201.80916885822</v>
      </c>
      <c r="R4302" s="14">
        <v>2878.7792493402881</v>
      </c>
      <c r="S4302" s="15">
        <v>0.28685174867138952</v>
      </c>
      <c r="T4302" s="38">
        <v>98591.616211307468</v>
      </c>
      <c r="U4302" s="38">
        <v>443733.34220991988</v>
      </c>
      <c r="V4302" s="38">
        <v>95370.725058479249</v>
      </c>
      <c r="W4302" s="38">
        <v>808238.01830225135</v>
      </c>
      <c r="AA4302" s="13">
        <v>4237</v>
      </c>
      <c r="AB4302" s="39">
        <v>2792322.0991622587</v>
      </c>
    </row>
    <row r="4303" spans="3:28">
      <c r="C4303" s="13">
        <v>4238</v>
      </c>
      <c r="D4303" s="13">
        <v>65</v>
      </c>
      <c r="E4303" s="14">
        <v>234516.10961645379</v>
      </c>
      <c r="F4303" s="14">
        <v>70538.782750416984</v>
      </c>
      <c r="G4303" s="14">
        <v>2551.6097</v>
      </c>
      <c r="H4303" s="14">
        <v>161425.7171660368</v>
      </c>
      <c r="I4303" s="14">
        <v>9685.5430299622076</v>
      </c>
      <c r="J4303" s="14">
        <v>3874.2172119848833</v>
      </c>
      <c r="K4303" s="15">
        <v>8.1430802954394407E-3</v>
      </c>
      <c r="L4303" s="14">
        <v>960.3763399682058</v>
      </c>
      <c r="M4303" s="14">
        <v>120835.20692888986</v>
      </c>
      <c r="N4303" s="14">
        <v>2905.6629089886624</v>
      </c>
      <c r="O4303" s="15">
        <v>0.1743346709198686</v>
      </c>
      <c r="P4303" s="14">
        <v>28540.826976844975</v>
      </c>
      <c r="Q4303" s="14">
        <v>193706.51500915404</v>
      </c>
      <c r="R4303" s="14">
        <v>2905.6629089886624</v>
      </c>
      <c r="S4303" s="15">
        <v>-9.1490107141870738E-2</v>
      </c>
      <c r="T4303" s="38">
        <v>-5585.933961766541</v>
      </c>
      <c r="U4303" s="38">
        <v>56921.957283013253</v>
      </c>
      <c r="V4303" s="38">
        <v>23915.269355046643</v>
      </c>
      <c r="W4303" s="38">
        <v>371463.67922105716</v>
      </c>
      <c r="AA4303" s="13">
        <v>4238</v>
      </c>
      <c r="AB4303" s="39">
        <v>2462746.9894091259</v>
      </c>
    </row>
    <row r="4304" spans="3:28">
      <c r="C4304" s="13">
        <v>4239</v>
      </c>
      <c r="D4304" s="13">
        <v>65</v>
      </c>
      <c r="E4304" s="14">
        <v>231677.60058124785</v>
      </c>
      <c r="F4304" s="14">
        <v>69431.764226686661</v>
      </c>
      <c r="G4304" s="14">
        <v>2551.6097</v>
      </c>
      <c r="H4304" s="14">
        <v>159694.22665456121</v>
      </c>
      <c r="I4304" s="14">
        <v>9581.6535992736717</v>
      </c>
      <c r="J4304" s="14">
        <v>3832.6614397094691</v>
      </c>
      <c r="K4304" s="15">
        <v>8.8893183212137919E-2</v>
      </c>
      <c r="L4304" s="14">
        <v>12298.425883929016</v>
      </c>
      <c r="M4304" s="14">
        <v>152565.36392290299</v>
      </c>
      <c r="N4304" s="14">
        <v>2874.4960797821013</v>
      </c>
      <c r="O4304" s="15">
        <v>0.18830355806226223</v>
      </c>
      <c r="P4304" s="14">
        <v>23212.62886556426</v>
      </c>
      <c r="Q4304" s="14">
        <v>147922.26275112823</v>
      </c>
      <c r="R4304" s="14">
        <v>2874.4960797821013</v>
      </c>
      <c r="S4304" s="15">
        <v>-0.12573739492483899</v>
      </c>
      <c r="T4304" s="38">
        <v>-24365.37738302143</v>
      </c>
      <c r="U4304" s="38">
        <v>170851.75131676497</v>
      </c>
      <c r="V4304" s="38">
        <v>11145.677366471846</v>
      </c>
      <c r="W4304" s="38">
        <v>471339.37799079623</v>
      </c>
      <c r="AA4304" s="13">
        <v>4239</v>
      </c>
      <c r="AB4304" s="39">
        <v>2725230.2527370532</v>
      </c>
    </row>
    <row r="4305" spans="3:28">
      <c r="C4305" s="13">
        <v>4240</v>
      </c>
      <c r="D4305" s="13">
        <v>65</v>
      </c>
      <c r="E4305" s="14">
        <v>246415.49449997427</v>
      </c>
      <c r="F4305" s="14">
        <v>75179.542854989966</v>
      </c>
      <c r="G4305" s="14">
        <v>2551.6097</v>
      </c>
      <c r="H4305" s="14">
        <v>168684.34194498431</v>
      </c>
      <c r="I4305" s="14">
        <v>10121.060516699057</v>
      </c>
      <c r="J4305" s="14">
        <v>4048.4242066796232</v>
      </c>
      <c r="K4305" s="15">
        <v>-2.2636997616110016E-2</v>
      </c>
      <c r="L4305" s="14">
        <v>-3431.0503904655334</v>
      </c>
      <c r="M4305" s="14">
        <v>150161.42392905115</v>
      </c>
      <c r="N4305" s="14">
        <v>3036.318155009717</v>
      </c>
      <c r="O4305" s="15">
        <v>0.1564414906115959</v>
      </c>
      <c r="P4305" s="14">
        <v>15039.722953852777</v>
      </c>
      <c r="Q4305" s="14">
        <v>112694.28993092536</v>
      </c>
      <c r="R4305" s="14">
        <v>3036.318155009717</v>
      </c>
      <c r="S4305" s="15">
        <v>-5.6894875749205445E-2</v>
      </c>
      <c r="T4305" s="38">
        <v>-4494.5763329110241</v>
      </c>
      <c r="U4305" s="38">
        <v>76021.493781842073</v>
      </c>
      <c r="V4305" s="38">
        <v>7114.0962304762206</v>
      </c>
      <c r="W4305" s="38">
        <v>338877.20764181856</v>
      </c>
      <c r="AA4305" s="13">
        <v>4240</v>
      </c>
      <c r="AB4305" s="39">
        <v>2880476.2425800804</v>
      </c>
    </row>
    <row r="4306" spans="3:28">
      <c r="C4306" s="13">
        <v>4241</v>
      </c>
      <c r="D4306" s="13">
        <v>65</v>
      </c>
      <c r="E4306" s="14">
        <v>220643.07587643055</v>
      </c>
      <c r="F4306" s="14">
        <v>65128.299591807918</v>
      </c>
      <c r="G4306" s="14">
        <v>2551.6097</v>
      </c>
      <c r="H4306" s="14">
        <v>152963.16658462264</v>
      </c>
      <c r="I4306" s="14">
        <v>9177.7899950773572</v>
      </c>
      <c r="J4306" s="14">
        <v>3671.115998030943</v>
      </c>
      <c r="K4306" s="15">
        <v>-1.2738359186646939E-3</v>
      </c>
      <c r="L4306" s="14">
        <v>-199.53995090846092</v>
      </c>
      <c r="M4306" s="14">
        <v>158280.95793772</v>
      </c>
      <c r="N4306" s="14">
        <v>2753.3369985232071</v>
      </c>
      <c r="O4306" s="15">
        <v>7.2664250766064337E-2</v>
      </c>
      <c r="P4306" s="14">
        <v>8073.6814651765289</v>
      </c>
      <c r="Q4306" s="14">
        <v>120559.75218161618</v>
      </c>
      <c r="R4306" s="14">
        <v>2753.3369985232071</v>
      </c>
      <c r="S4306" s="15">
        <v>-0.12649380890231282</v>
      </c>
      <c r="T4306" s="38">
        <v>-34081.87047278128</v>
      </c>
      <c r="U4306" s="38">
        <v>236729.88555002568</v>
      </c>
      <c r="V4306" s="38">
        <v>-26207.728958513213</v>
      </c>
      <c r="W4306" s="38">
        <v>515570.59566936182</v>
      </c>
      <c r="AA4306" s="13">
        <v>4241</v>
      </c>
      <c r="AB4306" s="39">
        <v>2376380.0937874042</v>
      </c>
    </row>
    <row r="4307" spans="3:28">
      <c r="C4307" s="13">
        <v>4242</v>
      </c>
      <c r="D4307" s="13">
        <v>65</v>
      </c>
      <c r="E4307" s="14">
        <v>218893.39147121276</v>
      </c>
      <c r="F4307" s="14">
        <v>64445.922673772977</v>
      </c>
      <c r="G4307" s="14">
        <v>2551.6097</v>
      </c>
      <c r="H4307" s="14">
        <v>151895.85909743977</v>
      </c>
      <c r="I4307" s="14">
        <v>9113.7515458463859</v>
      </c>
      <c r="J4307" s="14">
        <v>3645.5006183385544</v>
      </c>
      <c r="K4307" s="15">
        <v>6.4353532887912332E-2</v>
      </c>
      <c r="L4307" s="14">
        <v>10278.703643951483</v>
      </c>
      <c r="M4307" s="14">
        <v>171823.89936811297</v>
      </c>
      <c r="N4307" s="14">
        <v>2734.1254637539155</v>
      </c>
      <c r="O4307" s="15">
        <v>-7.672731273666572E-2</v>
      </c>
      <c r="P4307" s="14">
        <v>-12969.857637358833</v>
      </c>
      <c r="Q4307" s="14">
        <v>157435.54587249405</v>
      </c>
      <c r="R4307" s="14">
        <v>2734.1254637539155</v>
      </c>
      <c r="S4307" s="15">
        <v>0.37286379373351219</v>
      </c>
      <c r="T4307" s="38">
        <v>130298.02352073</v>
      </c>
      <c r="U4307" s="38">
        <v>481117.15349691204</v>
      </c>
      <c r="V4307" s="38">
        <v>127606.86952732265</v>
      </c>
      <c r="W4307" s="38">
        <v>810376.598737519</v>
      </c>
      <c r="AA4307" s="13">
        <v>4242</v>
      </c>
      <c r="AB4307" s="39">
        <v>2199888.4159472357</v>
      </c>
    </row>
    <row r="4308" spans="3:28">
      <c r="C4308" s="13">
        <v>4243</v>
      </c>
      <c r="D4308" s="13">
        <v>65</v>
      </c>
      <c r="E4308" s="14">
        <v>234975.94880489391</v>
      </c>
      <c r="F4308" s="14">
        <v>70718.120033908621</v>
      </c>
      <c r="G4308" s="14">
        <v>2551.6097</v>
      </c>
      <c r="H4308" s="14">
        <v>161706.2190709853</v>
      </c>
      <c r="I4308" s="14">
        <v>9702.3731442591179</v>
      </c>
      <c r="J4308" s="14">
        <v>3880.9492577036472</v>
      </c>
      <c r="K4308" s="15">
        <v>1.0665928988736254E-2</v>
      </c>
      <c r="L4308" s="14">
        <v>1698.0263122253934</v>
      </c>
      <c r="M4308" s="14">
        <v>162839.47762286392</v>
      </c>
      <c r="N4308" s="14">
        <v>2910.7119432777354</v>
      </c>
      <c r="O4308" s="15">
        <v>0.10555250060685234</v>
      </c>
      <c r="P4308" s="14">
        <v>22751.876346342655</v>
      </c>
      <c r="Q4308" s="14">
        <v>239757.56239576681</v>
      </c>
      <c r="R4308" s="14">
        <v>2910.7119432777354</v>
      </c>
      <c r="S4308" s="15">
        <v>-0.14030818281517837</v>
      </c>
      <c r="T4308" s="38">
        <v>-24688.434916043734</v>
      </c>
      <c r="U4308" s="38">
        <v>152725.54599598577</v>
      </c>
      <c r="V4308" s="38">
        <v>-238.53225747568649</v>
      </c>
      <c r="W4308" s="38">
        <v>555322.58601461654</v>
      </c>
      <c r="AA4308" s="13">
        <v>4243</v>
      </c>
      <c r="AB4308" s="39">
        <v>2676360.8678938043</v>
      </c>
    </row>
    <row r="4309" spans="3:28">
      <c r="C4309" s="13">
        <v>4244</v>
      </c>
      <c r="D4309" s="13">
        <v>65</v>
      </c>
      <c r="E4309" s="14">
        <v>231701.35387167227</v>
      </c>
      <c r="F4309" s="14">
        <v>69441.028009952191</v>
      </c>
      <c r="G4309" s="14">
        <v>2551.6097</v>
      </c>
      <c r="H4309" s="14">
        <v>159708.71616172008</v>
      </c>
      <c r="I4309" s="14">
        <v>9582.5229697032046</v>
      </c>
      <c r="J4309" s="14">
        <v>3833.0091878812818</v>
      </c>
      <c r="K4309" s="15">
        <v>0.1026801119067598</v>
      </c>
      <c r="L4309" s="14">
        <v>18879.668723791267</v>
      </c>
      <c r="M4309" s="14">
        <v>204664.97101572459</v>
      </c>
      <c r="N4309" s="14">
        <v>2874.7568909109614</v>
      </c>
      <c r="O4309" s="15">
        <v>-4.6246542136355456E-3</v>
      </c>
      <c r="P4309" s="14">
        <v>-969.02351421507035</v>
      </c>
      <c r="Q4309" s="14">
        <v>210002.61834880715</v>
      </c>
      <c r="R4309" s="14">
        <v>2874.7568909109614</v>
      </c>
      <c r="S4309" s="15">
        <v>3.4936011400363023E-2</v>
      </c>
      <c r="T4309" s="38">
        <v>59677.397826597335</v>
      </c>
      <c r="U4309" s="38">
        <v>1769306.2793804249</v>
      </c>
      <c r="V4309" s="38">
        <v>77588.043036173534</v>
      </c>
      <c r="W4309" s="38">
        <v>2183973.8687449568</v>
      </c>
      <c r="AA4309" s="13">
        <v>4244</v>
      </c>
      <c r="AB4309" s="39">
        <v>2530536.955807012</v>
      </c>
    </row>
    <row r="4310" spans="3:28">
      <c r="C4310" s="13">
        <v>4245</v>
      </c>
      <c r="D4310" s="13">
        <v>65</v>
      </c>
      <c r="E4310" s="14">
        <v>235710.3722247362</v>
      </c>
      <c r="F4310" s="14">
        <v>71004.545167647128</v>
      </c>
      <c r="G4310" s="14">
        <v>2551.6097</v>
      </c>
      <c r="H4310" s="14">
        <v>162154.21735708907</v>
      </c>
      <c r="I4310" s="14">
        <v>9729.2530414253433</v>
      </c>
      <c r="J4310" s="14">
        <v>3891.7012165701376</v>
      </c>
      <c r="K4310" s="15">
        <v>-4.9078665162394321E-2</v>
      </c>
      <c r="L4310" s="14">
        <v>-7493.76783212993</v>
      </c>
      <c r="M4310" s="14">
        <v>147140.99163979513</v>
      </c>
      <c r="N4310" s="14">
        <v>2918.7759124276031</v>
      </c>
      <c r="O4310" s="15">
        <v>2.9951432168972517E-2</v>
      </c>
      <c r="P4310" s="14">
        <v>5020.253853778182</v>
      </c>
      <c r="Q4310" s="14">
        <v>174092.79050539213</v>
      </c>
      <c r="R4310" s="14">
        <v>2918.7759124276031</v>
      </c>
      <c r="S4310" s="15">
        <v>8.3965214417215758E-2</v>
      </c>
      <c r="T4310" s="38">
        <v>25607.242680365405</v>
      </c>
      <c r="U4310" s="38">
        <v>332041.05198594031</v>
      </c>
      <c r="V4310" s="38">
        <v>23133.728702013657</v>
      </c>
      <c r="W4310" s="38">
        <v>653274.83413112757</v>
      </c>
      <c r="AA4310" s="13">
        <v>4245</v>
      </c>
      <c r="AB4310" s="39">
        <v>3007939.1162441089</v>
      </c>
    </row>
    <row r="4311" spans="3:28">
      <c r="C4311" s="13">
        <v>4246</v>
      </c>
      <c r="D4311" s="13">
        <v>65</v>
      </c>
      <c r="E4311" s="14">
        <v>240322.82368000143</v>
      </c>
      <c r="F4311" s="14">
        <v>72803.401235200552</v>
      </c>
      <c r="G4311" s="14">
        <v>2551.6097</v>
      </c>
      <c r="H4311" s="14">
        <v>164967.81274480087</v>
      </c>
      <c r="I4311" s="14">
        <v>9898.0687646880524</v>
      </c>
      <c r="J4311" s="14">
        <v>3959.2275058752211</v>
      </c>
      <c r="K4311" s="15">
        <v>-0.10676583322922059</v>
      </c>
      <c r="L4311" s="14">
        <v>-15116.756188136431</v>
      </c>
      <c r="M4311" s="14">
        <v>128450.81441314568</v>
      </c>
      <c r="N4311" s="14">
        <v>2969.4206294064156</v>
      </c>
      <c r="O4311" s="15">
        <v>7.9816919733387004E-2</v>
      </c>
      <c r="P4311" s="14">
        <v>7594.0012488755101</v>
      </c>
      <c r="Q4311" s="14">
        <v>104221.46167523178</v>
      </c>
      <c r="R4311" s="14">
        <v>2969.4206294064156</v>
      </c>
      <c r="S4311" s="15">
        <v>0.21149332184534361</v>
      </c>
      <c r="T4311" s="38">
        <v>147509.58180190797</v>
      </c>
      <c r="U4311" s="38">
        <v>846461.14598623686</v>
      </c>
      <c r="V4311" s="38">
        <v>139986.82686264705</v>
      </c>
      <c r="W4311" s="38">
        <v>1079133.4220746143</v>
      </c>
      <c r="AA4311" s="13">
        <v>4246</v>
      </c>
      <c r="AB4311" s="39">
        <v>2426208.7293301034</v>
      </c>
    </row>
    <row r="4312" spans="3:28">
      <c r="C4312" s="13">
        <v>4247</v>
      </c>
      <c r="D4312" s="13">
        <v>65</v>
      </c>
      <c r="E4312" s="14">
        <v>216526.2662631514</v>
      </c>
      <c r="F4312" s="14">
        <v>63522.743842629046</v>
      </c>
      <c r="G4312" s="14">
        <v>2551.6097</v>
      </c>
      <c r="H4312" s="14">
        <v>150451.91272052235</v>
      </c>
      <c r="I4312" s="14">
        <v>9027.1147632313405</v>
      </c>
      <c r="J4312" s="14">
        <v>3610.8459052925364</v>
      </c>
      <c r="K4312" s="15">
        <v>5.1546325833885395E-2</v>
      </c>
      <c r="L4312" s="14">
        <v>6462.1341079606182</v>
      </c>
      <c r="M4312" s="14">
        <v>133633.11907535975</v>
      </c>
      <c r="N4312" s="14">
        <v>2708.1344289694021</v>
      </c>
      <c r="O4312" s="15">
        <v>0.20852127469882781</v>
      </c>
      <c r="P4312" s="14">
        <v>16767.765645598032</v>
      </c>
      <c r="Q4312" s="14">
        <v>98534.566140253359</v>
      </c>
      <c r="R4312" s="14">
        <v>2708.1344289694021</v>
      </c>
      <c r="S4312" s="15">
        <v>0.18878849893382021</v>
      </c>
      <c r="T4312" s="38">
        <v>41140.592838218305</v>
      </c>
      <c r="U4312" s="38">
        <v>260413.61735444062</v>
      </c>
      <c r="V4312" s="38">
        <v>64370.492591776958</v>
      </c>
      <c r="W4312" s="38">
        <v>492581.30257005373</v>
      </c>
      <c r="AA4312" s="13">
        <v>4247</v>
      </c>
      <c r="AB4312" s="39">
        <v>3240039.6481758887</v>
      </c>
    </row>
    <row r="4313" spans="3:28">
      <c r="C4313" s="13">
        <v>4248</v>
      </c>
      <c r="D4313" s="13">
        <v>65</v>
      </c>
      <c r="E4313" s="14">
        <v>225777.03281877839</v>
      </c>
      <c r="F4313" s="14">
        <v>67130.542799323564</v>
      </c>
      <c r="G4313" s="14">
        <v>2551.6097</v>
      </c>
      <c r="H4313" s="14">
        <v>156094.88031945482</v>
      </c>
      <c r="I4313" s="14">
        <v>9365.6928191672887</v>
      </c>
      <c r="J4313" s="14">
        <v>3746.2771276669155</v>
      </c>
      <c r="K4313" s="15">
        <v>-1.023712775810523E-3</v>
      </c>
      <c r="L4313" s="14">
        <v>-125.45618682857116</v>
      </c>
      <c r="M4313" s="14">
        <v>124297.86421804073</v>
      </c>
      <c r="N4313" s="14">
        <v>2809.7078457501866</v>
      </c>
      <c r="O4313" s="15">
        <v>-3.9277787455232638E-2</v>
      </c>
      <c r="P4313" s="14">
        <v>-5853.0519229660968</v>
      </c>
      <c r="Q4313" s="14">
        <v>144568.64592568224</v>
      </c>
      <c r="R4313" s="14">
        <v>2809.7078457501866</v>
      </c>
      <c r="S4313" s="15">
        <v>0.50132730877684861</v>
      </c>
      <c r="T4313" s="38">
        <v>33868.685227799797</v>
      </c>
      <c r="U4313" s="38">
        <v>102831.56887467596</v>
      </c>
      <c r="V4313" s="38">
        <v>27890.177118005129</v>
      </c>
      <c r="W4313" s="38">
        <v>371698.07901839894</v>
      </c>
      <c r="AA4313" s="13">
        <v>4248</v>
      </c>
      <c r="AB4313" s="39">
        <v>2578427.9997845856</v>
      </c>
    </row>
    <row r="4314" spans="3:28">
      <c r="C4314" s="13">
        <v>4249</v>
      </c>
      <c r="D4314" s="13">
        <v>65</v>
      </c>
      <c r="E4314" s="14">
        <v>233789.75703528925</v>
      </c>
      <c r="F4314" s="14">
        <v>70255.505243762804</v>
      </c>
      <c r="G4314" s="14">
        <v>2551.6097</v>
      </c>
      <c r="H4314" s="14">
        <v>160982.64209152645</v>
      </c>
      <c r="I4314" s="14">
        <v>9658.9585254915855</v>
      </c>
      <c r="J4314" s="14">
        <v>3863.5834101966343</v>
      </c>
      <c r="K4314" s="15">
        <v>-2.2511424379394802E-2</v>
      </c>
      <c r="L4314" s="14">
        <v>-3104.608416252293</v>
      </c>
      <c r="M4314" s="14">
        <v>136739.75443179018</v>
      </c>
      <c r="N4314" s="14">
        <v>2897.6875576474754</v>
      </c>
      <c r="O4314" s="15">
        <v>0.1440505141521714</v>
      </c>
      <c r="P4314" s="14">
        <v>40267.308284658619</v>
      </c>
      <c r="Q4314" s="14">
        <v>321252.17816972197</v>
      </c>
      <c r="R4314" s="14">
        <v>2897.6875576474754</v>
      </c>
      <c r="S4314" s="15">
        <v>-2.1230504806663109E-2</v>
      </c>
      <c r="T4314" s="38">
        <v>-1840.4078479159798</v>
      </c>
      <c r="U4314" s="38">
        <v>86295.392490620608</v>
      </c>
      <c r="V4314" s="38">
        <v>35322.292020490349</v>
      </c>
      <c r="W4314" s="38">
        <v>544287.32509213279</v>
      </c>
      <c r="AA4314" s="13">
        <v>4249</v>
      </c>
      <c r="AB4314" s="39">
        <v>2862466.586492274</v>
      </c>
    </row>
    <row r="4315" spans="3:28">
      <c r="C4315" s="13">
        <v>4250</v>
      </c>
      <c r="D4315" s="13">
        <v>65</v>
      </c>
      <c r="E4315" s="14">
        <v>242150.00285273133</v>
      </c>
      <c r="F4315" s="14">
        <v>73516.001112565224</v>
      </c>
      <c r="G4315" s="14">
        <v>2551.6097</v>
      </c>
      <c r="H4315" s="14">
        <v>166082.3920401661</v>
      </c>
      <c r="I4315" s="14">
        <v>9964.9435224099652</v>
      </c>
      <c r="J4315" s="14">
        <v>3985.9774089639864</v>
      </c>
      <c r="K4315" s="15">
        <v>7.6525850814599033E-2</v>
      </c>
      <c r="L4315" s="14">
        <v>11217.989020915073</v>
      </c>
      <c r="M4315" s="14">
        <v>159801.82123124917</v>
      </c>
      <c r="N4315" s="14">
        <v>2989.4830567229897</v>
      </c>
      <c r="O4315" s="15">
        <v>9.9411387587095015E-2</v>
      </c>
      <c r="P4315" s="14">
        <v>15412.965112429003</v>
      </c>
      <c r="Q4315" s="14">
        <v>171949.95568822077</v>
      </c>
      <c r="R4315" s="14">
        <v>2989.4830567229897</v>
      </c>
      <c r="S4315" s="15">
        <v>-0.12336629310294621</v>
      </c>
      <c r="T4315" s="38">
        <v>-22993.631071394153</v>
      </c>
      <c r="U4315" s="38">
        <v>164886.14718824465</v>
      </c>
      <c r="V4315" s="38">
        <v>3637.3230619499227</v>
      </c>
      <c r="W4315" s="38">
        <v>496637.92410771456</v>
      </c>
      <c r="AA4315" s="13">
        <v>4250</v>
      </c>
      <c r="AB4315" s="39">
        <v>2435965.5198791986</v>
      </c>
    </row>
    <row r="4316" spans="3:28">
      <c r="C4316" s="13">
        <v>4251</v>
      </c>
      <c r="D4316" s="13">
        <v>65</v>
      </c>
      <c r="E4316" s="14">
        <v>234146.99801268664</v>
      </c>
      <c r="F4316" s="14">
        <v>70394.829224947796</v>
      </c>
      <c r="G4316" s="14">
        <v>2551.6097</v>
      </c>
      <c r="H4316" s="14">
        <v>161200.55908773883</v>
      </c>
      <c r="I4316" s="14">
        <v>9672.0335452643303</v>
      </c>
      <c r="J4316" s="14">
        <v>3868.8134181057321</v>
      </c>
      <c r="K4316" s="15">
        <v>1.0677109255135542E-3</v>
      </c>
      <c r="L4316" s="14">
        <v>158.97459517252929</v>
      </c>
      <c r="M4316" s="14">
        <v>150986.29920338871</v>
      </c>
      <c r="N4316" s="14">
        <v>2901.6100635792991</v>
      </c>
      <c r="O4316" s="15">
        <v>-7.5713438776628977E-2</v>
      </c>
      <c r="P4316" s="14">
        <v>-11121.523160279015</v>
      </c>
      <c r="Q4316" s="14">
        <v>137218.9667145134</v>
      </c>
      <c r="R4316" s="14">
        <v>2901.6100635792991</v>
      </c>
      <c r="S4316" s="15">
        <v>0.22111987905605435</v>
      </c>
      <c r="T4316" s="38">
        <v>204130.49032352414</v>
      </c>
      <c r="U4316" s="38">
        <v>1128747.9106544142</v>
      </c>
      <c r="V4316" s="38">
        <v>193167.94175841764</v>
      </c>
      <c r="W4316" s="38">
        <v>1416953.1765723163</v>
      </c>
      <c r="AA4316" s="13">
        <v>4251</v>
      </c>
      <c r="AB4316" s="39">
        <v>2665271.5128643224</v>
      </c>
    </row>
    <row r="4317" spans="3:28">
      <c r="C4317" s="13">
        <v>4252</v>
      </c>
      <c r="D4317" s="13">
        <v>65</v>
      </c>
      <c r="E4317" s="14">
        <v>229912.37750373472</v>
      </c>
      <c r="F4317" s="14">
        <v>68743.327226456546</v>
      </c>
      <c r="G4317" s="14">
        <v>2551.6097</v>
      </c>
      <c r="H4317" s="14">
        <v>158617.44057727818</v>
      </c>
      <c r="I4317" s="14">
        <v>9517.0464346366898</v>
      </c>
      <c r="J4317" s="14">
        <v>3806.8185738546763</v>
      </c>
      <c r="K4317" s="15">
        <v>-2.2927508385466519E-3</v>
      </c>
      <c r="L4317" s="14">
        <v>-324.38311365075111</v>
      </c>
      <c r="M4317" s="14">
        <v>143061.08702223207</v>
      </c>
      <c r="N4317" s="14">
        <v>2855.1139303910068</v>
      </c>
      <c r="O4317" s="15">
        <v>-1.1651943166676698E-2</v>
      </c>
      <c r="P4317" s="14">
        <v>-1996.9199776059677</v>
      </c>
      <c r="Q4317" s="14">
        <v>170811.49158332287</v>
      </c>
      <c r="R4317" s="14">
        <v>2855.1139303910068</v>
      </c>
      <c r="S4317" s="15">
        <v>8.7266689334279668E-4</v>
      </c>
      <c r="T4317" s="38">
        <v>189.70336022043188</v>
      </c>
      <c r="U4317" s="38">
        <v>219000.73352417923</v>
      </c>
      <c r="V4317" s="38">
        <v>-2131.5997310362868</v>
      </c>
      <c r="W4317" s="38">
        <v>532873.3121297342</v>
      </c>
      <c r="AA4317" s="13">
        <v>4252</v>
      </c>
      <c r="AB4317" s="39">
        <v>2874813.0093112146</v>
      </c>
    </row>
    <row r="4318" spans="3:28">
      <c r="C4318" s="13">
        <v>4253</v>
      </c>
      <c r="D4318" s="13">
        <v>65</v>
      </c>
      <c r="E4318" s="14">
        <v>220982.85065058476</v>
      </c>
      <c r="F4318" s="14">
        <v>65260.811753728056</v>
      </c>
      <c r="G4318" s="14">
        <v>2551.6097</v>
      </c>
      <c r="H4318" s="14">
        <v>153170.42919685671</v>
      </c>
      <c r="I4318" s="14">
        <v>9190.225751811402</v>
      </c>
      <c r="J4318" s="14">
        <v>3676.0903007245611</v>
      </c>
      <c r="K4318" s="15">
        <v>5.4394188364937271E-2</v>
      </c>
      <c r="L4318" s="14">
        <v>7324.6014888312184</v>
      </c>
      <c r="M4318" s="14">
        <v>143820.44205824763</v>
      </c>
      <c r="N4318" s="14">
        <v>2757.0677255434207</v>
      </c>
      <c r="O4318" s="15">
        <v>8.8549553003781048E-2</v>
      </c>
      <c r="P4318" s="14">
        <v>16546.350163279494</v>
      </c>
      <c r="Q4318" s="14">
        <v>204784.6659446902</v>
      </c>
      <c r="R4318" s="14">
        <v>2757.0677255434207</v>
      </c>
      <c r="S4318" s="15">
        <v>7.5107269552978778E-2</v>
      </c>
      <c r="T4318" s="38">
        <v>242916.12736033852</v>
      </c>
      <c r="U4318" s="38">
        <v>3478550.530277058</v>
      </c>
      <c r="V4318" s="38">
        <v>266787.07901244925</v>
      </c>
      <c r="W4318" s="38">
        <v>3827155.6382799959</v>
      </c>
      <c r="AA4318" s="13">
        <v>4253</v>
      </c>
      <c r="AB4318" s="39">
        <v>2727517.0781747</v>
      </c>
    </row>
    <row r="4319" spans="3:28">
      <c r="C4319" s="13">
        <v>4254</v>
      </c>
      <c r="D4319" s="13">
        <v>65</v>
      </c>
      <c r="E4319" s="14">
        <v>235085.58211058765</v>
      </c>
      <c r="F4319" s="14">
        <v>70760.877023129186</v>
      </c>
      <c r="G4319" s="14">
        <v>2551.6097</v>
      </c>
      <c r="H4319" s="14">
        <v>161773.09538745848</v>
      </c>
      <c r="I4319" s="14">
        <v>9706.3857232475093</v>
      </c>
      <c r="J4319" s="14">
        <v>3882.5542892990038</v>
      </c>
      <c r="K4319" s="15">
        <v>0.11933473815293469</v>
      </c>
      <c r="L4319" s="14">
        <v>22288.986918155111</v>
      </c>
      <c r="M4319" s="14">
        <v>211007.28526505022</v>
      </c>
      <c r="N4319" s="14">
        <v>2911.9157169742525</v>
      </c>
      <c r="O4319" s="15">
        <v>0.15865216697955731</v>
      </c>
      <c r="P4319" s="14">
        <v>16569.159931301863</v>
      </c>
      <c r="Q4319" s="14">
        <v>122462.14028212494</v>
      </c>
      <c r="R4319" s="14">
        <v>2911.9157169742525</v>
      </c>
      <c r="S4319" s="15">
        <v>0.26382124815144847</v>
      </c>
      <c r="T4319" s="38">
        <v>110609.67314280719</v>
      </c>
      <c r="U4319" s="38">
        <v>531325.54246722348</v>
      </c>
      <c r="V4319" s="38">
        <v>149467.81999226415</v>
      </c>
      <c r="W4319" s="38">
        <v>864794.96801439859</v>
      </c>
      <c r="AA4319" s="13">
        <v>4254</v>
      </c>
      <c r="AB4319" s="39">
        <v>2900567.5761768008</v>
      </c>
    </row>
    <row r="4320" spans="3:28">
      <c r="C4320" s="13">
        <v>4255</v>
      </c>
      <c r="D4320" s="13">
        <v>65</v>
      </c>
      <c r="E4320" s="14">
        <v>240972.36155295529</v>
      </c>
      <c r="F4320" s="14">
        <v>73056.721005652566</v>
      </c>
      <c r="G4320" s="14">
        <v>2551.6097</v>
      </c>
      <c r="H4320" s="14">
        <v>165364.03084730273</v>
      </c>
      <c r="I4320" s="14">
        <v>9921.8418508381637</v>
      </c>
      <c r="J4320" s="14">
        <v>3968.7367403352655</v>
      </c>
      <c r="K4320" s="15">
        <v>4.0112177744655281E-2</v>
      </c>
      <c r="L4320" s="14">
        <v>5229.8286151190305</v>
      </c>
      <c r="M4320" s="14">
        <v>137594.2688031494</v>
      </c>
      <c r="N4320" s="14">
        <v>2976.5525552514491</v>
      </c>
      <c r="O4320" s="15">
        <v>-0.12816958752747126</v>
      </c>
      <c r="P4320" s="14">
        <v>-10468.939506793826</v>
      </c>
      <c r="Q4320" s="14">
        <v>72699.708134670174</v>
      </c>
      <c r="R4320" s="14">
        <v>2976.5525552514491</v>
      </c>
      <c r="S4320" s="15">
        <v>0.19376806763991</v>
      </c>
      <c r="T4320" s="38">
        <v>90223.664187364222</v>
      </c>
      <c r="U4320" s="38">
        <v>557339.04448830034</v>
      </c>
      <c r="V4320" s="38">
        <v>84984.553295689431</v>
      </c>
      <c r="W4320" s="38">
        <v>767633.02142611984</v>
      </c>
      <c r="AA4320" s="13">
        <v>4255</v>
      </c>
      <c r="AB4320" s="39">
        <v>2918084.2641823734</v>
      </c>
    </row>
    <row r="4321" spans="3:28">
      <c r="C4321" s="13">
        <v>4256</v>
      </c>
      <c r="D4321" s="13">
        <v>65</v>
      </c>
      <c r="E4321" s="14">
        <v>235828.93520859964</v>
      </c>
      <c r="F4321" s="14">
        <v>71050.784731353866</v>
      </c>
      <c r="G4321" s="14">
        <v>2551.6097</v>
      </c>
      <c r="H4321" s="14">
        <v>162226.54077724577</v>
      </c>
      <c r="I4321" s="14">
        <v>9733.592446634746</v>
      </c>
      <c r="J4321" s="14">
        <v>3893.4369786538987</v>
      </c>
      <c r="K4321" s="15">
        <v>8.7544656105243493E-3</v>
      </c>
      <c r="L4321" s="14">
        <v>1269.1150902854906</v>
      </c>
      <c r="M4321" s="14">
        <v>148183.57310214816</v>
      </c>
      <c r="N4321" s="14">
        <v>2920.0777339904239</v>
      </c>
      <c r="O4321" s="15">
        <v>2.8955076793268149E-2</v>
      </c>
      <c r="P4321" s="14">
        <v>6303.80164203392</v>
      </c>
      <c r="Q4321" s="14">
        <v>225473.55984569169</v>
      </c>
      <c r="R4321" s="14">
        <v>2920.0777339904239</v>
      </c>
      <c r="S4321" s="15">
        <v>-4.3048780097575887E-2</v>
      </c>
      <c r="T4321" s="38">
        <v>-11563.630408661991</v>
      </c>
      <c r="U4321" s="38">
        <v>258513.3212361508</v>
      </c>
      <c r="V4321" s="38">
        <v>-3990.7136763425806</v>
      </c>
      <c r="W4321" s="38">
        <v>632170.4541839906</v>
      </c>
      <c r="AA4321" s="13">
        <v>4256</v>
      </c>
      <c r="AB4321" s="39">
        <v>2910180.5321124471</v>
      </c>
    </row>
    <row r="4322" spans="3:28">
      <c r="C4322" s="13">
        <v>4257</v>
      </c>
      <c r="D4322" s="13">
        <v>65</v>
      </c>
      <c r="E4322" s="14">
        <v>228406.4760375504</v>
      </c>
      <c r="F4322" s="14">
        <v>68156.025654644647</v>
      </c>
      <c r="G4322" s="14">
        <v>2551.6097</v>
      </c>
      <c r="H4322" s="14">
        <v>157698.84068290575</v>
      </c>
      <c r="I4322" s="14">
        <v>9461.9304409743454</v>
      </c>
      <c r="J4322" s="14">
        <v>3784.7721763897384</v>
      </c>
      <c r="K4322" s="15">
        <v>-2.4318805715755745E-2</v>
      </c>
      <c r="L4322" s="14">
        <v>-2747.4137767633974</v>
      </c>
      <c r="M4322" s="14">
        <v>112119.83665616343</v>
      </c>
      <c r="N4322" s="14">
        <v>2838.5791322923037</v>
      </c>
      <c r="O4322" s="15">
        <v>-3.9101148617294218E-2</v>
      </c>
      <c r="P4322" s="14">
        <v>-5520.1251876771958</v>
      </c>
      <c r="Q4322" s="14">
        <v>137074.68946868781</v>
      </c>
      <c r="R4322" s="14">
        <v>2838.5791322923037</v>
      </c>
      <c r="S4322" s="15">
        <v>0.36558580807523916</v>
      </c>
      <c r="T4322" s="38">
        <v>56860.115572221352</v>
      </c>
      <c r="U4322" s="38">
        <v>213810.9228183954</v>
      </c>
      <c r="V4322" s="38">
        <v>48592.576607780757</v>
      </c>
      <c r="W4322" s="38">
        <v>463005.44894324662</v>
      </c>
      <c r="AA4322" s="13">
        <v>4257</v>
      </c>
      <c r="AB4322" s="39">
        <v>2694874.480298582</v>
      </c>
    </row>
    <row r="4323" spans="3:28">
      <c r="C4323" s="13">
        <v>4258</v>
      </c>
      <c r="D4323" s="13">
        <v>65</v>
      </c>
      <c r="E4323" s="14">
        <v>221879.11423331691</v>
      </c>
      <c r="F4323" s="14">
        <v>65610.354550993594</v>
      </c>
      <c r="G4323" s="14">
        <v>2551.6097</v>
      </c>
      <c r="H4323" s="14">
        <v>153717.14998232332</v>
      </c>
      <c r="I4323" s="14">
        <v>9223.0289989393987</v>
      </c>
      <c r="J4323" s="14">
        <v>3689.2115995757595</v>
      </c>
      <c r="K4323" s="15">
        <v>3.1076888464479011E-2</v>
      </c>
      <c r="L4323" s="14">
        <v>4668.8931404665873</v>
      </c>
      <c r="M4323" s="14">
        <v>156750.32672959857</v>
      </c>
      <c r="N4323" s="14">
        <v>2766.9086996818196</v>
      </c>
      <c r="O4323" s="15">
        <v>4.3073806756476339E-2</v>
      </c>
      <c r="P4323" s="14">
        <v>7487.87542401265</v>
      </c>
      <c r="Q4323" s="14">
        <v>182709.58526741553</v>
      </c>
      <c r="R4323" s="14">
        <v>2766.9086996818196</v>
      </c>
      <c r="S4323" s="15">
        <v>0.5592010478673245</v>
      </c>
      <c r="T4323" s="38">
        <v>66232.440768458968</v>
      </c>
      <c r="U4323" s="38">
        <v>186057.09085828572</v>
      </c>
      <c r="V4323" s="38">
        <v>78389.209332938204</v>
      </c>
      <c r="W4323" s="38">
        <v>525517.00285529974</v>
      </c>
      <c r="AA4323" s="13">
        <v>4258</v>
      </c>
      <c r="AB4323" s="39">
        <v>2529421.3193261339</v>
      </c>
    </row>
    <row r="4324" spans="3:28">
      <c r="C4324" s="13">
        <v>4259</v>
      </c>
      <c r="D4324" s="13">
        <v>65</v>
      </c>
      <c r="E4324" s="14">
        <v>221462.2214382581</v>
      </c>
      <c r="F4324" s="14">
        <v>65447.766360920657</v>
      </c>
      <c r="G4324" s="14">
        <v>2551.6097</v>
      </c>
      <c r="H4324" s="14">
        <v>153462.84537733745</v>
      </c>
      <c r="I4324" s="14">
        <v>9207.7707226402472</v>
      </c>
      <c r="J4324" s="14">
        <v>3683.1082890560992</v>
      </c>
      <c r="K4324" s="15">
        <v>5.7794290733521096E-2</v>
      </c>
      <c r="L4324" s="14">
        <v>11230.775175432622</v>
      </c>
      <c r="M4324" s="14">
        <v>207395.59261971587</v>
      </c>
      <c r="N4324" s="14">
        <v>2762.331216792074</v>
      </c>
      <c r="O4324" s="15">
        <v>0.22385705001883879</v>
      </c>
      <c r="P4324" s="14">
        <v>33225.986536379402</v>
      </c>
      <c r="Q4324" s="14">
        <v>183032.16951002373</v>
      </c>
      <c r="R4324" s="14">
        <v>2762.331216792074</v>
      </c>
      <c r="S4324" s="15">
        <v>0.22357108108518262</v>
      </c>
      <c r="T4324" s="38">
        <v>67093.172444691401</v>
      </c>
      <c r="U4324" s="38">
        <v>368572.0614215596</v>
      </c>
      <c r="V4324" s="38">
        <v>111549.93415650343</v>
      </c>
      <c r="W4324" s="38">
        <v>758999.82355129928</v>
      </c>
      <c r="AA4324" s="13">
        <v>4259</v>
      </c>
      <c r="AB4324" s="39">
        <v>2507298.9716299903</v>
      </c>
    </row>
    <row r="4325" spans="3:28">
      <c r="C4325" s="13">
        <v>4260</v>
      </c>
      <c r="D4325" s="13">
        <v>65</v>
      </c>
      <c r="E4325" s="14">
        <v>243447.1773838964</v>
      </c>
      <c r="F4325" s="14">
        <v>74021.899179719592</v>
      </c>
      <c r="G4325" s="14">
        <v>2551.6097</v>
      </c>
      <c r="H4325" s="14">
        <v>166873.66850417681</v>
      </c>
      <c r="I4325" s="14">
        <v>10012.420110250609</v>
      </c>
      <c r="J4325" s="14">
        <v>4004.9680441002438</v>
      </c>
      <c r="K4325" s="15">
        <v>8.6563253970037585E-2</v>
      </c>
      <c r="L4325" s="14">
        <v>15570.405904170622</v>
      </c>
      <c r="M4325" s="14">
        <v>197446.04845559</v>
      </c>
      <c r="N4325" s="14">
        <v>3003.7260330751824</v>
      </c>
      <c r="O4325" s="15">
        <v>-0.12422877873475574</v>
      </c>
      <c r="P4325" s="14">
        <v>-11443.519322350483</v>
      </c>
      <c r="Q4325" s="14">
        <v>82174.835854058154</v>
      </c>
      <c r="R4325" s="14">
        <v>3003.7260330751824</v>
      </c>
      <c r="S4325" s="15">
        <v>-3.2189426922148698E-2</v>
      </c>
      <c r="T4325" s="38">
        <v>-9227.8507764238129</v>
      </c>
      <c r="U4325" s="38">
        <v>278947.35994343599</v>
      </c>
      <c r="V4325" s="38">
        <v>-5100.9641946036736</v>
      </c>
      <c r="W4325" s="38">
        <v>558568.24425308418</v>
      </c>
      <c r="AA4325" s="13">
        <v>4260</v>
      </c>
      <c r="AB4325" s="39">
        <v>2329432.863028279</v>
      </c>
    </row>
    <row r="4326" spans="3:28">
      <c r="C4326" s="13">
        <v>4261</v>
      </c>
      <c r="D4326" s="13">
        <v>65</v>
      </c>
      <c r="E4326" s="14">
        <v>236242.68717894543</v>
      </c>
      <c r="F4326" s="14">
        <v>71212.147999788722</v>
      </c>
      <c r="G4326" s="14">
        <v>2551.6097</v>
      </c>
      <c r="H4326" s="14">
        <v>162478.92947915671</v>
      </c>
      <c r="I4326" s="14">
        <v>9748.7357687494023</v>
      </c>
      <c r="J4326" s="14">
        <v>3899.4943074997609</v>
      </c>
      <c r="K4326" s="15">
        <v>1.1019514030873992E-2</v>
      </c>
      <c r="L4326" s="14">
        <v>1999.5959939085128</v>
      </c>
      <c r="M4326" s="14">
        <v>185408.887398533</v>
      </c>
      <c r="N4326" s="14">
        <v>2924.6207306248207</v>
      </c>
      <c r="O4326" s="15">
        <v>5.8136698976330226E-2</v>
      </c>
      <c r="P4326" s="14">
        <v>9774.4020859370758</v>
      </c>
      <c r="Q4326" s="14">
        <v>179364.62920683663</v>
      </c>
      <c r="R4326" s="14">
        <v>2924.6207306248207</v>
      </c>
      <c r="S4326" s="15">
        <v>0.15877739001658814</v>
      </c>
      <c r="T4326" s="38">
        <v>48556.727500273642</v>
      </c>
      <c r="U4326" s="38">
        <v>355835.42327915604</v>
      </c>
      <c r="V4326" s="38">
        <v>60330.72558011923</v>
      </c>
      <c r="W4326" s="38">
        <v>720608.93988452572</v>
      </c>
      <c r="AA4326" s="13">
        <v>4261</v>
      </c>
      <c r="AB4326" s="39">
        <v>2218967.2463623718</v>
      </c>
    </row>
    <row r="4327" spans="3:28">
      <c r="C4327" s="13">
        <v>4262</v>
      </c>
      <c r="D4327" s="13">
        <v>65</v>
      </c>
      <c r="E4327" s="14">
        <v>222328.16628502976</v>
      </c>
      <c r="F4327" s="14">
        <v>65785.4848511616</v>
      </c>
      <c r="G4327" s="14">
        <v>2551.6097</v>
      </c>
      <c r="H4327" s="14">
        <v>153991.07173386816</v>
      </c>
      <c r="I4327" s="14">
        <v>9239.4643040320898</v>
      </c>
      <c r="J4327" s="14">
        <v>3695.7857216128359</v>
      </c>
      <c r="K4327" s="15">
        <v>4.8714211182068271E-3</v>
      </c>
      <c r="L4327" s="14">
        <v>779.9564934211254</v>
      </c>
      <c r="M4327" s="14">
        <v>162736.46540182308</v>
      </c>
      <c r="N4327" s="14">
        <v>2771.8392912096269</v>
      </c>
      <c r="O4327" s="15">
        <v>0.1017157894889992</v>
      </c>
      <c r="P4327" s="14">
        <v>12344.420923227473</v>
      </c>
      <c r="Q4327" s="14">
        <v>135092.23516989176</v>
      </c>
      <c r="R4327" s="14">
        <v>2771.8392912096269</v>
      </c>
      <c r="S4327" s="15">
        <v>0.23207100017164128</v>
      </c>
      <c r="T4327" s="38">
        <v>41675.623003249624</v>
      </c>
      <c r="U4327" s="38">
        <v>222642.89047958748</v>
      </c>
      <c r="V4327" s="38">
        <v>54800.000419898221</v>
      </c>
      <c r="W4327" s="38">
        <v>520471.59105130233</v>
      </c>
      <c r="AA4327" s="13">
        <v>4262</v>
      </c>
      <c r="AB4327" s="39">
        <v>2834191.4063551701</v>
      </c>
    </row>
    <row r="4328" spans="3:28">
      <c r="C4328" s="13">
        <v>4263</v>
      </c>
      <c r="D4328" s="13">
        <v>65</v>
      </c>
      <c r="E4328" s="14">
        <v>233454.11394121495</v>
      </c>
      <c r="F4328" s="14">
        <v>70124.604437073838</v>
      </c>
      <c r="G4328" s="14">
        <v>2551.6097</v>
      </c>
      <c r="H4328" s="14">
        <v>160777.89980414111</v>
      </c>
      <c r="I4328" s="14">
        <v>9646.6739882484671</v>
      </c>
      <c r="J4328" s="14">
        <v>3858.6695952993869</v>
      </c>
      <c r="K4328" s="15">
        <v>5.6717205452817207E-2</v>
      </c>
      <c r="L4328" s="14">
        <v>9075.6253695455889</v>
      </c>
      <c r="M4328" s="14">
        <v>171020.34345499781</v>
      </c>
      <c r="N4328" s="14">
        <v>2894.0021964745401</v>
      </c>
      <c r="O4328" s="15">
        <v>5.8326859020679335E-2</v>
      </c>
      <c r="P4328" s="14">
        <v>21574.243385823233</v>
      </c>
      <c r="Q4328" s="14">
        <v>392906.46971407428</v>
      </c>
      <c r="R4328" s="14">
        <v>2894.0021964745401</v>
      </c>
      <c r="S4328" s="15">
        <v>0.21357229987599424</v>
      </c>
      <c r="T4328" s="38">
        <v>88523.187380745396</v>
      </c>
      <c r="U4328" s="38">
        <v>504458.3380758373</v>
      </c>
      <c r="V4328" s="38">
        <v>119173.05613611422</v>
      </c>
      <c r="W4328" s="38">
        <v>1068385.1512449095</v>
      </c>
      <c r="AA4328" s="13">
        <v>4263</v>
      </c>
      <c r="AB4328" s="39">
        <v>2623975.4292920418</v>
      </c>
    </row>
    <row r="4329" spans="3:28">
      <c r="C4329" s="13">
        <v>4264</v>
      </c>
      <c r="D4329" s="13">
        <v>65</v>
      </c>
      <c r="E4329" s="14">
        <v>240498.97008613709</v>
      </c>
      <c r="F4329" s="14">
        <v>72872.098333593472</v>
      </c>
      <c r="G4329" s="14">
        <v>2551.6097</v>
      </c>
      <c r="H4329" s="14">
        <v>165075.26205254361</v>
      </c>
      <c r="I4329" s="14">
        <v>9904.5157231526155</v>
      </c>
      <c r="J4329" s="14">
        <v>3961.8062892610465</v>
      </c>
      <c r="K4329" s="15">
        <v>2.4705063264505348E-2</v>
      </c>
      <c r="L4329" s="14">
        <v>4932.9214078031573</v>
      </c>
      <c r="M4329" s="14">
        <v>206586.31091641166</v>
      </c>
      <c r="N4329" s="14">
        <v>2971.3547169457847</v>
      </c>
      <c r="O4329" s="15">
        <v>5.6812220802439424E-2</v>
      </c>
      <c r="P4329" s="14">
        <v>14203.101276417456</v>
      </c>
      <c r="Q4329" s="14">
        <v>265689.58965419128</v>
      </c>
      <c r="R4329" s="14">
        <v>2971.3547169457847</v>
      </c>
      <c r="S4329" s="15">
        <v>-0.15724287395229064</v>
      </c>
      <c r="T4329" s="38">
        <v>-34573.557902787157</v>
      </c>
      <c r="U4329" s="38">
        <v>186785.7266582429</v>
      </c>
      <c r="V4329" s="38">
        <v>-15437.535218566543</v>
      </c>
      <c r="W4329" s="38">
        <v>659061.62722884584</v>
      </c>
      <c r="AA4329" s="13">
        <v>4264</v>
      </c>
      <c r="AB4329" s="39">
        <v>3075663.766043758</v>
      </c>
    </row>
    <row r="4330" spans="3:28">
      <c r="C4330" s="13">
        <v>4265</v>
      </c>
      <c r="D4330" s="13">
        <v>65</v>
      </c>
      <c r="E4330" s="14">
        <v>240494.97181288284</v>
      </c>
      <c r="F4330" s="14">
        <v>72870.539007024316</v>
      </c>
      <c r="G4330" s="14">
        <v>2551.6097</v>
      </c>
      <c r="H4330" s="14">
        <v>165072.82310585852</v>
      </c>
      <c r="I4330" s="14">
        <v>9904.3693863515109</v>
      </c>
      <c r="J4330" s="14">
        <v>3961.7477545406045</v>
      </c>
      <c r="K4330" s="15">
        <v>2.6102697865171824E-2</v>
      </c>
      <c r="L4330" s="14">
        <v>4506.1173215078334</v>
      </c>
      <c r="M4330" s="14">
        <v>179117.32024688137</v>
      </c>
      <c r="N4330" s="14">
        <v>2971.3108159054532</v>
      </c>
      <c r="O4330" s="15">
        <v>5.2864734799508172E-2</v>
      </c>
      <c r="P4330" s="14">
        <v>13334.377330577598</v>
      </c>
      <c r="Q4330" s="14">
        <v>267055.80732718209</v>
      </c>
      <c r="R4330" s="14">
        <v>2971.3108159054532</v>
      </c>
      <c r="S4330" s="15">
        <v>0.42049769261677855</v>
      </c>
      <c r="T4330" s="38">
        <v>89044.637266546459</v>
      </c>
      <c r="U4330" s="38">
        <v>302290.40177858761</v>
      </c>
      <c r="V4330" s="38">
        <v>106885.13191863189</v>
      </c>
      <c r="W4330" s="38">
        <v>748463.52935265109</v>
      </c>
      <c r="AA4330" s="13">
        <v>4265</v>
      </c>
      <c r="AB4330" s="39">
        <v>2725721.1509612733</v>
      </c>
    </row>
    <row r="4331" spans="3:28">
      <c r="C4331" s="13">
        <v>4266</v>
      </c>
      <c r="D4331" s="13">
        <v>65</v>
      </c>
      <c r="E4331" s="14">
        <v>229970.28733778794</v>
      </c>
      <c r="F4331" s="14">
        <v>68765.912061737297</v>
      </c>
      <c r="G4331" s="14">
        <v>2551.6097</v>
      </c>
      <c r="H4331" s="14">
        <v>158652.76557605065</v>
      </c>
      <c r="I4331" s="14">
        <v>9519.1659345630378</v>
      </c>
      <c r="J4331" s="14">
        <v>3807.6663738252155</v>
      </c>
      <c r="K4331" s="15">
        <v>5.0155687051736675E-4</v>
      </c>
      <c r="L4331" s="14">
        <v>88.09593712756525</v>
      </c>
      <c r="M4331" s="14">
        <v>177636.89045552866</v>
      </c>
      <c r="N4331" s="14">
        <v>2855.7497803689112</v>
      </c>
      <c r="O4331" s="15">
        <v>-3.4976827577508432E-2</v>
      </c>
      <c r="P4331" s="14">
        <v>-7236.2611146093177</v>
      </c>
      <c r="Q4331" s="14">
        <v>201078.90504216609</v>
      </c>
      <c r="R4331" s="14">
        <v>2855.7497803689112</v>
      </c>
      <c r="S4331" s="15">
        <v>0.12548646093542037</v>
      </c>
      <c r="T4331" s="38">
        <v>118080.21160813702</v>
      </c>
      <c r="U4331" s="38">
        <v>1060487.7804663037</v>
      </c>
      <c r="V4331" s="38">
        <v>110932.04643065526</v>
      </c>
      <c r="W4331" s="38">
        <v>1439203.5759639984</v>
      </c>
      <c r="AA4331" s="13">
        <v>4266</v>
      </c>
      <c r="AB4331" s="39">
        <v>2918108.1582322842</v>
      </c>
    </row>
    <row r="4332" spans="3:28">
      <c r="C4332" s="13">
        <v>4267</v>
      </c>
      <c r="D4332" s="13">
        <v>65</v>
      </c>
      <c r="E4332" s="14">
        <v>228245.91754189195</v>
      </c>
      <c r="F4332" s="14">
        <v>68093.407841337859</v>
      </c>
      <c r="G4332" s="14">
        <v>2551.6097</v>
      </c>
      <c r="H4332" s="14">
        <v>157600.90000055407</v>
      </c>
      <c r="I4332" s="14">
        <v>9456.0540000332439</v>
      </c>
      <c r="J4332" s="14">
        <v>3782.4216000132978</v>
      </c>
      <c r="K4332" s="15">
        <v>3.4658888567608064E-2</v>
      </c>
      <c r="L4332" s="14">
        <v>5447.5784727393193</v>
      </c>
      <c r="M4332" s="14">
        <v>164515.74150284677</v>
      </c>
      <c r="N4332" s="14">
        <v>2836.8162000099733</v>
      </c>
      <c r="O4332" s="15">
        <v>-1.5311701275904213E-2</v>
      </c>
      <c r="P4332" s="14">
        <v>-3204.4780510235069</v>
      </c>
      <c r="Q4332" s="14">
        <v>207496.88256232135</v>
      </c>
      <c r="R4332" s="14">
        <v>2836.8162000099733</v>
      </c>
      <c r="S4332" s="15">
        <v>0.484076518621122</v>
      </c>
      <c r="T4332" s="38">
        <v>229817.64144380426</v>
      </c>
      <c r="U4332" s="38">
        <v>705990.83025168825</v>
      </c>
      <c r="V4332" s="38">
        <v>232060.74186552007</v>
      </c>
      <c r="W4332" s="38">
        <v>1078003.4543168563</v>
      </c>
      <c r="AA4332" s="13">
        <v>4267</v>
      </c>
      <c r="AB4332" s="39">
        <v>2822150.2865129369</v>
      </c>
    </row>
    <row r="4333" spans="3:28">
      <c r="C4333" s="13">
        <v>4268</v>
      </c>
      <c r="D4333" s="13">
        <v>65</v>
      </c>
      <c r="E4333" s="14">
        <v>215846.30037381093</v>
      </c>
      <c r="F4333" s="14">
        <v>63257.557145786261</v>
      </c>
      <c r="G4333" s="14">
        <v>2551.6097</v>
      </c>
      <c r="H4333" s="14">
        <v>150037.13352802466</v>
      </c>
      <c r="I4333" s="14">
        <v>9002.2280116814782</v>
      </c>
      <c r="J4333" s="14">
        <v>3600.8912046725914</v>
      </c>
      <c r="K4333" s="15">
        <v>6.2076625525628121E-2</v>
      </c>
      <c r="L4333" s="14">
        <v>7522.002428788157</v>
      </c>
      <c r="M4333" s="14">
        <v>130495.31084536882</v>
      </c>
      <c r="N4333" s="14">
        <v>2700.6684035044432</v>
      </c>
      <c r="O4333" s="15">
        <v>0.13924261769966367</v>
      </c>
      <c r="P4333" s="14">
        <v>20502.020109063677</v>
      </c>
      <c r="Q4333" s="14">
        <v>169091.90243023622</v>
      </c>
      <c r="R4333" s="14">
        <v>2700.6684035044432</v>
      </c>
      <c r="S4333" s="15">
        <v>0.1840947510379751</v>
      </c>
      <c r="T4333" s="38">
        <v>355013.78245419986</v>
      </c>
      <c r="U4333" s="38">
        <v>2284793.8000257267</v>
      </c>
      <c r="V4333" s="38">
        <v>383037.80499205168</v>
      </c>
      <c r="W4333" s="38">
        <v>2584381.0133013315</v>
      </c>
      <c r="AA4333" s="13">
        <v>4268</v>
      </c>
      <c r="AB4333" s="39">
        <v>2482728.6431302857</v>
      </c>
    </row>
    <row r="4334" spans="3:28">
      <c r="C4334" s="13">
        <v>4269</v>
      </c>
      <c r="D4334" s="13">
        <v>65</v>
      </c>
      <c r="E4334" s="14">
        <v>227169.84310128007</v>
      </c>
      <c r="F4334" s="14">
        <v>67673.73880949922</v>
      </c>
      <c r="G4334" s="14">
        <v>2551.6097</v>
      </c>
      <c r="H4334" s="14">
        <v>156944.49459178085</v>
      </c>
      <c r="I4334" s="14">
        <v>9416.6696755068515</v>
      </c>
      <c r="J4334" s="14">
        <v>3766.6678702027407</v>
      </c>
      <c r="K4334" s="15">
        <v>9.4377082409095203E-2</v>
      </c>
      <c r="L4334" s="14">
        <v>15272.487631173475</v>
      </c>
      <c r="M4334" s="14">
        <v>178979.93438396091</v>
      </c>
      <c r="N4334" s="14">
        <v>2825.0009026520552</v>
      </c>
      <c r="O4334" s="15">
        <v>0.33884167642048907</v>
      </c>
      <c r="P4334" s="14">
        <v>123215.68747373237</v>
      </c>
      <c r="Q4334" s="14">
        <v>488266.12283134955</v>
      </c>
      <c r="R4334" s="14">
        <v>2825.0009026520552</v>
      </c>
      <c r="S4334" s="15">
        <v>-6.367913543981378E-2</v>
      </c>
      <c r="T4334" s="38">
        <v>-42003.223416733272</v>
      </c>
      <c r="U4334" s="38">
        <v>619016.58995787427</v>
      </c>
      <c r="V4334" s="38">
        <v>96484.951688172587</v>
      </c>
      <c r="W4334" s="38">
        <v>1286262.6471731847</v>
      </c>
      <c r="AA4334" s="13">
        <v>4269</v>
      </c>
      <c r="AB4334" s="39">
        <v>2778388.9428281835</v>
      </c>
    </row>
    <row r="4335" spans="3:28">
      <c r="C4335" s="13">
        <v>4270</v>
      </c>
      <c r="D4335" s="13">
        <v>65</v>
      </c>
      <c r="E4335" s="14">
        <v>222044.37673117479</v>
      </c>
      <c r="F4335" s="14">
        <v>65674.806925158162</v>
      </c>
      <c r="G4335" s="14">
        <v>2551.6097</v>
      </c>
      <c r="H4335" s="14">
        <v>153817.96010601663</v>
      </c>
      <c r="I4335" s="14">
        <v>9229.0776063609974</v>
      </c>
      <c r="J4335" s="14">
        <v>3691.631042544399</v>
      </c>
      <c r="K4335" s="15">
        <v>1.3018107353728672E-3</v>
      </c>
      <c r="L4335" s="14">
        <v>213.47045003855126</v>
      </c>
      <c r="M4335" s="14">
        <v>166038.92159584619</v>
      </c>
      <c r="N4335" s="14">
        <v>2768.7232819082992</v>
      </c>
      <c r="O4335" s="15">
        <v>9.4811176849695103E-2</v>
      </c>
      <c r="P4335" s="14">
        <v>16084.336239072802</v>
      </c>
      <c r="Q4335" s="14">
        <v>187114.69082631666</v>
      </c>
      <c r="R4335" s="14">
        <v>2768.7232819082992</v>
      </c>
      <c r="S4335" s="15">
        <v>0.19383660526329066</v>
      </c>
      <c r="T4335" s="38">
        <v>53525.626716827428</v>
      </c>
      <c r="U4335" s="38">
        <v>331047.85532115982</v>
      </c>
      <c r="V4335" s="38">
        <v>69823.433405938777</v>
      </c>
      <c r="W4335" s="38">
        <v>684201.46774332272</v>
      </c>
      <c r="AA4335" s="13">
        <v>4270</v>
      </c>
      <c r="AB4335" s="39">
        <v>2722857.0939543848</v>
      </c>
    </row>
    <row r="4336" spans="3:28">
      <c r="C4336" s="13">
        <v>4271</v>
      </c>
      <c r="D4336" s="13">
        <v>65</v>
      </c>
      <c r="E4336" s="14">
        <v>234491.35218974092</v>
      </c>
      <c r="F4336" s="14">
        <v>70529.127353998963</v>
      </c>
      <c r="G4336" s="14">
        <v>2551.6097</v>
      </c>
      <c r="H4336" s="14">
        <v>161410.61513574197</v>
      </c>
      <c r="I4336" s="14">
        <v>9684.6369081445173</v>
      </c>
      <c r="J4336" s="14">
        <v>3873.854763257807</v>
      </c>
      <c r="K4336" s="15">
        <v>0.14309350240751503</v>
      </c>
      <c r="L4336" s="14">
        <v>21279.284826659747</v>
      </c>
      <c r="M4336" s="14">
        <v>171925.16452716204</v>
      </c>
      <c r="N4336" s="14">
        <v>2905.3910724433549</v>
      </c>
      <c r="O4336" s="15">
        <v>1.2861355420484562E-2</v>
      </c>
      <c r="P4336" s="14">
        <v>2378.7377619531708</v>
      </c>
      <c r="Q4336" s="14">
        <v>188783.77184909486</v>
      </c>
      <c r="R4336" s="14">
        <v>2905.3910724433549</v>
      </c>
      <c r="S4336" s="15">
        <v>0.20243481222228762</v>
      </c>
      <c r="T4336" s="38">
        <v>66520.812950247229</v>
      </c>
      <c r="U4336" s="38">
        <v>396577.13263587025</v>
      </c>
      <c r="V4336" s="38">
        <v>90178.835538860149</v>
      </c>
      <c r="W4336" s="38">
        <v>757286.06901212712</v>
      </c>
      <c r="AA4336" s="13">
        <v>4271</v>
      </c>
      <c r="AB4336" s="39">
        <v>2700151.2722082888</v>
      </c>
    </row>
    <row r="4337" spans="3:28">
      <c r="C4337" s="13">
        <v>4272</v>
      </c>
      <c r="D4337" s="13">
        <v>65</v>
      </c>
      <c r="E4337" s="14">
        <v>221315.06237644283</v>
      </c>
      <c r="F4337" s="14">
        <v>65390.374326812707</v>
      </c>
      <c r="G4337" s="14">
        <v>2551.6097</v>
      </c>
      <c r="H4337" s="14">
        <v>153373.07834963012</v>
      </c>
      <c r="I4337" s="14">
        <v>9202.3847009778074</v>
      </c>
      <c r="J4337" s="14">
        <v>3680.9538803911232</v>
      </c>
      <c r="K4337" s="15">
        <v>5.9133449875484419E-2</v>
      </c>
      <c r="L4337" s="14">
        <v>9405.394074714879</v>
      </c>
      <c r="M4337" s="14">
        <v>170299.5723382654</v>
      </c>
      <c r="N4337" s="14">
        <v>2760.7154102933423</v>
      </c>
      <c r="O4337" s="15">
        <v>0.14672573786220328</v>
      </c>
      <c r="P4337" s="14">
        <v>17654.260250093797</v>
      </c>
      <c r="Q4337" s="14">
        <v>139356.11374266469</v>
      </c>
      <c r="R4337" s="14">
        <v>2760.7154102933423</v>
      </c>
      <c r="S4337" s="15">
        <v>0.50286614701035881</v>
      </c>
      <c r="T4337" s="38">
        <v>58726.539320120741</v>
      </c>
      <c r="U4337" s="38">
        <v>176890.53750148942</v>
      </c>
      <c r="V4337" s="38">
        <v>85786.193644929415</v>
      </c>
      <c r="W4337" s="38">
        <v>486546.22358241945</v>
      </c>
      <c r="AA4337" s="13">
        <v>4272</v>
      </c>
      <c r="AB4337" s="39">
        <v>2871715.7130329157</v>
      </c>
    </row>
    <row r="4338" spans="3:28">
      <c r="C4338" s="13">
        <v>4273</v>
      </c>
      <c r="D4338" s="13">
        <v>65</v>
      </c>
      <c r="E4338" s="14">
        <v>233547.45827494509</v>
      </c>
      <c r="F4338" s="14">
        <v>70161.008727228589</v>
      </c>
      <c r="G4338" s="14">
        <v>2551.6097</v>
      </c>
      <c r="H4338" s="14">
        <v>160834.8398477165</v>
      </c>
      <c r="I4338" s="14">
        <v>9650.0903908629898</v>
      </c>
      <c r="J4338" s="14">
        <v>3860.0361563451961</v>
      </c>
      <c r="K4338" s="15">
        <v>7.0224233224798524E-2</v>
      </c>
      <c r="L4338" s="14">
        <v>9375.0692893995765</v>
      </c>
      <c r="M4338" s="14">
        <v>144806.99773216873</v>
      </c>
      <c r="N4338" s="14">
        <v>2895.0271172588969</v>
      </c>
      <c r="O4338" s="15">
        <v>1.5427257544189985E-2</v>
      </c>
      <c r="P4338" s="14">
        <v>5131.3422273552178</v>
      </c>
      <c r="Q4338" s="14">
        <v>339194.17724911263</v>
      </c>
      <c r="R4338" s="14">
        <v>2895.0271172588969</v>
      </c>
      <c r="S4338" s="15">
        <v>-7.2977681350870058E-2</v>
      </c>
      <c r="T4338" s="38">
        <v>-11938.235608399402</v>
      </c>
      <c r="U4338" s="38">
        <v>153096.76644553384</v>
      </c>
      <c r="V4338" s="38">
        <v>2568.1759083553916</v>
      </c>
      <c r="W4338" s="38">
        <v>637097.94142681523</v>
      </c>
      <c r="AA4338" s="13">
        <v>4273</v>
      </c>
      <c r="AB4338" s="39">
        <v>2596332.5999007537</v>
      </c>
    </row>
    <row r="4339" spans="3:28">
      <c r="C4339" s="13">
        <v>4274</v>
      </c>
      <c r="D4339" s="13">
        <v>65</v>
      </c>
      <c r="E4339" s="14">
        <v>226658.56105265813</v>
      </c>
      <c r="F4339" s="14">
        <v>67474.338810536676</v>
      </c>
      <c r="G4339" s="14">
        <v>2551.6097</v>
      </c>
      <c r="H4339" s="14">
        <v>156632.61254212147</v>
      </c>
      <c r="I4339" s="14">
        <v>9397.9567525272869</v>
      </c>
      <c r="J4339" s="14">
        <v>3759.182701010915</v>
      </c>
      <c r="K4339" s="15">
        <v>0.1057854183048107</v>
      </c>
      <c r="L4339" s="14">
        <v>20756.226722164396</v>
      </c>
      <c r="M4339" s="14">
        <v>218846.47786660562</v>
      </c>
      <c r="N4339" s="14">
        <v>2819.3870257581862</v>
      </c>
      <c r="O4339" s="15">
        <v>2.192242050484814E-2</v>
      </c>
      <c r="P4339" s="14">
        <v>4510.0437697063007</v>
      </c>
      <c r="Q4339" s="14">
        <v>211647.1919087251</v>
      </c>
      <c r="R4339" s="14">
        <v>2819.3870257581862</v>
      </c>
      <c r="S4339" s="15">
        <v>0.13542111277449231</v>
      </c>
      <c r="T4339" s="38">
        <v>266821.99788628501</v>
      </c>
      <c r="U4339" s="38">
        <v>2238544.8310541734</v>
      </c>
      <c r="V4339" s="38">
        <v>292088.26837815571</v>
      </c>
      <c r="W4339" s="38">
        <v>2669038.5008295039</v>
      </c>
      <c r="AA4339" s="13">
        <v>4274</v>
      </c>
      <c r="AB4339" s="39">
        <v>2549858.1384107191</v>
      </c>
    </row>
    <row r="4340" spans="3:28">
      <c r="C4340" s="13">
        <v>4275</v>
      </c>
      <c r="D4340" s="13">
        <v>65</v>
      </c>
      <c r="E4340" s="14">
        <v>247967.83938379219</v>
      </c>
      <c r="F4340" s="14">
        <v>75784.957359678956</v>
      </c>
      <c r="G4340" s="14">
        <v>2551.6097</v>
      </c>
      <c r="H4340" s="14">
        <v>169631.27232411323</v>
      </c>
      <c r="I4340" s="14">
        <v>10177.876339446793</v>
      </c>
      <c r="J4340" s="14">
        <v>4071.1505357787173</v>
      </c>
      <c r="K4340" s="15">
        <v>1.7899080368049894E-2</v>
      </c>
      <c r="L4340" s="14">
        <v>3007.9042433775576</v>
      </c>
      <c r="M4340" s="14">
        <v>173091.45636412851</v>
      </c>
      <c r="N4340" s="14">
        <v>3053.362901834038</v>
      </c>
      <c r="O4340" s="15">
        <v>7.9294002235741595E-2</v>
      </c>
      <c r="P4340" s="14">
        <v>28365.353087653424</v>
      </c>
      <c r="Q4340" s="14">
        <v>387615.85081565834</v>
      </c>
      <c r="R4340" s="14">
        <v>3053.362901834038</v>
      </c>
      <c r="S4340" s="15">
        <v>0.27840444920450641</v>
      </c>
      <c r="T4340" s="38">
        <v>514106.73931873887</v>
      </c>
      <c r="U4340" s="38">
        <v>2362251.6798804994</v>
      </c>
      <c r="V4340" s="38">
        <v>545479.99664976983</v>
      </c>
      <c r="W4340" s="38">
        <v>2922958.9870602861</v>
      </c>
      <c r="AA4340" s="13">
        <v>4275</v>
      </c>
      <c r="AB4340" s="39">
        <v>2573728.0347239352</v>
      </c>
    </row>
    <row r="4341" spans="3:28">
      <c r="C4341" s="13">
        <v>4276</v>
      </c>
      <c r="D4341" s="13">
        <v>65</v>
      </c>
      <c r="E4341" s="14">
        <v>242321.66029179477</v>
      </c>
      <c r="F4341" s="14">
        <v>73582.947513799969</v>
      </c>
      <c r="G4341" s="14">
        <v>2551.6097</v>
      </c>
      <c r="H4341" s="14">
        <v>166187.10307799481</v>
      </c>
      <c r="I4341" s="14">
        <v>9971.2261846796882</v>
      </c>
      <c r="J4341" s="14">
        <v>3988.4904738718756</v>
      </c>
      <c r="K4341" s="15">
        <v>4.7799147902987303E-2</v>
      </c>
      <c r="L4341" s="14">
        <v>8907.8632955328922</v>
      </c>
      <c r="M4341" s="14">
        <v>197262.40335638923</v>
      </c>
      <c r="N4341" s="14">
        <v>2991.3678554039066</v>
      </c>
      <c r="O4341" s="15">
        <v>0.12350252718491639</v>
      </c>
      <c r="P4341" s="14">
        <v>18636.996034765001</v>
      </c>
      <c r="Q4341" s="14">
        <v>171036.44249730499</v>
      </c>
      <c r="R4341" s="14">
        <v>2991.3678554039066</v>
      </c>
      <c r="S4341" s="15">
        <v>-9.26831069439258E-2</v>
      </c>
      <c r="T4341" s="38">
        <v>-13217.456402849843</v>
      </c>
      <c r="U4341" s="38">
        <v>130887.34841725523</v>
      </c>
      <c r="V4341" s="38">
        <v>14327.402927448049</v>
      </c>
      <c r="W4341" s="38">
        <v>499186.19427094946</v>
      </c>
      <c r="AA4341" s="13">
        <v>4276</v>
      </c>
      <c r="AB4341" s="39">
        <v>3036069.8901082859</v>
      </c>
    </row>
    <row r="4342" spans="3:28">
      <c r="C4342" s="13">
        <v>4277</v>
      </c>
      <c r="D4342" s="13">
        <v>65</v>
      </c>
      <c r="E4342" s="14">
        <v>227648.8365003434</v>
      </c>
      <c r="F4342" s="14">
        <v>67860.546235133923</v>
      </c>
      <c r="G4342" s="14">
        <v>2551.6097</v>
      </c>
      <c r="H4342" s="14">
        <v>157236.68056520948</v>
      </c>
      <c r="I4342" s="14">
        <v>9434.2008339125678</v>
      </c>
      <c r="J4342" s="14">
        <v>3773.6803335650275</v>
      </c>
      <c r="K4342" s="15">
        <v>-3.6646986113224637E-2</v>
      </c>
      <c r="L4342" s="14">
        <v>-4819.8737904570498</v>
      </c>
      <c r="M4342" s="14">
        <v>128588.66301914224</v>
      </c>
      <c r="N4342" s="14">
        <v>2830.2602501737701</v>
      </c>
      <c r="O4342" s="15">
        <v>0.14590652351479899</v>
      </c>
      <c r="P4342" s="14">
        <v>16272.843239392965</v>
      </c>
      <c r="Q4342" s="14">
        <v>129217.21035395857</v>
      </c>
      <c r="R4342" s="14">
        <v>2830.2602501737701</v>
      </c>
      <c r="S4342" s="15">
        <v>0.15589284900872816</v>
      </c>
      <c r="T4342" s="38">
        <v>60167.370188175541</v>
      </c>
      <c r="U4342" s="38">
        <v>447535.86873753753</v>
      </c>
      <c r="V4342" s="38">
        <v>71620.33963711145</v>
      </c>
      <c r="W4342" s="38">
        <v>705341.74211063841</v>
      </c>
      <c r="AA4342" s="13">
        <v>4277</v>
      </c>
      <c r="AB4342" s="39">
        <v>2694849.0162906125</v>
      </c>
    </row>
    <row r="4343" spans="3:28">
      <c r="C4343" s="13">
        <v>4278</v>
      </c>
      <c r="D4343" s="13">
        <v>65</v>
      </c>
      <c r="E4343" s="14">
        <v>227873.94629004141</v>
      </c>
      <c r="F4343" s="14">
        <v>67948.339053116157</v>
      </c>
      <c r="G4343" s="14">
        <v>2551.6097</v>
      </c>
      <c r="H4343" s="14">
        <v>157373.99753692525</v>
      </c>
      <c r="I4343" s="14">
        <v>9442.4398522155152</v>
      </c>
      <c r="J4343" s="14">
        <v>3776.9759408862064</v>
      </c>
      <c r="K4343" s="15">
        <v>3.3607971542798445E-3</v>
      </c>
      <c r="L4343" s="14">
        <v>510.13708554796972</v>
      </c>
      <c r="M4343" s="14">
        <v>154189.12657386161</v>
      </c>
      <c r="N4343" s="14">
        <v>2832.7319556646544</v>
      </c>
      <c r="O4343" s="15">
        <v>-0.13185345331838044</v>
      </c>
      <c r="P4343" s="14">
        <v>-26879.7253122576</v>
      </c>
      <c r="Q4343" s="14">
        <v>178397.24981740609</v>
      </c>
      <c r="R4343" s="14">
        <v>2832.7319556646544</v>
      </c>
      <c r="S4343" s="15">
        <v>-4.1924212974150596E-2</v>
      </c>
      <c r="T4343" s="38">
        <v>-48517.824307467272</v>
      </c>
      <c r="U4343" s="38">
        <v>1110173.0822176647</v>
      </c>
      <c r="V4343" s="38">
        <v>-74887.412534176896</v>
      </c>
      <c r="W4343" s="38">
        <v>1442759.4586089323</v>
      </c>
      <c r="AA4343" s="13">
        <v>4278</v>
      </c>
      <c r="AB4343" s="39">
        <v>2362908.1781371981</v>
      </c>
    </row>
    <row r="4344" spans="3:28">
      <c r="C4344" s="13">
        <v>4279</v>
      </c>
      <c r="D4344" s="13">
        <v>65</v>
      </c>
      <c r="E4344" s="14">
        <v>229685.5194301572</v>
      </c>
      <c r="F4344" s="14">
        <v>68654.85257776131</v>
      </c>
      <c r="G4344" s="14">
        <v>2551.6097</v>
      </c>
      <c r="H4344" s="14">
        <v>158479.05715239589</v>
      </c>
      <c r="I4344" s="14">
        <v>9508.743429143753</v>
      </c>
      <c r="J4344" s="14">
        <v>3803.4973716575014</v>
      </c>
      <c r="K4344" s="15">
        <v>2.9285347571870443E-2</v>
      </c>
      <c r="L4344" s="14">
        <v>5321.0333302530562</v>
      </c>
      <c r="M4344" s="14">
        <v>188918.87823602516</v>
      </c>
      <c r="N4344" s="14">
        <v>2852.6230287431258</v>
      </c>
      <c r="O4344" s="15">
        <v>0.30905597068686075</v>
      </c>
      <c r="P4344" s="14">
        <v>52187.026365526821</v>
      </c>
      <c r="Q4344" s="14">
        <v>222472.80449865965</v>
      </c>
      <c r="R4344" s="14">
        <v>2852.6230287431258</v>
      </c>
      <c r="S4344" s="15">
        <v>8.1475772445962921E-2</v>
      </c>
      <c r="T4344" s="38">
        <v>58474.729967464671</v>
      </c>
      <c r="U4344" s="38">
        <v>777595.74031082611</v>
      </c>
      <c r="V4344" s="38">
        <v>115982.78966324455</v>
      </c>
      <c r="W4344" s="38">
        <v>1188987.4230455109</v>
      </c>
      <c r="AA4344" s="13">
        <v>4279</v>
      </c>
      <c r="AB4344" s="39">
        <v>2886863.3193080989</v>
      </c>
    </row>
    <row r="4345" spans="3:28">
      <c r="C4345" s="13">
        <v>4280</v>
      </c>
      <c r="D4345" s="13">
        <v>65</v>
      </c>
      <c r="E4345" s="14">
        <v>245782.7655947335</v>
      </c>
      <c r="F4345" s="14">
        <v>74932.77858194607</v>
      </c>
      <c r="G4345" s="14">
        <v>2551.6097</v>
      </c>
      <c r="H4345" s="14">
        <v>168298.37731278743</v>
      </c>
      <c r="I4345" s="14">
        <v>10097.902638767246</v>
      </c>
      <c r="J4345" s="14">
        <v>4039.1610555068983</v>
      </c>
      <c r="K4345" s="15">
        <v>5.3895355488488797E-2</v>
      </c>
      <c r="L4345" s="14">
        <v>9540.5779966722948</v>
      </c>
      <c r="M4345" s="14">
        <v>188580.56984187246</v>
      </c>
      <c r="N4345" s="14">
        <v>3029.3707916301737</v>
      </c>
      <c r="O4345" s="15">
        <v>6.6443847750031204E-2</v>
      </c>
      <c r="P4345" s="14">
        <v>6641.4877202086627</v>
      </c>
      <c r="Q4345" s="14">
        <v>108112.57156535261</v>
      </c>
      <c r="R4345" s="14">
        <v>3029.3707916301737</v>
      </c>
      <c r="S4345" s="15">
        <v>7.705992636516304E-2</v>
      </c>
      <c r="T4345" s="38">
        <v>24064.252036309947</v>
      </c>
      <c r="U4345" s="38">
        <v>337858.65493765357</v>
      </c>
      <c r="V4345" s="38">
        <v>40246.317753190902</v>
      </c>
      <c r="W4345" s="38">
        <v>634551.79634487862</v>
      </c>
      <c r="AA4345" s="13">
        <v>4280</v>
      </c>
      <c r="AB4345" s="39">
        <v>2707657.5697855228</v>
      </c>
    </row>
    <row r="4346" spans="3:28">
      <c r="C4346" s="13">
        <v>4281</v>
      </c>
      <c r="D4346" s="13">
        <v>65</v>
      </c>
      <c r="E4346" s="14">
        <v>227615.81088204615</v>
      </c>
      <c r="F4346" s="14">
        <v>67847.666243997999</v>
      </c>
      <c r="G4346" s="14">
        <v>2551.6097</v>
      </c>
      <c r="H4346" s="14">
        <v>157216.53493804813</v>
      </c>
      <c r="I4346" s="14">
        <v>9432.9920962828874</v>
      </c>
      <c r="J4346" s="14">
        <v>3773.1968385131549</v>
      </c>
      <c r="K4346" s="15">
        <v>-1.0288189442322578E-2</v>
      </c>
      <c r="L4346" s="14">
        <v>-1788.5547079172493</v>
      </c>
      <c r="M4346" s="14">
        <v>173943.472777766</v>
      </c>
      <c r="N4346" s="14">
        <v>2829.8976288848662</v>
      </c>
      <c r="O4346" s="15">
        <v>7.9362157179515905E-2</v>
      </c>
      <c r="P4346" s="14">
        <v>10025.371059058521</v>
      </c>
      <c r="Q4346" s="14">
        <v>137764.64642099256</v>
      </c>
      <c r="R4346" s="14">
        <v>2829.8976288848662</v>
      </c>
      <c r="S4346" s="15">
        <v>0.2416335848947096</v>
      </c>
      <c r="T4346" s="38">
        <v>37406.925853672095</v>
      </c>
      <c r="U4346" s="38">
        <v>193630.34580829955</v>
      </c>
      <c r="V4346" s="38">
        <v>45643.742204813367</v>
      </c>
      <c r="W4346" s="38">
        <v>505338.46500705811</v>
      </c>
      <c r="AA4346" s="13">
        <v>4281</v>
      </c>
      <c r="AB4346" s="39">
        <v>2997686.759551913</v>
      </c>
    </row>
    <row r="4347" spans="3:28">
      <c r="C4347" s="13">
        <v>4282</v>
      </c>
      <c r="D4347" s="13">
        <v>65</v>
      </c>
      <c r="E4347" s="14">
        <v>218234.57943326191</v>
      </c>
      <c r="F4347" s="14">
        <v>64188.985978972145</v>
      </c>
      <c r="G4347" s="14">
        <v>2551.6097</v>
      </c>
      <c r="H4347" s="14">
        <v>151493.98375428977</v>
      </c>
      <c r="I4347" s="14">
        <v>9089.6390252573856</v>
      </c>
      <c r="J4347" s="14">
        <v>3635.8556101029544</v>
      </c>
      <c r="K4347" s="15">
        <v>0.11023308552496563</v>
      </c>
      <c r="L4347" s="14">
        <v>15746.826533495649</v>
      </c>
      <c r="M4347" s="14">
        <v>160415.02890451945</v>
      </c>
      <c r="N4347" s="14">
        <v>2726.8917075772156</v>
      </c>
      <c r="O4347" s="15">
        <v>4.7185779658693271E-2</v>
      </c>
      <c r="P4347" s="14">
        <v>6681.0689146858422</v>
      </c>
      <c r="Q4347" s="14">
        <v>149635.24322547379</v>
      </c>
      <c r="R4347" s="14">
        <v>2726.8917075772156</v>
      </c>
      <c r="S4347" s="15">
        <v>-4.9963827002706532E-2</v>
      </c>
      <c r="T4347" s="38">
        <v>-3256.928896518129</v>
      </c>
      <c r="U4347" s="38">
        <v>63292.254157539413</v>
      </c>
      <c r="V4347" s="38">
        <v>19170.966551663361</v>
      </c>
      <c r="W4347" s="38">
        <v>373342.52628753264</v>
      </c>
      <c r="AA4347" s="13">
        <v>4282</v>
      </c>
      <c r="AB4347" s="39">
        <v>2593899.667040139</v>
      </c>
    </row>
    <row r="4348" spans="3:28">
      <c r="C4348" s="13">
        <v>4283</v>
      </c>
      <c r="D4348" s="13">
        <v>65</v>
      </c>
      <c r="E4348" s="14">
        <v>232719.76140385409</v>
      </c>
      <c r="F4348" s="14">
        <v>69838.206947503102</v>
      </c>
      <c r="G4348" s="14">
        <v>2551.6097</v>
      </c>
      <c r="H4348" s="14">
        <v>160329.94475635097</v>
      </c>
      <c r="I4348" s="14">
        <v>9619.7966853810576</v>
      </c>
      <c r="J4348" s="14">
        <v>3847.9186741524231</v>
      </c>
      <c r="K4348" s="15">
        <v>8.9933168525012319E-2</v>
      </c>
      <c r="L4348" s="14">
        <v>17059.878195841091</v>
      </c>
      <c r="M4348" s="14">
        <v>208678.90194173303</v>
      </c>
      <c r="N4348" s="14">
        <v>2885.939005614317</v>
      </c>
      <c r="O4348" s="15">
        <v>2.4928655808769823E-2</v>
      </c>
      <c r="P4348" s="14">
        <v>4726.0097909873311</v>
      </c>
      <c r="Q4348" s="14">
        <v>195750.39223643439</v>
      </c>
      <c r="R4348" s="14">
        <v>2885.939005614317</v>
      </c>
      <c r="S4348" s="15">
        <v>0.2443306347159141</v>
      </c>
      <c r="T4348" s="38">
        <v>32915.901395177607</v>
      </c>
      <c r="U4348" s="38">
        <v>169077.55418323586</v>
      </c>
      <c r="V4348" s="38">
        <v>54701.789382006027</v>
      </c>
      <c r="W4348" s="38">
        <v>573506.84836140322</v>
      </c>
      <c r="AA4348" s="13">
        <v>4283</v>
      </c>
      <c r="AB4348" s="39">
        <v>2339441.6394052538</v>
      </c>
    </row>
    <row r="4349" spans="3:28">
      <c r="C4349" s="13">
        <v>4284</v>
      </c>
      <c r="D4349" s="13">
        <v>65</v>
      </c>
      <c r="E4349" s="14">
        <v>228138.64930412525</v>
      </c>
      <c r="F4349" s="14">
        <v>68051.573228608846</v>
      </c>
      <c r="G4349" s="14">
        <v>2551.6097</v>
      </c>
      <c r="H4349" s="14">
        <v>157535.46637551641</v>
      </c>
      <c r="I4349" s="14">
        <v>9452.1279825309848</v>
      </c>
      <c r="J4349" s="14">
        <v>3780.8511930123941</v>
      </c>
      <c r="K4349" s="15">
        <v>9.0051306423546987E-2</v>
      </c>
      <c r="L4349" s="14">
        <v>13035.360174509024</v>
      </c>
      <c r="M4349" s="14">
        <v>159680.60046741241</v>
      </c>
      <c r="N4349" s="14">
        <v>2835.6383947592954</v>
      </c>
      <c r="O4349" s="15">
        <v>1.4459289095307699E-2</v>
      </c>
      <c r="P4349" s="14">
        <v>3860.0131220399553</v>
      </c>
      <c r="Q4349" s="14">
        <v>272235.15619591635</v>
      </c>
      <c r="R4349" s="14">
        <v>2835.6383947592954</v>
      </c>
      <c r="S4349" s="15">
        <v>0.29350941803026726</v>
      </c>
      <c r="T4349" s="38">
        <v>42489.251409038166</v>
      </c>
      <c r="U4349" s="38">
        <v>188669.89182756376</v>
      </c>
      <c r="V4349" s="38">
        <v>59384.62470558715</v>
      </c>
      <c r="W4349" s="38">
        <v>620585.64849089249</v>
      </c>
      <c r="AA4349" s="13">
        <v>4284</v>
      </c>
      <c r="AB4349" s="39">
        <v>2759125.1392552876</v>
      </c>
    </row>
    <row r="4350" spans="3:28">
      <c r="C4350" s="13">
        <v>4285</v>
      </c>
      <c r="D4350" s="13">
        <v>65</v>
      </c>
      <c r="E4350" s="14">
        <v>218982.79938457321</v>
      </c>
      <c r="F4350" s="14">
        <v>64480.791759983549</v>
      </c>
      <c r="G4350" s="14">
        <v>2551.6097</v>
      </c>
      <c r="H4350" s="14">
        <v>151950.39792458966</v>
      </c>
      <c r="I4350" s="14">
        <v>9117.0238754753791</v>
      </c>
      <c r="J4350" s="14">
        <v>3646.8095501901516</v>
      </c>
      <c r="K4350" s="15">
        <v>7.0128149216604665E-2</v>
      </c>
      <c r="L4350" s="14">
        <v>8666.2816183216546</v>
      </c>
      <c r="M4350" s="14">
        <v>134067.47527180464</v>
      </c>
      <c r="N4350" s="14">
        <v>2735.1071626426137</v>
      </c>
      <c r="O4350" s="15">
        <v>0.12378128925291115</v>
      </c>
      <c r="P4350" s="14">
        <v>27644.524350229916</v>
      </c>
      <c r="Q4350" s="14">
        <v>252345.70546992944</v>
      </c>
      <c r="R4350" s="14">
        <v>2735.1071626426137</v>
      </c>
      <c r="S4350" s="15">
        <v>-0.12248957570885517</v>
      </c>
      <c r="T4350" s="38">
        <v>-35166.544281395043</v>
      </c>
      <c r="U4350" s="38">
        <v>253299.27115514092</v>
      </c>
      <c r="V4350" s="38">
        <v>1144.261687156526</v>
      </c>
      <c r="W4350" s="38">
        <v>639712.45189687505</v>
      </c>
      <c r="AA4350" s="13">
        <v>4285</v>
      </c>
      <c r="AB4350" s="39">
        <v>2467268.0855224417</v>
      </c>
    </row>
    <row r="4351" spans="3:28">
      <c r="C4351" s="13">
        <v>4286</v>
      </c>
      <c r="D4351" s="13">
        <v>65</v>
      </c>
      <c r="E4351" s="14">
        <v>240568.98262347569</v>
      </c>
      <c r="F4351" s="14">
        <v>72899.403223155517</v>
      </c>
      <c r="G4351" s="14">
        <v>2551.6097</v>
      </c>
      <c r="H4351" s="14">
        <v>165117.96970032019</v>
      </c>
      <c r="I4351" s="14">
        <v>9907.0781820192115</v>
      </c>
      <c r="J4351" s="14">
        <v>3962.8312728076849</v>
      </c>
      <c r="K4351" s="15">
        <v>-6.4189623102558491E-2</v>
      </c>
      <c r="L4351" s="14">
        <v>-8219.2047201027399</v>
      </c>
      <c r="M4351" s="14">
        <v>121807.903083251</v>
      </c>
      <c r="N4351" s="14">
        <v>2972.1234546057635</v>
      </c>
      <c r="O4351" s="15">
        <v>5.9929184234056306E-2</v>
      </c>
      <c r="P4351" s="14">
        <v>7462.6208765471956</v>
      </c>
      <c r="Q4351" s="14">
        <v>133472.66823665248</v>
      </c>
      <c r="R4351" s="14">
        <v>2972.1234546057635</v>
      </c>
      <c r="S4351" s="15">
        <v>0.37566598973870691</v>
      </c>
      <c r="T4351" s="38">
        <v>74933.994405108853</v>
      </c>
      <c r="U4351" s="38">
        <v>275889.78842632769</v>
      </c>
      <c r="V4351" s="38">
        <v>74177.410561553304</v>
      </c>
      <c r="W4351" s="38">
        <v>531170.35974623123</v>
      </c>
      <c r="AA4351" s="13">
        <v>4286</v>
      </c>
      <c r="AB4351" s="39">
        <v>2353488.7985167122</v>
      </c>
    </row>
    <row r="4352" spans="3:28">
      <c r="C4352" s="13">
        <v>4287</v>
      </c>
      <c r="D4352" s="13">
        <v>65</v>
      </c>
      <c r="E4352" s="14">
        <v>226515.00900505687</v>
      </c>
      <c r="F4352" s="14">
        <v>67418.353511972178</v>
      </c>
      <c r="G4352" s="14">
        <v>2551.6097</v>
      </c>
      <c r="H4352" s="14">
        <v>156545.04579308469</v>
      </c>
      <c r="I4352" s="14">
        <v>9392.7027475850809</v>
      </c>
      <c r="J4352" s="14">
        <v>3757.0810990340324</v>
      </c>
      <c r="K4352" s="15">
        <v>4.3832681631115644E-2</v>
      </c>
      <c r="L4352" s="14">
        <v>5884.6581617147549</v>
      </c>
      <c r="M4352" s="14">
        <v>142015.95128609121</v>
      </c>
      <c r="N4352" s="14">
        <v>2817.8108242755243</v>
      </c>
      <c r="O4352" s="15">
        <v>5.2883874556431801E-2</v>
      </c>
      <c r="P4352" s="14">
        <v>11197.362130871972</v>
      </c>
      <c r="Q4352" s="14">
        <v>224341.17208226377</v>
      </c>
      <c r="R4352" s="14">
        <v>2817.8108242755243</v>
      </c>
      <c r="S4352" s="15">
        <v>-0.44483980487473357</v>
      </c>
      <c r="T4352" s="38">
        <v>-61079.048171156559</v>
      </c>
      <c r="U4352" s="38">
        <v>77635.573819910904</v>
      </c>
      <c r="V4352" s="38">
        <v>-43997.027878569832</v>
      </c>
      <c r="W4352" s="38">
        <v>443992.69718826585</v>
      </c>
      <c r="AA4352" s="13">
        <v>4287</v>
      </c>
      <c r="AB4352" s="39">
        <v>2358065.954301062</v>
      </c>
    </row>
    <row r="4353" spans="3:28">
      <c r="C4353" s="13">
        <v>4288</v>
      </c>
      <c r="D4353" s="13">
        <v>65</v>
      </c>
      <c r="E4353" s="14">
        <v>242178.34006699512</v>
      </c>
      <c r="F4353" s="14">
        <v>73527.052626128105</v>
      </c>
      <c r="G4353" s="14">
        <v>2551.6097</v>
      </c>
      <c r="H4353" s="14">
        <v>166099.67774086702</v>
      </c>
      <c r="I4353" s="14">
        <v>9965.9806644520213</v>
      </c>
      <c r="J4353" s="14">
        <v>3986.3922657808089</v>
      </c>
      <c r="K4353" s="15">
        <v>7.9068845047892661E-2</v>
      </c>
      <c r="L4353" s="14">
        <v>10521.17886790085</v>
      </c>
      <c r="M4353" s="14">
        <v>145577.89529792071</v>
      </c>
      <c r="N4353" s="14">
        <v>2989.7941993356062</v>
      </c>
      <c r="O4353" s="15">
        <v>-7.2788175457711379E-2</v>
      </c>
      <c r="P4353" s="14">
        <v>-15840.821134841875</v>
      </c>
      <c r="Q4353" s="14">
        <v>203283.12127652095</v>
      </c>
      <c r="R4353" s="14">
        <v>2989.7941993356062</v>
      </c>
      <c r="S4353" s="15">
        <v>0.23736723766473555</v>
      </c>
      <c r="T4353" s="38">
        <v>72671.157243450536</v>
      </c>
      <c r="U4353" s="38">
        <v>380321.01472603949</v>
      </c>
      <c r="V4353" s="38">
        <v>67351.514976509512</v>
      </c>
      <c r="W4353" s="38">
        <v>729182.03130048118</v>
      </c>
      <c r="AA4353" s="13">
        <v>4288</v>
      </c>
      <c r="AB4353" s="39">
        <v>2403979.7028933843</v>
      </c>
    </row>
    <row r="4354" spans="3:28">
      <c r="C4354" s="13">
        <v>4289</v>
      </c>
      <c r="D4354" s="13">
        <v>65</v>
      </c>
      <c r="E4354" s="14">
        <v>246260.05296304409</v>
      </c>
      <c r="F4354" s="14">
        <v>75118.920655587193</v>
      </c>
      <c r="G4354" s="14">
        <v>2551.6097</v>
      </c>
      <c r="H4354" s="14">
        <v>168589.52260745689</v>
      </c>
      <c r="I4354" s="14">
        <v>10115.371356447413</v>
      </c>
      <c r="J4354" s="14">
        <v>4046.1485425789651</v>
      </c>
      <c r="K4354" s="15">
        <v>3.4667034113769674E-2</v>
      </c>
      <c r="L4354" s="14">
        <v>5531.6311772781737</v>
      </c>
      <c r="M4354" s="14">
        <v>167119.29811388082</v>
      </c>
      <c r="N4354" s="14">
        <v>3034.6114069342239</v>
      </c>
      <c r="O4354" s="15">
        <v>7.2817158436743079E-2</v>
      </c>
      <c r="P4354" s="14">
        <v>12149.246701768274</v>
      </c>
      <c r="Q4354" s="14">
        <v>180512.48491058621</v>
      </c>
      <c r="R4354" s="14">
        <v>3034.6114069342239</v>
      </c>
      <c r="S4354" s="15">
        <v>0.1429095411264828</v>
      </c>
      <c r="T4354" s="38">
        <v>162387.80530726846</v>
      </c>
      <c r="U4354" s="38">
        <v>1300202.9678735347</v>
      </c>
      <c r="V4354" s="38">
        <v>180068.68318631491</v>
      </c>
      <c r="W4354" s="38">
        <v>1647834.7508980017</v>
      </c>
      <c r="AA4354" s="13">
        <v>4289</v>
      </c>
      <c r="AB4354" s="39">
        <v>2836497.6407043505</v>
      </c>
    </row>
    <row r="4355" spans="3:28">
      <c r="C4355" s="13">
        <v>4290</v>
      </c>
      <c r="D4355" s="13">
        <v>65</v>
      </c>
      <c r="E4355" s="14">
        <v>231988.06372343021</v>
      </c>
      <c r="F4355" s="14">
        <v>69552.844852137787</v>
      </c>
      <c r="G4355" s="14">
        <v>2551.6097</v>
      </c>
      <c r="H4355" s="14">
        <v>159883.60917129242</v>
      </c>
      <c r="I4355" s="14">
        <v>9593.0165502775453</v>
      </c>
      <c r="J4355" s="14">
        <v>3837.2066201110183</v>
      </c>
      <c r="K4355" s="15">
        <v>8.1559656072899805E-2</v>
      </c>
      <c r="L4355" s="14">
        <v>10712.732408428623</v>
      </c>
      <c r="M4355" s="14">
        <v>143979.76120538599</v>
      </c>
      <c r="N4355" s="14">
        <v>2877.9049650832635</v>
      </c>
      <c r="O4355" s="15">
        <v>0.14392683320454813</v>
      </c>
      <c r="P4355" s="14">
        <v>19394.771814278312</v>
      </c>
      <c r="Q4355" s="14">
        <v>155588.10874655319</v>
      </c>
      <c r="R4355" s="14">
        <v>2877.9049650832635</v>
      </c>
      <c r="S4355" s="15">
        <v>-0.15681726947750385</v>
      </c>
      <c r="T4355" s="38">
        <v>-24936.153529247666</v>
      </c>
      <c r="U4355" s="38">
        <v>135516.87700944114</v>
      </c>
      <c r="V4355" s="38">
        <v>5171.3506934592697</v>
      </c>
      <c r="W4355" s="38">
        <v>435084.74696138036</v>
      </c>
      <c r="AA4355" s="13">
        <v>4290</v>
      </c>
      <c r="AB4355" s="39">
        <v>2777343.9316828335</v>
      </c>
    </row>
    <row r="4356" spans="3:28">
      <c r="C4356" s="13">
        <v>4291</v>
      </c>
      <c r="D4356" s="13">
        <v>65</v>
      </c>
      <c r="E4356" s="14">
        <v>250873.70740840046</v>
      </c>
      <c r="F4356" s="14">
        <v>76918.245889276179</v>
      </c>
      <c r="G4356" s="14">
        <v>2551.6097</v>
      </c>
      <c r="H4356" s="14">
        <v>171403.85181912428</v>
      </c>
      <c r="I4356" s="14">
        <v>10284.231109147457</v>
      </c>
      <c r="J4356" s="14">
        <v>4113.6924436589825</v>
      </c>
      <c r="K4356" s="15">
        <v>7.1637690939455878E-2</v>
      </c>
      <c r="L4356" s="14">
        <v>11141.177727989767</v>
      </c>
      <c r="M4356" s="14">
        <v>168719.19697877212</v>
      </c>
      <c r="N4356" s="14">
        <v>3085.2693327442371</v>
      </c>
      <c r="O4356" s="15">
        <v>0.18376068265583878</v>
      </c>
      <c r="P4356" s="14">
        <v>31696.804814272822</v>
      </c>
      <c r="Q4356" s="14">
        <v>205729.02950702209</v>
      </c>
      <c r="R4356" s="14">
        <v>3085.2693327442371</v>
      </c>
      <c r="S4356" s="15">
        <v>0.17155367136110108</v>
      </c>
      <c r="T4356" s="38">
        <v>43759.589946200838</v>
      </c>
      <c r="U4356" s="38">
        <v>300380.35613266064</v>
      </c>
      <c r="V4356" s="38">
        <v>86597.572488463426</v>
      </c>
      <c r="W4356" s="38">
        <v>674828.58261845482</v>
      </c>
      <c r="AA4356" s="13">
        <v>4291</v>
      </c>
      <c r="AB4356" s="39">
        <v>2895449.4288235274</v>
      </c>
    </row>
    <row r="4357" spans="3:28">
      <c r="C4357" s="13">
        <v>4292</v>
      </c>
      <c r="D4357" s="13">
        <v>65</v>
      </c>
      <c r="E4357" s="14">
        <v>215485.66473179442</v>
      </c>
      <c r="F4357" s="14">
        <v>63116.909245399824</v>
      </c>
      <c r="G4357" s="14">
        <v>2551.6097</v>
      </c>
      <c r="H4357" s="14">
        <v>149817.1457863946</v>
      </c>
      <c r="I4357" s="14">
        <v>8989.0287471836764</v>
      </c>
      <c r="J4357" s="14">
        <v>3595.6114988734707</v>
      </c>
      <c r="K4357" s="15">
        <v>-8.6812765667661024E-2</v>
      </c>
      <c r="L4357" s="14">
        <v>-11779.498761101089</v>
      </c>
      <c r="M4357" s="14">
        <v>125706.86235812637</v>
      </c>
      <c r="N4357" s="14">
        <v>2696.7086241551028</v>
      </c>
      <c r="O4357" s="15">
        <v>0.17991386553094896</v>
      </c>
      <c r="P4357" s="14">
        <v>27034.767664140352</v>
      </c>
      <c r="Q4357" s="14">
        <v>178648.1812275284</v>
      </c>
      <c r="R4357" s="14">
        <v>2696.7086241551028</v>
      </c>
      <c r="S4357" s="15">
        <v>0.37194825463448428</v>
      </c>
      <c r="T4357" s="38">
        <v>159063.56411839189</v>
      </c>
      <c r="U4357" s="38">
        <v>588061.63082044851</v>
      </c>
      <c r="V4357" s="38">
        <v>174318.83302143114</v>
      </c>
      <c r="W4357" s="38">
        <v>892416.67440610332</v>
      </c>
      <c r="AA4357" s="13">
        <v>4292</v>
      </c>
      <c r="AB4357" s="39">
        <v>2309299.2640645695</v>
      </c>
    </row>
    <row r="4358" spans="3:28">
      <c r="C4358" s="13">
        <v>4293</v>
      </c>
      <c r="D4358" s="13">
        <v>65</v>
      </c>
      <c r="E4358" s="14">
        <v>228672.6905929725</v>
      </c>
      <c r="F4358" s="14">
        <v>68259.849331259276</v>
      </c>
      <c r="G4358" s="14">
        <v>2551.6097</v>
      </c>
      <c r="H4358" s="14">
        <v>157861.23156171324</v>
      </c>
      <c r="I4358" s="14">
        <v>9471.6738937027949</v>
      </c>
      <c r="J4358" s="14">
        <v>3788.6695574811183</v>
      </c>
      <c r="K4358" s="15">
        <v>4.2486194088089298E-2</v>
      </c>
      <c r="L4358" s="14">
        <v>7284.8616774173997</v>
      </c>
      <c r="M4358" s="14">
        <v>180643.40580174534</v>
      </c>
      <c r="N4358" s="14">
        <v>2841.5021681108383</v>
      </c>
      <c r="O4358" s="15">
        <v>0.26659638589615675</v>
      </c>
      <c r="P4358" s="14">
        <v>86555.637884883705</v>
      </c>
      <c r="Q4358" s="14">
        <v>412645.59854554012</v>
      </c>
      <c r="R4358" s="14">
        <v>2841.5021681108383</v>
      </c>
      <c r="S4358" s="15">
        <v>0.34483089949416607</v>
      </c>
      <c r="T4358" s="38">
        <v>27165.699562113958</v>
      </c>
      <c r="U4358" s="38">
        <v>107366.22241825663</v>
      </c>
      <c r="V4358" s="38">
        <v>121006.19912441506</v>
      </c>
      <c r="W4358" s="38">
        <v>700655.22676554206</v>
      </c>
      <c r="AA4358" s="13">
        <v>4293</v>
      </c>
      <c r="AB4358" s="39">
        <v>2720543.291702528</v>
      </c>
    </row>
    <row r="4359" spans="3:28">
      <c r="C4359" s="13">
        <v>4294</v>
      </c>
      <c r="D4359" s="13">
        <v>65</v>
      </c>
      <c r="E4359" s="14">
        <v>225300.7221731545</v>
      </c>
      <c r="F4359" s="14">
        <v>66944.781647530253</v>
      </c>
      <c r="G4359" s="14">
        <v>2551.6097</v>
      </c>
      <c r="H4359" s="14">
        <v>155804.33082562426</v>
      </c>
      <c r="I4359" s="14">
        <v>9348.259849537455</v>
      </c>
      <c r="J4359" s="14">
        <v>3739.3039398149822</v>
      </c>
      <c r="K4359" s="15">
        <v>9.7132715974198661E-3</v>
      </c>
      <c r="L4359" s="14">
        <v>1539.1157979431168</v>
      </c>
      <c r="M4359" s="14">
        <v>161863.70053756249</v>
      </c>
      <c r="N4359" s="14">
        <v>2804.4779548612364</v>
      </c>
      <c r="O4359" s="15">
        <v>0.1912989757313889</v>
      </c>
      <c r="P4359" s="14">
        <v>37860.456766888339</v>
      </c>
      <c r="Q4359" s="14">
        <v>237175.18650459268</v>
      </c>
      <c r="R4359" s="14">
        <v>2804.4779548612364</v>
      </c>
      <c r="S4359" s="15">
        <v>5.1574202018460774E-2</v>
      </c>
      <c r="T4359" s="38">
        <v>6334.2936145303529</v>
      </c>
      <c r="U4359" s="38">
        <v>130555.5654926158</v>
      </c>
      <c r="V4359" s="38">
        <v>45733.866179361808</v>
      </c>
      <c r="W4359" s="38">
        <v>529594.45253477094</v>
      </c>
      <c r="AA4359" s="13">
        <v>4294</v>
      </c>
      <c r="AB4359" s="39">
        <v>3012307.5051699299</v>
      </c>
    </row>
    <row r="4360" spans="3:28">
      <c r="C4360" s="13">
        <v>4295</v>
      </c>
      <c r="D4360" s="13">
        <v>65</v>
      </c>
      <c r="E4360" s="14">
        <v>236803.06038115008</v>
      </c>
      <c r="F4360" s="14">
        <v>71430.693548648531</v>
      </c>
      <c r="G4360" s="14">
        <v>2551.6097</v>
      </c>
      <c r="H4360" s="14">
        <v>162820.75713250155</v>
      </c>
      <c r="I4360" s="14">
        <v>9769.2454279500926</v>
      </c>
      <c r="J4360" s="14">
        <v>3907.6981711800372</v>
      </c>
      <c r="K4360" s="15">
        <v>-1.1351604571375823E-2</v>
      </c>
      <c r="L4360" s="14">
        <v>-2350.1306012893042</v>
      </c>
      <c r="M4360" s="14">
        <v>206634.41502700688</v>
      </c>
      <c r="N4360" s="14">
        <v>2930.7736283850277</v>
      </c>
      <c r="O4360" s="15">
        <v>-3.1155534168959109E-2</v>
      </c>
      <c r="P4360" s="14">
        <v>-3978.0668918069919</v>
      </c>
      <c r="Q4360" s="14">
        <v>125171.4376214626</v>
      </c>
      <c r="R4360" s="14">
        <v>2930.7736283850277</v>
      </c>
      <c r="S4360" s="15">
        <v>0.15674282234891765</v>
      </c>
      <c r="T4360" s="38">
        <v>42975.468811933468</v>
      </c>
      <c r="U4360" s="38">
        <v>318619.08061857795</v>
      </c>
      <c r="V4360" s="38">
        <v>36647.271318837171</v>
      </c>
      <c r="W4360" s="38">
        <v>650424.9332670474</v>
      </c>
      <c r="AA4360" s="13">
        <v>4295</v>
      </c>
      <c r="AB4360" s="39">
        <v>3035395.0066517824</v>
      </c>
    </row>
    <row r="4361" spans="3:28">
      <c r="C4361" s="13">
        <v>4296</v>
      </c>
      <c r="D4361" s="13">
        <v>65</v>
      </c>
      <c r="E4361" s="14">
        <v>227549.90578474035</v>
      </c>
      <c r="F4361" s="14">
        <v>67821.963256048737</v>
      </c>
      <c r="G4361" s="14">
        <v>2551.6097</v>
      </c>
      <c r="H4361" s="14">
        <v>157176.33282869161</v>
      </c>
      <c r="I4361" s="14">
        <v>9430.5799697214952</v>
      </c>
      <c r="J4361" s="14">
        <v>3772.2319878885983</v>
      </c>
      <c r="K4361" s="15">
        <v>-2.2728387729598856E-2</v>
      </c>
      <c r="L4361" s="14">
        <v>-3068.7164966723326</v>
      </c>
      <c r="M4361" s="14">
        <v>133834.30140782794</v>
      </c>
      <c r="N4361" s="14">
        <v>2829.1739909164485</v>
      </c>
      <c r="O4361" s="15">
        <v>7.6474507181541723E-2</v>
      </c>
      <c r="P4361" s="14">
        <v>17101.376402704875</v>
      </c>
      <c r="Q4361" s="14">
        <v>242137.88700347862</v>
      </c>
      <c r="R4361" s="14">
        <v>2829.1739909164485</v>
      </c>
      <c r="S4361" s="15">
        <v>-0.26153766614081952</v>
      </c>
      <c r="T4361" s="38">
        <v>-61767.641485792912</v>
      </c>
      <c r="U4361" s="38">
        <v>175818.05767572482</v>
      </c>
      <c r="V4361" s="38">
        <v>-47734.981579760366</v>
      </c>
      <c r="W4361" s="38">
        <v>551790.24608703144</v>
      </c>
      <c r="AA4361" s="13">
        <v>4296</v>
      </c>
      <c r="AB4361" s="39">
        <v>2704819.6610284103</v>
      </c>
    </row>
    <row r="4362" spans="3:28">
      <c r="C4362" s="13">
        <v>4297</v>
      </c>
      <c r="D4362" s="13">
        <v>65</v>
      </c>
      <c r="E4362" s="14">
        <v>239237.93547580013</v>
      </c>
      <c r="F4362" s="14">
        <v>72380.294835562047</v>
      </c>
      <c r="G4362" s="14">
        <v>2551.6097</v>
      </c>
      <c r="H4362" s="14">
        <v>164306.03094023807</v>
      </c>
      <c r="I4362" s="14">
        <v>9858.3618564142835</v>
      </c>
      <c r="J4362" s="14">
        <v>3943.3447425657137</v>
      </c>
      <c r="K4362" s="15">
        <v>7.2086704958348263E-2</v>
      </c>
      <c r="L4362" s="14">
        <v>10477.140093434835</v>
      </c>
      <c r="M4362" s="14">
        <v>157789.62252793991</v>
      </c>
      <c r="N4362" s="14">
        <v>2957.5085569242851</v>
      </c>
      <c r="O4362" s="15">
        <v>1.9002401516314604E-2</v>
      </c>
      <c r="P4362" s="14">
        <v>3616.481604458384</v>
      </c>
      <c r="Q4362" s="14">
        <v>195412.31771878409</v>
      </c>
      <c r="R4362" s="14">
        <v>2957.5085569242851</v>
      </c>
      <c r="S4362" s="15">
        <v>3.2858033052814359E-2</v>
      </c>
      <c r="T4362" s="38">
        <v>36766.998655386757</v>
      </c>
      <c r="U4362" s="38">
        <v>1157211.0481567651</v>
      </c>
      <c r="V4362" s="38">
        <v>50860.620353279977</v>
      </c>
      <c r="W4362" s="38">
        <v>1510412.9884034891</v>
      </c>
      <c r="AA4362" s="13">
        <v>4297</v>
      </c>
      <c r="AB4362" s="39">
        <v>3044864.6295260112</v>
      </c>
    </row>
    <row r="4363" spans="3:28">
      <c r="C4363" s="13">
        <v>4298</v>
      </c>
      <c r="D4363" s="13">
        <v>65</v>
      </c>
      <c r="E4363" s="14">
        <v>216823.83487909622</v>
      </c>
      <c r="F4363" s="14">
        <v>63638.795602847524</v>
      </c>
      <c r="G4363" s="14">
        <v>2551.6097</v>
      </c>
      <c r="H4363" s="14">
        <v>150633.42957624869</v>
      </c>
      <c r="I4363" s="14">
        <v>9038.00577457492</v>
      </c>
      <c r="J4363" s="14">
        <v>3615.2023098299683</v>
      </c>
      <c r="K4363" s="15">
        <v>8.6205941917003703E-2</v>
      </c>
      <c r="L4363" s="14">
        <v>14939.51398750654</v>
      </c>
      <c r="M4363" s="14">
        <v>190047.39648369869</v>
      </c>
      <c r="N4363" s="14">
        <v>2711.4017323724761</v>
      </c>
      <c r="O4363" s="15">
        <v>6.0735754512224231E-2</v>
      </c>
      <c r="P4363" s="14">
        <v>18319.344566234286</v>
      </c>
      <c r="Q4363" s="14">
        <v>321298.77124860621</v>
      </c>
      <c r="R4363" s="14">
        <v>2711.4017323724761</v>
      </c>
      <c r="S4363" s="15">
        <v>0.13139195543664922</v>
      </c>
      <c r="T4363" s="38">
        <v>47600.241660228363</v>
      </c>
      <c r="U4363" s="38">
        <v>411232.62455036753</v>
      </c>
      <c r="V4363" s="38">
        <v>80859.100213969185</v>
      </c>
      <c r="W4363" s="38">
        <v>922578.79228267237</v>
      </c>
      <c r="AA4363" s="13">
        <v>4298</v>
      </c>
      <c r="AB4363" s="39">
        <v>2605699.7325431718</v>
      </c>
    </row>
    <row r="4364" spans="3:28">
      <c r="C4364" s="13">
        <v>4299</v>
      </c>
      <c r="D4364" s="13">
        <v>65</v>
      </c>
      <c r="E4364" s="14">
        <v>236416.26760290132</v>
      </c>
      <c r="F4364" s="14">
        <v>71279.844365131517</v>
      </c>
      <c r="G4364" s="14">
        <v>2551.6097</v>
      </c>
      <c r="H4364" s="14">
        <v>162584.81353776981</v>
      </c>
      <c r="I4364" s="14">
        <v>9755.0888122661872</v>
      </c>
      <c r="J4364" s="14">
        <v>3902.0355249064751</v>
      </c>
      <c r="K4364" s="15">
        <v>3.1230317482841725E-2</v>
      </c>
      <c r="L4364" s="14">
        <v>5804.6490041557436</v>
      </c>
      <c r="M4364" s="14">
        <v>193621.50073851401</v>
      </c>
      <c r="N4364" s="14">
        <v>2926.5266436798561</v>
      </c>
      <c r="O4364" s="15">
        <v>-0.16734572701848877</v>
      </c>
      <c r="P4364" s="14">
        <v>-49322.35078426687</v>
      </c>
      <c r="Q4364" s="14">
        <v>246874.1672373935</v>
      </c>
      <c r="R4364" s="14">
        <v>2926.5266436798561</v>
      </c>
      <c r="S4364" s="15">
        <v>-0.22575963106651531</v>
      </c>
      <c r="T4364" s="38">
        <v>-347792.23963195021</v>
      </c>
      <c r="U4364" s="38">
        <v>1194213.2277541785</v>
      </c>
      <c r="V4364" s="38">
        <v>-391309.94141206134</v>
      </c>
      <c r="W4364" s="38">
        <v>1634708.8957300859</v>
      </c>
      <c r="AA4364" s="13">
        <v>4299</v>
      </c>
      <c r="AB4364" s="39">
        <v>3030754.1689856541</v>
      </c>
    </row>
    <row r="4365" spans="3:28">
      <c r="C4365" s="13">
        <v>4300</v>
      </c>
      <c r="D4365" s="13">
        <v>65</v>
      </c>
      <c r="E4365" s="14">
        <v>243081.94283914851</v>
      </c>
      <c r="F4365" s="14">
        <v>73879.457707267924</v>
      </c>
      <c r="G4365" s="14">
        <v>2551.6097</v>
      </c>
      <c r="H4365" s="14">
        <v>166650.87543188059</v>
      </c>
      <c r="I4365" s="14">
        <v>9999.0525259128353</v>
      </c>
      <c r="J4365" s="14">
        <v>3999.6210103651342</v>
      </c>
      <c r="K4365" s="15">
        <v>-8.1641855142184111E-2</v>
      </c>
      <c r="L4365" s="14">
        <v>-12245.603213011713</v>
      </c>
      <c r="M4365" s="14">
        <v>139745.9387598754</v>
      </c>
      <c r="N4365" s="14">
        <v>2999.7157577738503</v>
      </c>
      <c r="O4365" s="15">
        <v>5.1512164220374329E-3</v>
      </c>
      <c r="P4365" s="14">
        <v>481.53526073247525</v>
      </c>
      <c r="Q4365" s="14">
        <v>95461.305704041646</v>
      </c>
      <c r="R4365" s="14">
        <v>2999.7157577738503</v>
      </c>
      <c r="S4365" s="15">
        <v>-7.1866054418436701E-2</v>
      </c>
      <c r="T4365" s="38">
        <v>-11365.081274800015</v>
      </c>
      <c r="U4365" s="38">
        <v>148277.3289783604</v>
      </c>
      <c r="V4365" s="38">
        <v>-23129.149227079251</v>
      </c>
      <c r="W4365" s="38">
        <v>383484.57344227744</v>
      </c>
      <c r="AA4365" s="13">
        <v>4300</v>
      </c>
      <c r="AB4365" s="39">
        <v>2758060.8913192586</v>
      </c>
    </row>
    <row r="4366" spans="3:28">
      <c r="C4366" s="13">
        <v>4301</v>
      </c>
      <c r="D4366" s="13">
        <v>65</v>
      </c>
      <c r="E4366" s="14">
        <v>227568.79795839408</v>
      </c>
      <c r="F4366" s="14">
        <v>67829.331203773691</v>
      </c>
      <c r="G4366" s="14">
        <v>2551.6097</v>
      </c>
      <c r="H4366" s="14">
        <v>157187.85705462037</v>
      </c>
      <c r="I4366" s="14">
        <v>9431.2714232772214</v>
      </c>
      <c r="J4366" s="14">
        <v>3772.5085693108886</v>
      </c>
      <c r="K4366" s="15">
        <v>9.7024624066110593E-2</v>
      </c>
      <c r="L4366" s="14">
        <v>14677.696673618688</v>
      </c>
      <c r="M4366" s="14">
        <v>167842.00861524176</v>
      </c>
      <c r="N4366" s="14">
        <v>2829.3814269831664</v>
      </c>
      <c r="O4366" s="15">
        <v>4.9036287464633274E-2</v>
      </c>
      <c r="P4366" s="14">
        <v>9339.2190667494488</v>
      </c>
      <c r="Q4366" s="14">
        <v>201209.17361898959</v>
      </c>
      <c r="R4366" s="14">
        <v>2829.3814269831664</v>
      </c>
      <c r="S4366" s="15">
        <v>0.10394122050985004</v>
      </c>
      <c r="T4366" s="38">
        <v>36883.844714984378</v>
      </c>
      <c r="U4366" s="38">
        <v>393151.44685343909</v>
      </c>
      <c r="V4366" s="38">
        <v>60900.760455352516</v>
      </c>
      <c r="W4366" s="38">
        <v>762202.62908767047</v>
      </c>
      <c r="AA4366" s="13">
        <v>4301</v>
      </c>
      <c r="AB4366" s="39">
        <v>2930425.8660612977</v>
      </c>
    </row>
    <row r="4367" spans="3:28">
      <c r="C4367" s="13">
        <v>4302</v>
      </c>
      <c r="D4367" s="13">
        <v>65</v>
      </c>
      <c r="E4367" s="14">
        <v>239729.484070348</v>
      </c>
      <c r="F4367" s="14">
        <v>72571.998787435718</v>
      </c>
      <c r="G4367" s="14">
        <v>2551.6097</v>
      </c>
      <c r="H4367" s="14">
        <v>164605.87558291227</v>
      </c>
      <c r="I4367" s="14">
        <v>9876.352534974736</v>
      </c>
      <c r="J4367" s="14">
        <v>3950.5410139898945</v>
      </c>
      <c r="K4367" s="15">
        <v>3.7448904561626174E-2</v>
      </c>
      <c r="L4367" s="14">
        <v>5844.6132006734852</v>
      </c>
      <c r="M4367" s="14">
        <v>163888.88676904101</v>
      </c>
      <c r="N4367" s="14">
        <v>2962.9057604924205</v>
      </c>
      <c r="O4367" s="15">
        <v>0.13363156475618695</v>
      </c>
      <c r="P4367" s="14">
        <v>22329.797991739972</v>
      </c>
      <c r="Q4367" s="14">
        <v>190910.97788993336</v>
      </c>
      <c r="R4367" s="14">
        <v>2962.9057604924205</v>
      </c>
      <c r="S4367" s="15">
        <v>0.40301613540711639</v>
      </c>
      <c r="T4367" s="38">
        <v>86171.87243215098</v>
      </c>
      <c r="U4367" s="38">
        <v>301470.75062491576</v>
      </c>
      <c r="V4367" s="38">
        <v>114346.28362456444</v>
      </c>
      <c r="W4367" s="38">
        <v>656270.61528389016</v>
      </c>
      <c r="AA4367" s="13">
        <v>4302</v>
      </c>
      <c r="AB4367" s="39">
        <v>2892318.0923076598</v>
      </c>
    </row>
    <row r="4368" spans="3:28">
      <c r="C4368" s="13">
        <v>4303</v>
      </c>
      <c r="D4368" s="13">
        <v>65</v>
      </c>
      <c r="E4368" s="14">
        <v>241160.9196870036</v>
      </c>
      <c r="F4368" s="14">
        <v>73130.258677931401</v>
      </c>
      <c r="G4368" s="14">
        <v>2551.6097</v>
      </c>
      <c r="H4368" s="14">
        <v>165479.05130907221</v>
      </c>
      <c r="I4368" s="14">
        <v>9928.7430785443321</v>
      </c>
      <c r="J4368" s="14">
        <v>3971.497231417733</v>
      </c>
      <c r="K4368" s="15">
        <v>7.4515195061162054E-2</v>
      </c>
      <c r="L4368" s="14">
        <v>9072.9409682891401</v>
      </c>
      <c r="M4368" s="14">
        <v>132818.2979543723</v>
      </c>
      <c r="N4368" s="14">
        <v>2978.6229235632995</v>
      </c>
      <c r="O4368" s="15">
        <v>0.10588525176195596</v>
      </c>
      <c r="P4368" s="14">
        <v>11190.501325832858</v>
      </c>
      <c r="Q4368" s="14">
        <v>118364.98744244354</v>
      </c>
      <c r="R4368" s="14">
        <v>2978.6229235632995</v>
      </c>
      <c r="S4368" s="15">
        <v>8.8146539044088312E-3</v>
      </c>
      <c r="T4368" s="38">
        <v>2203.3522082027475</v>
      </c>
      <c r="U4368" s="38">
        <v>253657.35112080938</v>
      </c>
      <c r="V4368" s="38">
        <v>22466.794502324745</v>
      </c>
      <c r="W4368" s="38">
        <v>504840.63651762524</v>
      </c>
      <c r="AA4368" s="13">
        <v>4303</v>
      </c>
      <c r="AB4368" s="39">
        <v>2522856.0925337919</v>
      </c>
    </row>
    <row r="4369" spans="3:28">
      <c r="C4369" s="13">
        <v>4304</v>
      </c>
      <c r="D4369" s="13">
        <v>65</v>
      </c>
      <c r="E4369" s="14">
        <v>239100.40642970114</v>
      </c>
      <c r="F4369" s="14">
        <v>72326.658507583445</v>
      </c>
      <c r="G4369" s="14">
        <v>2551.6097</v>
      </c>
      <c r="H4369" s="14">
        <v>164222.1382221177</v>
      </c>
      <c r="I4369" s="14">
        <v>9853.3282933270621</v>
      </c>
      <c r="J4369" s="14">
        <v>3941.3313173308252</v>
      </c>
      <c r="K4369" s="15">
        <v>2.0676505198337979E-2</v>
      </c>
      <c r="L4369" s="14">
        <v>3209.4481840469052</v>
      </c>
      <c r="M4369" s="14">
        <v>160402.09905058425</v>
      </c>
      <c r="N4369" s="14">
        <v>2955.9984879981184</v>
      </c>
      <c r="O4369" s="15">
        <v>6.0744815895971034E-2</v>
      </c>
      <c r="P4369" s="14">
        <v>18669.871441391286</v>
      </c>
      <c r="Q4369" s="14">
        <v>327497.08503422473</v>
      </c>
      <c r="R4369" s="14">
        <v>2955.9984879981184</v>
      </c>
      <c r="S4369" s="15">
        <v>0.10187413695235494</v>
      </c>
      <c r="T4369" s="38">
        <v>116519.82319562217</v>
      </c>
      <c r="U4369" s="38">
        <v>1261760.3777004997</v>
      </c>
      <c r="V4369" s="38">
        <v>138399.14282106038</v>
      </c>
      <c r="W4369" s="38">
        <v>1749659.5617853086</v>
      </c>
      <c r="AA4369" s="13">
        <v>4304</v>
      </c>
      <c r="AB4369" s="39">
        <v>2725533.4276171927</v>
      </c>
    </row>
    <row r="4370" spans="3:28">
      <c r="C4370" s="13">
        <v>4305</v>
      </c>
      <c r="D4370" s="13">
        <v>65</v>
      </c>
      <c r="E4370" s="14">
        <v>229534.49195031548</v>
      </c>
      <c r="F4370" s="14">
        <v>68595.951860623041</v>
      </c>
      <c r="G4370" s="14">
        <v>2551.6097</v>
      </c>
      <c r="H4370" s="14">
        <v>158386.93038969245</v>
      </c>
      <c r="I4370" s="14">
        <v>9503.2158233815462</v>
      </c>
      <c r="J4370" s="14">
        <v>3801.2863293526188</v>
      </c>
      <c r="K4370" s="15">
        <v>2.8630179329537951E-2</v>
      </c>
      <c r="L4370" s="14">
        <v>4322.3831643853146</v>
      </c>
      <c r="M4370" s="14">
        <v>157195.99491001223</v>
      </c>
      <c r="N4370" s="14">
        <v>2850.9647470144637</v>
      </c>
      <c r="O4370" s="15">
        <v>6.8323245900604693E-2</v>
      </c>
      <c r="P4370" s="14">
        <v>6312.4890117112964</v>
      </c>
      <c r="Q4370" s="14">
        <v>100129.49828800329</v>
      </c>
      <c r="R4370" s="14">
        <v>2850.9647470144637</v>
      </c>
      <c r="S4370" s="15">
        <v>0.17683555706002285</v>
      </c>
      <c r="T4370" s="38">
        <v>64832.994348395543</v>
      </c>
      <c r="U4370" s="38">
        <v>432887.19905736297</v>
      </c>
      <c r="V4370" s="38">
        <v>75467.866524492158</v>
      </c>
      <c r="W4370" s="38">
        <v>690212.69225537847</v>
      </c>
      <c r="AA4370" s="13">
        <v>4305</v>
      </c>
      <c r="AB4370" s="39">
        <v>2485656.1984348656</v>
      </c>
    </row>
    <row r="4371" spans="3:28">
      <c r="C4371" s="13">
        <v>4306</v>
      </c>
      <c r="D4371" s="13">
        <v>65</v>
      </c>
      <c r="E4371" s="14">
        <v>238931.24817269758</v>
      </c>
      <c r="F4371" s="14">
        <v>72260.686787352053</v>
      </c>
      <c r="G4371" s="14">
        <v>2551.6097</v>
      </c>
      <c r="H4371" s="14">
        <v>164118.95168534553</v>
      </c>
      <c r="I4371" s="14">
        <v>9847.137101120732</v>
      </c>
      <c r="J4371" s="14">
        <v>3938.8548404482931</v>
      </c>
      <c r="K4371" s="15">
        <v>-1.7181470246566403E-2</v>
      </c>
      <c r="L4371" s="14">
        <v>-2377.6823811834129</v>
      </c>
      <c r="M4371" s="14">
        <v>137978.17804285054</v>
      </c>
      <c r="N4371" s="14">
        <v>2954.1411303362197</v>
      </c>
      <c r="O4371" s="15">
        <v>0.13713481399616689</v>
      </c>
      <c r="P4371" s="14">
        <v>29077.581314604664</v>
      </c>
      <c r="Q4371" s="14">
        <v>242591.11780167514</v>
      </c>
      <c r="R4371" s="14">
        <v>2954.1411303362197</v>
      </c>
      <c r="S4371" s="15">
        <v>0.22520551587651652</v>
      </c>
      <c r="T4371" s="38">
        <v>111025.66566578705</v>
      </c>
      <c r="U4371" s="38">
        <v>605499.83372062794</v>
      </c>
      <c r="V4371" s="38">
        <v>137725.5645992083</v>
      </c>
      <c r="W4371" s="38">
        <v>986069.12956515362</v>
      </c>
      <c r="AA4371" s="13">
        <v>4306</v>
      </c>
      <c r="AB4371" s="39">
        <v>2410846.4228159972</v>
      </c>
    </row>
    <row r="4372" spans="3:28">
      <c r="C4372" s="13">
        <v>4307</v>
      </c>
      <c r="D4372" s="13">
        <v>65</v>
      </c>
      <c r="E4372" s="14">
        <v>243248.5470780303</v>
      </c>
      <c r="F4372" s="14">
        <v>73944.433360431809</v>
      </c>
      <c r="G4372" s="14">
        <v>2551.6097</v>
      </c>
      <c r="H4372" s="14">
        <v>166752.50401759849</v>
      </c>
      <c r="I4372" s="14">
        <v>10005.15024105591</v>
      </c>
      <c r="J4372" s="14">
        <v>4002.060096422364</v>
      </c>
      <c r="K4372" s="15">
        <v>0.10118103247129631</v>
      </c>
      <c r="L4372" s="14">
        <v>14483.108947107083</v>
      </c>
      <c r="M4372" s="14">
        <v>159624.69205515922</v>
      </c>
      <c r="N4372" s="14">
        <v>3001.5450723167728</v>
      </c>
      <c r="O4372" s="15">
        <v>-3.1047535130750772E-2</v>
      </c>
      <c r="P4372" s="14">
        <v>-8592.8114581928512</v>
      </c>
      <c r="Q4372" s="14">
        <v>269671.04136778123</v>
      </c>
      <c r="R4372" s="14">
        <v>3001.5450723167728</v>
      </c>
      <c r="S4372" s="15">
        <v>6.3641341541168392E-2</v>
      </c>
      <c r="T4372" s="38">
        <v>29823.133576498709</v>
      </c>
      <c r="U4372" s="38">
        <v>499936.4911758849</v>
      </c>
      <c r="V4372" s="38">
        <v>35713.431065412937</v>
      </c>
      <c r="W4372" s="38">
        <v>929232.22459882544</v>
      </c>
      <c r="AA4372" s="13">
        <v>4307</v>
      </c>
      <c r="AB4372" s="39">
        <v>2270597.3058333173</v>
      </c>
    </row>
    <row r="4373" spans="3:28">
      <c r="C4373" s="13">
        <v>4308</v>
      </c>
      <c r="D4373" s="13">
        <v>65</v>
      </c>
      <c r="E4373" s="14">
        <v>226789.66667982136</v>
      </c>
      <c r="F4373" s="14">
        <v>67525.470005130337</v>
      </c>
      <c r="G4373" s="14">
        <v>2551.6097</v>
      </c>
      <c r="H4373" s="14">
        <v>156712.58697469102</v>
      </c>
      <c r="I4373" s="14">
        <v>9402.7552184814613</v>
      </c>
      <c r="J4373" s="14">
        <v>3761.1020873925845</v>
      </c>
      <c r="K4373" s="15">
        <v>8.7923943770671475E-2</v>
      </c>
      <c r="L4373" s="14">
        <v>9732.9310476107457</v>
      </c>
      <c r="M4373" s="14">
        <v>122310.64409528587</v>
      </c>
      <c r="N4373" s="14">
        <v>2820.8265655444384</v>
      </c>
      <c r="O4373" s="15">
        <v>4.7851898579353541E-2</v>
      </c>
      <c r="P4373" s="14">
        <v>5263.2506252303028</v>
      </c>
      <c r="Q4373" s="14">
        <v>116664.08814377601</v>
      </c>
      <c r="R4373" s="14">
        <v>2820.8265655444384</v>
      </c>
      <c r="S4373" s="15">
        <v>5.1246260494170595E-2</v>
      </c>
      <c r="T4373" s="38">
        <v>35735.70060749937</v>
      </c>
      <c r="U4373" s="38">
        <v>734478.95852904103</v>
      </c>
      <c r="V4373" s="38">
        <v>50731.882280340418</v>
      </c>
      <c r="W4373" s="38">
        <v>973453.69076810288</v>
      </c>
      <c r="AA4373" s="13">
        <v>4308</v>
      </c>
      <c r="AB4373" s="39">
        <v>2728293.6248631347</v>
      </c>
    </row>
    <row r="4374" spans="3:28">
      <c r="C4374" s="13">
        <v>4309</v>
      </c>
      <c r="D4374" s="13">
        <v>65</v>
      </c>
      <c r="E4374" s="14">
        <v>243109.69241671578</v>
      </c>
      <c r="F4374" s="14">
        <v>73890.280042519153</v>
      </c>
      <c r="G4374" s="14">
        <v>2551.6097</v>
      </c>
      <c r="H4374" s="14">
        <v>166667.80267419663</v>
      </c>
      <c r="I4374" s="14">
        <v>10000.068160451798</v>
      </c>
      <c r="J4374" s="14">
        <v>4000.0272641807192</v>
      </c>
      <c r="K4374" s="15">
        <v>6.1404165263404753E-2</v>
      </c>
      <c r="L4374" s="14">
        <v>6266.4072988871885</v>
      </c>
      <c r="M4374" s="14">
        <v>110318.24871833126</v>
      </c>
      <c r="N4374" s="14">
        <v>3000.020448135539</v>
      </c>
      <c r="O4374" s="15">
        <v>-0.10819145402032385</v>
      </c>
      <c r="P4374" s="14">
        <v>-12021.605460333161</v>
      </c>
      <c r="Q4374" s="14">
        <v>100592.59182397038</v>
      </c>
      <c r="R4374" s="14">
        <v>3000.020448135539</v>
      </c>
      <c r="S4374" s="15">
        <v>6.1575238408544779E-2</v>
      </c>
      <c r="T4374" s="38">
        <v>25942.761609378424</v>
      </c>
      <c r="U4374" s="38">
        <v>448760.85812734114</v>
      </c>
      <c r="V4374" s="38">
        <v>20187.563447932451</v>
      </c>
      <c r="W4374" s="38">
        <v>659671.69866964279</v>
      </c>
      <c r="AA4374" s="13">
        <v>4309</v>
      </c>
      <c r="AB4374" s="39">
        <v>2959791.2059008088</v>
      </c>
    </row>
    <row r="4375" spans="3:28">
      <c r="C4375" s="13">
        <v>4310</v>
      </c>
      <c r="D4375" s="13">
        <v>65</v>
      </c>
      <c r="E4375" s="14">
        <v>241018.2319195483</v>
      </c>
      <c r="F4375" s="14">
        <v>73074.610448623833</v>
      </c>
      <c r="G4375" s="14">
        <v>2551.6097</v>
      </c>
      <c r="H4375" s="14">
        <v>165392.01177092447</v>
      </c>
      <c r="I4375" s="14">
        <v>9923.5207062554673</v>
      </c>
      <c r="J4375" s="14">
        <v>3969.4082825021869</v>
      </c>
      <c r="K4375" s="15">
        <v>0.1012506202124715</v>
      </c>
      <c r="L4375" s="14">
        <v>22755.358954036183</v>
      </c>
      <c r="M4375" s="14">
        <v>249482.9723859634</v>
      </c>
      <c r="N4375" s="14">
        <v>2977.0562118766402</v>
      </c>
      <c r="O4375" s="15">
        <v>-0.18703512637491798</v>
      </c>
      <c r="P4375" s="14">
        <v>-26285.000568633895</v>
      </c>
      <c r="Q4375" s="14">
        <v>115738.62956912683</v>
      </c>
      <c r="R4375" s="14">
        <v>2977.0562118766402</v>
      </c>
      <c r="S4375" s="15">
        <v>0.21326672971305669</v>
      </c>
      <c r="T4375" s="38">
        <v>50047.202345151949</v>
      </c>
      <c r="U4375" s="38">
        <v>286205.25631894975</v>
      </c>
      <c r="V4375" s="38">
        <v>46517.560730554236</v>
      </c>
      <c r="W4375" s="38">
        <v>651426.85827404005</v>
      </c>
      <c r="AA4375" s="13">
        <v>4310</v>
      </c>
      <c r="AB4375" s="39">
        <v>3088988.9854523661</v>
      </c>
    </row>
    <row r="4376" spans="3:28">
      <c r="C4376" s="13">
        <v>4311</v>
      </c>
      <c r="D4376" s="13">
        <v>65</v>
      </c>
      <c r="E4376" s="14">
        <v>227318.07123386968</v>
      </c>
      <c r="F4376" s="14">
        <v>67731.54778120917</v>
      </c>
      <c r="G4376" s="14">
        <v>2551.6097</v>
      </c>
      <c r="H4376" s="14">
        <v>157034.9137526605</v>
      </c>
      <c r="I4376" s="14">
        <v>9422.0948251596292</v>
      </c>
      <c r="J4376" s="14">
        <v>3768.8379300638517</v>
      </c>
      <c r="K4376" s="15">
        <v>4.3510627368165924E-2</v>
      </c>
      <c r="L4376" s="14">
        <v>7398.7247254554904</v>
      </c>
      <c r="M4376" s="14">
        <v>179327.2265498554</v>
      </c>
      <c r="N4376" s="14">
        <v>2826.6284475478888</v>
      </c>
      <c r="O4376" s="15">
        <v>1.921981891032256E-2</v>
      </c>
      <c r="P4376" s="14">
        <v>2573.8721010325557</v>
      </c>
      <c r="Q4376" s="14">
        <v>137904.79049381264</v>
      </c>
      <c r="R4376" s="14">
        <v>2826.6284475478888</v>
      </c>
      <c r="S4376" s="15">
        <v>0.24249715629653007</v>
      </c>
      <c r="T4376" s="38">
        <v>89614.849105379821</v>
      </c>
      <c r="U4376" s="38">
        <v>460578.26640663936</v>
      </c>
      <c r="V4376" s="38">
        <v>99587.445931867871</v>
      </c>
      <c r="W4376" s="38">
        <v>777810.28345030744</v>
      </c>
      <c r="AA4376" s="13">
        <v>4311</v>
      </c>
      <c r="AB4376" s="39">
        <v>2660606.880128047</v>
      </c>
    </row>
    <row r="4377" spans="3:28">
      <c r="C4377" s="13">
        <v>4312</v>
      </c>
      <c r="D4377" s="13">
        <v>65</v>
      </c>
      <c r="E4377" s="14">
        <v>247637.4028876037</v>
      </c>
      <c r="F4377" s="14">
        <v>75656.087126165454</v>
      </c>
      <c r="G4377" s="14">
        <v>2551.6097</v>
      </c>
      <c r="H4377" s="14">
        <v>169429.70606143825</v>
      </c>
      <c r="I4377" s="14">
        <v>10165.782363686294</v>
      </c>
      <c r="J4377" s="14">
        <v>4066.3129454745176</v>
      </c>
      <c r="K4377" s="15">
        <v>0.13001125317349177</v>
      </c>
      <c r="L4377" s="14">
        <v>14403.400180300265</v>
      </c>
      <c r="M4377" s="14">
        <v>127222.35271855071</v>
      </c>
      <c r="N4377" s="14">
        <v>3049.7347091058882</v>
      </c>
      <c r="O4377" s="15">
        <v>-4.0238985336210772E-2</v>
      </c>
      <c r="P4377" s="14">
        <v>-6626.6584037304619</v>
      </c>
      <c r="Q4377" s="14">
        <v>159580.75122574362</v>
      </c>
      <c r="R4377" s="14">
        <v>3049.7347091058882</v>
      </c>
      <c r="S4377" s="15">
        <v>-0.28123152340637386</v>
      </c>
      <c r="T4377" s="38">
        <v>-19006.495847008384</v>
      </c>
      <c r="U4377" s="38">
        <v>50101.463249164088</v>
      </c>
      <c r="V4377" s="38">
        <v>-11229.754070438581</v>
      </c>
      <c r="W4377" s="38">
        <v>336904.56719345844</v>
      </c>
      <c r="AA4377" s="13">
        <v>4312</v>
      </c>
      <c r="AB4377" s="39">
        <v>2373902.994683384</v>
      </c>
    </row>
    <row r="4378" spans="3:28">
      <c r="C4378" s="13">
        <v>4313</v>
      </c>
      <c r="D4378" s="13">
        <v>65</v>
      </c>
      <c r="E4378" s="14">
        <v>224845.91623300686</v>
      </c>
      <c r="F4378" s="14">
        <v>66767.40733087268</v>
      </c>
      <c r="G4378" s="14">
        <v>2551.6097</v>
      </c>
      <c r="H4378" s="14">
        <v>155526.8992021342</v>
      </c>
      <c r="I4378" s="14">
        <v>9331.6139521280511</v>
      </c>
      <c r="J4378" s="14">
        <v>3732.6455808512205</v>
      </c>
      <c r="K4378" s="15">
        <v>2.1926255781126162E-2</v>
      </c>
      <c r="L4378" s="14">
        <v>2955.5917166290951</v>
      </c>
      <c r="M4378" s="14">
        <v>139618.83314800344</v>
      </c>
      <c r="N4378" s="14">
        <v>2799.4841856384151</v>
      </c>
      <c r="O4378" s="15">
        <v>3.2250288107825049E-2</v>
      </c>
      <c r="P4378" s="14">
        <v>4844.3676355099205</v>
      </c>
      <c r="Q4378" s="14">
        <v>156455.71773980939</v>
      </c>
      <c r="R4378" s="14">
        <v>2799.4841856384151</v>
      </c>
      <c r="S4378" s="15">
        <v>0.14444513970823669</v>
      </c>
      <c r="T4378" s="38">
        <v>18855.455227510483</v>
      </c>
      <c r="U4378" s="38">
        <v>150792.33595716048</v>
      </c>
      <c r="V4378" s="38">
        <v>26655.4145796495</v>
      </c>
      <c r="W4378" s="38">
        <v>446866.88684497331</v>
      </c>
      <c r="AA4378" s="13">
        <v>4313</v>
      </c>
      <c r="AB4378" s="39">
        <v>2814975.2597989608</v>
      </c>
    </row>
    <row r="4379" spans="3:28">
      <c r="C4379" s="13">
        <v>4314</v>
      </c>
      <c r="D4379" s="13">
        <v>65</v>
      </c>
      <c r="E4379" s="14">
        <v>233794.32544233909</v>
      </c>
      <c r="F4379" s="14">
        <v>70257.286922512241</v>
      </c>
      <c r="G4379" s="14">
        <v>2551.6097</v>
      </c>
      <c r="H4379" s="14">
        <v>160985.42881982683</v>
      </c>
      <c r="I4379" s="14">
        <v>9659.125729189609</v>
      </c>
      <c r="J4379" s="14">
        <v>3863.6502916758436</v>
      </c>
      <c r="K4379" s="15">
        <v>4.5923934183918505E-2</v>
      </c>
      <c r="L4379" s="14">
        <v>5875.7691409258678</v>
      </c>
      <c r="M4379" s="14">
        <v>135753.27762901163</v>
      </c>
      <c r="N4379" s="14">
        <v>2897.7377187568827</v>
      </c>
      <c r="O4379" s="15">
        <v>5.6026855898505722E-2</v>
      </c>
      <c r="P4379" s="14">
        <v>9853.2246202809329</v>
      </c>
      <c r="Q4379" s="14">
        <v>187168.1930896453</v>
      </c>
      <c r="R4379" s="14">
        <v>2897.7377187568827</v>
      </c>
      <c r="S4379" s="15">
        <v>0.20157346159736997</v>
      </c>
      <c r="T4379" s="38">
        <v>26908.358305587102</v>
      </c>
      <c r="U4379" s="38">
        <v>161848.79938063159</v>
      </c>
      <c r="V4379" s="38">
        <v>42637.352066793901</v>
      </c>
      <c r="W4379" s="38">
        <v>484770.27009928849</v>
      </c>
      <c r="AA4379" s="13">
        <v>4314</v>
      </c>
      <c r="AB4379" s="39">
        <v>2652857.668823143</v>
      </c>
    </row>
    <row r="4380" spans="3:28">
      <c r="C4380" s="13">
        <v>4315</v>
      </c>
      <c r="D4380" s="13">
        <v>65</v>
      </c>
      <c r="E4380" s="14">
        <v>234873.84320777302</v>
      </c>
      <c r="F4380" s="14">
        <v>70678.298851031475</v>
      </c>
      <c r="G4380" s="14">
        <v>2551.6097</v>
      </c>
      <c r="H4380" s="14">
        <v>161643.93465674153</v>
      </c>
      <c r="I4380" s="14">
        <v>9698.6360794044922</v>
      </c>
      <c r="J4380" s="14">
        <v>3879.454431761797</v>
      </c>
      <c r="K4380" s="15">
        <v>-3.7013279834894518E-2</v>
      </c>
      <c r="L4380" s="14">
        <v>-5183.4784305846106</v>
      </c>
      <c r="M4380" s="14">
        <v>136799.99669703504</v>
      </c>
      <c r="N4380" s="14">
        <v>2909.5908238213474</v>
      </c>
      <c r="O4380" s="15">
        <v>-5.8240862669213328E-2</v>
      </c>
      <c r="P4380" s="14">
        <v>-7579.6606333371747</v>
      </c>
      <c r="Q4380" s="14">
        <v>124018.47891801145</v>
      </c>
      <c r="R4380" s="14">
        <v>2909.5908238213474</v>
      </c>
      <c r="S4380" s="15">
        <v>8.6142992671021268E-2</v>
      </c>
      <c r="T4380" s="38">
        <v>12931.73553242104</v>
      </c>
      <c r="U4380" s="38">
        <v>164505.94439223842</v>
      </c>
      <c r="V4380" s="38">
        <v>168.59646849925412</v>
      </c>
      <c r="W4380" s="38">
        <v>425324.42000728491</v>
      </c>
      <c r="AA4380" s="13">
        <v>4315</v>
      </c>
      <c r="AB4380" s="39">
        <v>2936336.0972833247</v>
      </c>
    </row>
    <row r="4381" spans="3:28">
      <c r="C4381" s="13">
        <v>4316</v>
      </c>
      <c r="D4381" s="13">
        <v>65</v>
      </c>
      <c r="E4381" s="14">
        <v>232036.85088316241</v>
      </c>
      <c r="F4381" s="14">
        <v>69571.871844433335</v>
      </c>
      <c r="G4381" s="14">
        <v>2551.6097</v>
      </c>
      <c r="H4381" s="14">
        <v>159913.36933872907</v>
      </c>
      <c r="I4381" s="14">
        <v>9594.802160323743</v>
      </c>
      <c r="J4381" s="14">
        <v>3837.9208641294972</v>
      </c>
      <c r="K4381" s="15">
        <v>0.12739158315043983</v>
      </c>
      <c r="L4381" s="14">
        <v>16132.870453781145</v>
      </c>
      <c r="M4381" s="14">
        <v>144691.83374011173</v>
      </c>
      <c r="N4381" s="14">
        <v>2878.4406480971229</v>
      </c>
      <c r="O4381" s="15">
        <v>-3.2578189942917085E-2</v>
      </c>
      <c r="P4381" s="14">
        <v>-10240.538651776411</v>
      </c>
      <c r="Q4381" s="14">
        <v>305535.93213706766</v>
      </c>
      <c r="R4381" s="14">
        <v>2878.4406480971229</v>
      </c>
      <c r="S4381" s="15">
        <v>-0.17651828701519667</v>
      </c>
      <c r="T4381" s="38">
        <v>-67630.425870236708</v>
      </c>
      <c r="U4381" s="38">
        <v>316944.31550276879</v>
      </c>
      <c r="V4381" s="38">
        <v>-61738.094068231978</v>
      </c>
      <c r="W4381" s="38">
        <v>767172.08137994818</v>
      </c>
      <c r="AA4381" s="13">
        <v>4316</v>
      </c>
      <c r="AB4381" s="39">
        <v>2701170.1110605984</v>
      </c>
    </row>
    <row r="4382" spans="3:28">
      <c r="C4382" s="13">
        <v>4317</v>
      </c>
      <c r="D4382" s="13">
        <v>65</v>
      </c>
      <c r="E4382" s="14">
        <v>226731.09294834174</v>
      </c>
      <c r="F4382" s="14">
        <v>67502.626249853289</v>
      </c>
      <c r="G4382" s="14">
        <v>2551.6097</v>
      </c>
      <c r="H4382" s="14">
        <v>156676.85699848845</v>
      </c>
      <c r="I4382" s="14">
        <v>9400.6114199093063</v>
      </c>
      <c r="J4382" s="14">
        <v>3760.2445679637226</v>
      </c>
      <c r="K4382" s="15">
        <v>0.13943916533527648</v>
      </c>
      <c r="L4382" s="14">
        <v>26691.66084636742</v>
      </c>
      <c r="M4382" s="14">
        <v>219993.33088695179</v>
      </c>
      <c r="N4382" s="14">
        <v>2820.1834259727916</v>
      </c>
      <c r="O4382" s="15">
        <v>-8.8808525577672048E-2</v>
      </c>
      <c r="P4382" s="14">
        <v>-18018.579493290988</v>
      </c>
      <c r="Q4382" s="14">
        <v>186283.96399823457</v>
      </c>
      <c r="R4382" s="14">
        <v>2820.1834259727916</v>
      </c>
      <c r="S4382" s="15">
        <v>-8.1547353417774512E-2</v>
      </c>
      <c r="T4382" s="38">
        <v>-11269.342271341233</v>
      </c>
      <c r="U4382" s="38">
        <v>128334.59386486474</v>
      </c>
      <c r="V4382" s="38">
        <v>-2596.2609182648011</v>
      </c>
      <c r="W4382" s="38">
        <v>534611.88875005115</v>
      </c>
      <c r="AA4382" s="13">
        <v>4317</v>
      </c>
      <c r="AB4382" s="39">
        <v>2978305.5783554548</v>
      </c>
    </row>
    <row r="4383" spans="3:28">
      <c r="C4383" s="13">
        <v>4318</v>
      </c>
      <c r="D4383" s="13">
        <v>65</v>
      </c>
      <c r="E4383" s="14">
        <v>240887.20072420529</v>
      </c>
      <c r="F4383" s="14">
        <v>73023.508282440074</v>
      </c>
      <c r="G4383" s="14">
        <v>2551.6097</v>
      </c>
      <c r="H4383" s="14">
        <v>165312.08274176522</v>
      </c>
      <c r="I4383" s="14">
        <v>9918.7249645059128</v>
      </c>
      <c r="J4383" s="14">
        <v>3967.4899858023655</v>
      </c>
      <c r="K4383" s="15">
        <v>3.2089199398685195E-2</v>
      </c>
      <c r="L4383" s="14">
        <v>6180.5343966613382</v>
      </c>
      <c r="M4383" s="14">
        <v>200769.09697546263</v>
      </c>
      <c r="N4383" s="14">
        <v>2975.6174893517737</v>
      </c>
      <c r="O4383" s="15">
        <v>-5.979391093632061E-2</v>
      </c>
      <c r="P4383" s="14">
        <v>-12131.696002659119</v>
      </c>
      <c r="Q4383" s="14">
        <v>192247.94257363869</v>
      </c>
      <c r="R4383" s="14">
        <v>2975.6174893517737</v>
      </c>
      <c r="S4383" s="15">
        <v>-3.4247673459772796E-2</v>
      </c>
      <c r="T4383" s="38">
        <v>-5110.9635959605412</v>
      </c>
      <c r="U4383" s="38">
        <v>145612.19691542329</v>
      </c>
      <c r="V4383" s="38">
        <v>-11062.125201958323</v>
      </c>
      <c r="W4383" s="38">
        <v>538629.23646452464</v>
      </c>
      <c r="AA4383" s="13">
        <v>4318</v>
      </c>
      <c r="AB4383" s="39">
        <v>2483876.7843332542</v>
      </c>
    </row>
    <row r="4384" spans="3:28">
      <c r="C4384" s="13">
        <v>4319</v>
      </c>
      <c r="D4384" s="13">
        <v>65</v>
      </c>
      <c r="E4384" s="14">
        <v>248982.55343211282</v>
      </c>
      <c r="F4384" s="14">
        <v>76180.695838524</v>
      </c>
      <c r="G4384" s="14">
        <v>2551.6097</v>
      </c>
      <c r="H4384" s="14">
        <v>170250.24789358882</v>
      </c>
      <c r="I4384" s="14">
        <v>10215.01487361533</v>
      </c>
      <c r="J4384" s="14">
        <v>4086.005949446132</v>
      </c>
      <c r="K4384" s="15">
        <v>9.725657277723504E-2</v>
      </c>
      <c r="L4384" s="14">
        <v>13098.771426167643</v>
      </c>
      <c r="M4384" s="14">
        <v>149824.40871672472</v>
      </c>
      <c r="N4384" s="14">
        <v>3064.5044620845988</v>
      </c>
      <c r="O4384" s="15">
        <v>0.32851570116941342</v>
      </c>
      <c r="P4384" s="14">
        <v>50395.462134907662</v>
      </c>
      <c r="Q4384" s="14">
        <v>205331.2258435309</v>
      </c>
      <c r="R4384" s="14">
        <v>3064.5044620845988</v>
      </c>
      <c r="S4384" s="15">
        <v>0.54494449977950743</v>
      </c>
      <c r="T4384" s="38">
        <v>349477.14336361771</v>
      </c>
      <c r="U4384" s="38">
        <v>992317.16823026107</v>
      </c>
      <c r="V4384" s="38">
        <v>412971.376924693</v>
      </c>
      <c r="W4384" s="38">
        <v>1347472.8027905168</v>
      </c>
      <c r="AA4384" s="13">
        <v>4319</v>
      </c>
      <c r="AB4384" s="39">
        <v>2735634.1074692961</v>
      </c>
    </row>
    <row r="4385" spans="3:28">
      <c r="C4385" s="13">
        <v>4320</v>
      </c>
      <c r="D4385" s="13">
        <v>65</v>
      </c>
      <c r="E4385" s="14">
        <v>236964.23945480984</v>
      </c>
      <c r="F4385" s="14">
        <v>71493.55338737584</v>
      </c>
      <c r="G4385" s="14">
        <v>2551.6097</v>
      </c>
      <c r="H4385" s="14">
        <v>162919.076367434</v>
      </c>
      <c r="I4385" s="14">
        <v>9775.1445820460394</v>
      </c>
      <c r="J4385" s="14">
        <v>3910.057832818416</v>
      </c>
      <c r="K4385" s="15">
        <v>6.0452419934701782E-2</v>
      </c>
      <c r="L4385" s="14">
        <v>7672.0270809804351</v>
      </c>
      <c r="M4385" s="14">
        <v>136537.22914293857</v>
      </c>
      <c r="N4385" s="14">
        <v>2932.5433746138119</v>
      </c>
      <c r="O4385" s="15">
        <v>-0.12257452818581416</v>
      </c>
      <c r="P4385" s="14">
        <v>-35072.187181050154</v>
      </c>
      <c r="Q4385" s="14">
        <v>252523.57405145204</v>
      </c>
      <c r="R4385" s="14">
        <v>2932.5433746138119</v>
      </c>
      <c r="S4385" s="15">
        <v>-7.5537621482478765E-2</v>
      </c>
      <c r="T4385" s="38">
        <v>-12812.976122513806</v>
      </c>
      <c r="U4385" s="38">
        <v>158277.06543006247</v>
      </c>
      <c r="V4385" s="38">
        <v>-40213.136222583526</v>
      </c>
      <c r="W4385" s="38">
        <v>547337.86862445308</v>
      </c>
      <c r="AA4385" s="13">
        <v>4320</v>
      </c>
      <c r="AB4385" s="39">
        <v>3060819.7310857642</v>
      </c>
    </row>
    <row r="4386" spans="3:28">
      <c r="C4386" s="13">
        <v>4321</v>
      </c>
      <c r="D4386" s="13">
        <v>65</v>
      </c>
      <c r="E4386" s="14">
        <v>222874.01909416428</v>
      </c>
      <c r="F4386" s="14">
        <v>65998.367446724063</v>
      </c>
      <c r="G4386" s="14">
        <v>2551.6097</v>
      </c>
      <c r="H4386" s="14">
        <v>154324.04194744022</v>
      </c>
      <c r="I4386" s="14">
        <v>9259.4425168464131</v>
      </c>
      <c r="J4386" s="14">
        <v>3703.7770067385654</v>
      </c>
      <c r="K4386" s="15">
        <v>1.8216827852259039E-2</v>
      </c>
      <c r="L4386" s="14">
        <v>2247.0256910785538</v>
      </c>
      <c r="M4386" s="14">
        <v>127447.81496368379</v>
      </c>
      <c r="N4386" s="14">
        <v>2777.8327550539238</v>
      </c>
      <c r="O4386" s="15">
        <v>0.18485739395703882</v>
      </c>
      <c r="P4386" s="14">
        <v>42592.515802326699</v>
      </c>
      <c r="Q4386" s="14">
        <v>274388.85538644326</v>
      </c>
      <c r="R4386" s="14">
        <v>2777.8327550539238</v>
      </c>
      <c r="S4386" s="15">
        <v>-0.15002262039931186</v>
      </c>
      <c r="T4386" s="38">
        <v>-113074.32193728165</v>
      </c>
      <c r="U4386" s="38">
        <v>642029.74510428682</v>
      </c>
      <c r="V4386" s="38">
        <v>-68234.7804438764</v>
      </c>
      <c r="W4386" s="38">
        <v>1043866.4154544139</v>
      </c>
      <c r="AA4386" s="13">
        <v>4321</v>
      </c>
      <c r="AB4386" s="39">
        <v>2277722.126841458</v>
      </c>
    </row>
    <row r="4387" spans="3:28">
      <c r="C4387" s="13">
        <v>4322</v>
      </c>
      <c r="D4387" s="13">
        <v>65</v>
      </c>
      <c r="E4387" s="14">
        <v>222596.47450667442</v>
      </c>
      <c r="F4387" s="14">
        <v>65890.125057603029</v>
      </c>
      <c r="G4387" s="14">
        <v>2551.6097</v>
      </c>
      <c r="H4387" s="14">
        <v>154154.73974907139</v>
      </c>
      <c r="I4387" s="14">
        <v>9249.2843849442834</v>
      </c>
      <c r="J4387" s="14">
        <v>3699.7137539777136</v>
      </c>
      <c r="K4387" s="15">
        <v>3.1002192452056071E-2</v>
      </c>
      <c r="L4387" s="14">
        <v>5398.109323852671</v>
      </c>
      <c r="M4387" s="14">
        <v>181368.21050939095</v>
      </c>
      <c r="N4387" s="14">
        <v>2774.7853154832851</v>
      </c>
      <c r="O4387" s="15">
        <v>0.11762435606372024</v>
      </c>
      <c r="P4387" s="14">
        <v>22161.791951872077</v>
      </c>
      <c r="Q4387" s="14">
        <v>211960.77463665241</v>
      </c>
      <c r="R4387" s="14">
        <v>2774.7853154832851</v>
      </c>
      <c r="S4387" s="15">
        <v>0.29039320140001662</v>
      </c>
      <c r="T4387" s="38">
        <v>118115.61547218254</v>
      </c>
      <c r="U4387" s="38">
        <v>526246.74352983909</v>
      </c>
      <c r="V4387" s="38">
        <v>145675.5167479073</v>
      </c>
      <c r="W4387" s="38">
        <v>919575.72867588245</v>
      </c>
      <c r="AA4387" s="13">
        <v>4322</v>
      </c>
      <c r="AB4387" s="39">
        <v>2252085.8941887855</v>
      </c>
    </row>
    <row r="4388" spans="3:28">
      <c r="C4388" s="13">
        <v>4323</v>
      </c>
      <c r="D4388" s="13">
        <v>65</v>
      </c>
      <c r="E4388" s="14">
        <v>218248.50676666421</v>
      </c>
      <c r="F4388" s="14">
        <v>64194.417638999046</v>
      </c>
      <c r="G4388" s="14">
        <v>2551.6097</v>
      </c>
      <c r="H4388" s="14">
        <v>151502.47942766515</v>
      </c>
      <c r="I4388" s="14">
        <v>9090.1487656599093</v>
      </c>
      <c r="J4388" s="14">
        <v>3636.0595062639641</v>
      </c>
      <c r="K4388" s="15">
        <v>5.3692359654553316E-2</v>
      </c>
      <c r="L4388" s="14">
        <v>10254.61648253774</v>
      </c>
      <c r="M4388" s="14">
        <v>203061.02053164106</v>
      </c>
      <c r="N4388" s="14">
        <v>2727.0446296979726</v>
      </c>
      <c r="O4388" s="15">
        <v>0.22662775098062976</v>
      </c>
      <c r="P4388" s="14">
        <v>33702.869610470108</v>
      </c>
      <c r="Q4388" s="14">
        <v>183781.05491180724</v>
      </c>
      <c r="R4388" s="14">
        <v>2727.0446296979726</v>
      </c>
      <c r="S4388" s="15">
        <v>-0.14958292656029476</v>
      </c>
      <c r="T4388" s="38">
        <v>-5118.4293561671566</v>
      </c>
      <c r="U4388" s="38">
        <v>30463.098140603379</v>
      </c>
      <c r="V4388" s="38">
        <v>38839.056736840692</v>
      </c>
      <c r="W4388" s="38">
        <v>417305.17358405166</v>
      </c>
      <c r="AA4388" s="13">
        <v>4323</v>
      </c>
      <c r="AB4388" s="39">
        <v>2573134.1683705449</v>
      </c>
    </row>
    <row r="4389" spans="3:28">
      <c r="C4389" s="13">
        <v>4324</v>
      </c>
      <c r="D4389" s="13">
        <v>65</v>
      </c>
      <c r="E4389" s="14">
        <v>225899.59506293177</v>
      </c>
      <c r="F4389" s="14">
        <v>67178.342074543383</v>
      </c>
      <c r="G4389" s="14">
        <v>2551.6097</v>
      </c>
      <c r="H4389" s="14">
        <v>156169.64328838838</v>
      </c>
      <c r="I4389" s="14">
        <v>9370.178597303302</v>
      </c>
      <c r="J4389" s="14">
        <v>3748.0714389213208</v>
      </c>
      <c r="K4389" s="15">
        <v>0.10998737416339627</v>
      </c>
      <c r="L4389" s="14">
        <v>18997.394248376815</v>
      </c>
      <c r="M4389" s="14">
        <v>193594.83929438848</v>
      </c>
      <c r="N4389" s="14">
        <v>2811.0535791909906</v>
      </c>
      <c r="O4389" s="15">
        <v>4.4398990962641341E-2</v>
      </c>
      <c r="P4389" s="14">
        <v>6340.2567792485406</v>
      </c>
      <c r="Q4389" s="14">
        <v>150547.60500175512</v>
      </c>
      <c r="R4389" s="14">
        <v>2811.0535791909906</v>
      </c>
      <c r="S4389" s="15">
        <v>-6.6896161445296601E-2</v>
      </c>
      <c r="T4389" s="38">
        <v>-29668.544851232215</v>
      </c>
      <c r="U4389" s="38">
        <v>415238.43568759295</v>
      </c>
      <c r="V4389" s="38">
        <v>-4330.8938236068607</v>
      </c>
      <c r="W4389" s="38">
        <v>759380.87998373655</v>
      </c>
      <c r="AA4389" s="13">
        <v>4324</v>
      </c>
      <c r="AB4389" s="39">
        <v>2792364.0743304514</v>
      </c>
    </row>
    <row r="4390" spans="3:28">
      <c r="C4390" s="13">
        <v>4325</v>
      </c>
      <c r="D4390" s="13">
        <v>65</v>
      </c>
      <c r="E4390" s="14">
        <v>240556.58344991732</v>
      </c>
      <c r="F4390" s="14">
        <v>72894.567545467755</v>
      </c>
      <c r="G4390" s="14">
        <v>2551.6097</v>
      </c>
      <c r="H4390" s="14">
        <v>165110.40620444957</v>
      </c>
      <c r="I4390" s="14">
        <v>9906.6243722669733</v>
      </c>
      <c r="J4390" s="14">
        <v>3962.6497489067897</v>
      </c>
      <c r="K4390" s="15">
        <v>3.5361316843014474E-2</v>
      </c>
      <c r="L4390" s="14">
        <v>5108.3126368029298</v>
      </c>
      <c r="M4390" s="14">
        <v>151550.11276677731</v>
      </c>
      <c r="N4390" s="14">
        <v>2971.9873116800918</v>
      </c>
      <c r="O4390" s="15">
        <v>-4.2888490935044266E-2</v>
      </c>
      <c r="P4390" s="14">
        <v>-8570.8144956742381</v>
      </c>
      <c r="Q4390" s="14">
        <v>192754.67709575323</v>
      </c>
      <c r="R4390" s="14">
        <v>2971.9873116800918</v>
      </c>
      <c r="S4390" s="15">
        <v>-0.29647522815850713</v>
      </c>
      <c r="T4390" s="38">
        <v>-285504.47299478506</v>
      </c>
      <c r="U4390" s="38">
        <v>678977.56848648516</v>
      </c>
      <c r="V4390" s="38">
        <v>-288966.97485365637</v>
      </c>
      <c r="W4390" s="38">
        <v>1023282.3583490157</v>
      </c>
      <c r="AA4390" s="13">
        <v>4325</v>
      </c>
      <c r="AB4390" s="39">
        <v>2428028.4822521759</v>
      </c>
    </row>
    <row r="4391" spans="3:28">
      <c r="C4391" s="13">
        <v>4326</v>
      </c>
      <c r="D4391" s="13">
        <v>65</v>
      </c>
      <c r="E4391" s="14">
        <v>230590.16056955454</v>
      </c>
      <c r="F4391" s="14">
        <v>69007.66262212627</v>
      </c>
      <c r="G4391" s="14">
        <v>2551.6097</v>
      </c>
      <c r="H4391" s="14">
        <v>159030.88824742826</v>
      </c>
      <c r="I4391" s="14">
        <v>9541.8532948456959</v>
      </c>
      <c r="J4391" s="14">
        <v>3816.7413179382784</v>
      </c>
      <c r="K4391" s="15">
        <v>8.9955757331658004E-2</v>
      </c>
      <c r="L4391" s="14">
        <v>10688.446965513989</v>
      </c>
      <c r="M4391" s="14">
        <v>131415.74909216829</v>
      </c>
      <c r="N4391" s="14">
        <v>2862.5559884537088</v>
      </c>
      <c r="O4391" s="15">
        <v>-0.10628922311980146</v>
      </c>
      <c r="P4391" s="14">
        <v>-16187.143443099569</v>
      </c>
      <c r="Q4391" s="14">
        <v>137537.49946597478</v>
      </c>
      <c r="R4391" s="14">
        <v>2862.5559884537088</v>
      </c>
      <c r="S4391" s="15">
        <v>-0.20171169120767185</v>
      </c>
      <c r="T4391" s="38">
        <v>-19549.559721930989</v>
      </c>
      <c r="U4391" s="38">
        <v>78800.045637881136</v>
      </c>
      <c r="V4391" s="38">
        <v>-25048.256199516567</v>
      </c>
      <c r="W4391" s="38">
        <v>347753.29419602419</v>
      </c>
      <c r="AA4391" s="13">
        <v>4326</v>
      </c>
      <c r="AB4391" s="39">
        <v>2525413.9457879611</v>
      </c>
    </row>
    <row r="4392" spans="3:28">
      <c r="C4392" s="13">
        <v>4327</v>
      </c>
      <c r="D4392" s="13">
        <v>65</v>
      </c>
      <c r="E4392" s="14">
        <v>228654.29672694704</v>
      </c>
      <c r="F4392" s="14">
        <v>68252.675723509339</v>
      </c>
      <c r="G4392" s="14">
        <v>2551.6097</v>
      </c>
      <c r="H4392" s="14">
        <v>157850.0113034377</v>
      </c>
      <c r="I4392" s="14">
        <v>9471.000678206261</v>
      </c>
      <c r="J4392" s="14">
        <v>3788.4002712825045</v>
      </c>
      <c r="K4392" s="15">
        <v>7.8667911671333288E-2</v>
      </c>
      <c r="L4392" s="14">
        <v>15615.816339819483</v>
      </c>
      <c r="M4392" s="14">
        <v>216013.01481436176</v>
      </c>
      <c r="N4392" s="14">
        <v>2841.300203461878</v>
      </c>
      <c r="O4392" s="15">
        <v>0.19164221505072176</v>
      </c>
      <c r="P4392" s="14">
        <v>40170.377187369675</v>
      </c>
      <c r="Q4392" s="14">
        <v>251202.34479937787</v>
      </c>
      <c r="R4392" s="14">
        <v>2841.300203461878</v>
      </c>
      <c r="S4392" s="15">
        <v>0.25082739198209714</v>
      </c>
      <c r="T4392" s="38">
        <v>14287.261277156995</v>
      </c>
      <c r="U4392" s="38">
        <v>72668.441743038711</v>
      </c>
      <c r="V4392" s="38">
        <v>70073.454804346155</v>
      </c>
      <c r="W4392" s="38">
        <v>539883.80135677836</v>
      </c>
      <c r="AA4392" s="13">
        <v>4327</v>
      </c>
      <c r="AB4392" s="39">
        <v>2369513.1530726063</v>
      </c>
    </row>
    <row r="4393" spans="3:28">
      <c r="C4393" s="13">
        <v>4328</v>
      </c>
      <c r="D4393" s="13">
        <v>65</v>
      </c>
      <c r="E4393" s="14">
        <v>228647.96984794739</v>
      </c>
      <c r="F4393" s="14">
        <v>68250.208240699489</v>
      </c>
      <c r="G4393" s="14">
        <v>2551.6097</v>
      </c>
      <c r="H4393" s="14">
        <v>157846.1519072479</v>
      </c>
      <c r="I4393" s="14">
        <v>9470.7691144348737</v>
      </c>
      <c r="J4393" s="14">
        <v>3788.3076457739498</v>
      </c>
      <c r="K4393" s="15">
        <v>9.618418323601241E-2</v>
      </c>
      <c r="L4393" s="14">
        <v>12691.705389465802</v>
      </c>
      <c r="M4393" s="14">
        <v>146537.96362772706</v>
      </c>
      <c r="N4393" s="14">
        <v>2841.2307343304619</v>
      </c>
      <c r="O4393" s="15">
        <v>0.10661220068260913</v>
      </c>
      <c r="P4393" s="14">
        <v>18771.022259076373</v>
      </c>
      <c r="Q4393" s="14">
        <v>196259.87502206111</v>
      </c>
      <c r="R4393" s="14">
        <v>2841.2307343304619</v>
      </c>
      <c r="S4393" s="15">
        <v>5.1232905866098466E-2</v>
      </c>
      <c r="T4393" s="38">
        <v>19022.300630207035</v>
      </c>
      <c r="U4393" s="38">
        <v>391733.59937034792</v>
      </c>
      <c r="V4393" s="38">
        <v>50485.028278749211</v>
      </c>
      <c r="W4393" s="38">
        <v>734531.43802013609</v>
      </c>
      <c r="AA4393" s="13">
        <v>4328</v>
      </c>
      <c r="AB4393" s="39">
        <v>2734954.523712426</v>
      </c>
    </row>
    <row r="4394" spans="3:28">
      <c r="C4394" s="13">
        <v>4329</v>
      </c>
      <c r="D4394" s="13">
        <v>65</v>
      </c>
      <c r="E4394" s="14">
        <v>230579.1111093697</v>
      </c>
      <c r="F4394" s="14">
        <v>69003.35333265418</v>
      </c>
      <c r="G4394" s="14">
        <v>2551.6097</v>
      </c>
      <c r="H4394" s="14">
        <v>159024.1480767155</v>
      </c>
      <c r="I4394" s="14">
        <v>9541.448884602929</v>
      </c>
      <c r="J4394" s="14">
        <v>3816.5795538411717</v>
      </c>
      <c r="K4394" s="15">
        <v>-3.070295076994483E-2</v>
      </c>
      <c r="L4394" s="14">
        <v>-5328.5435850982385</v>
      </c>
      <c r="M4394" s="14">
        <v>170131.26001942353</v>
      </c>
      <c r="N4394" s="14">
        <v>2862.4346653808784</v>
      </c>
      <c r="O4394" s="15">
        <v>0.16629230629093228</v>
      </c>
      <c r="P4394" s="14">
        <v>18777.474299220223</v>
      </c>
      <c r="Q4394" s="14">
        <v>133127.17065263333</v>
      </c>
      <c r="R4394" s="14">
        <v>2862.4346653808784</v>
      </c>
      <c r="S4394" s="15">
        <v>-0.17032023256340389</v>
      </c>
      <c r="T4394" s="38">
        <v>-23149.611632165386</v>
      </c>
      <c r="U4394" s="38">
        <v>114199.75989602057</v>
      </c>
      <c r="V4394" s="38">
        <v>-9700.6809180434029</v>
      </c>
      <c r="W4394" s="38">
        <v>417458.19056807744</v>
      </c>
      <c r="AA4394" s="13">
        <v>4329</v>
      </c>
      <c r="AB4394" s="39">
        <v>2703463.1931733065</v>
      </c>
    </row>
    <row r="4395" spans="3:28">
      <c r="C4395" s="13">
        <v>4330</v>
      </c>
      <c r="D4395" s="13">
        <v>65</v>
      </c>
      <c r="E4395" s="14">
        <v>231879.75824180304</v>
      </c>
      <c r="F4395" s="14">
        <v>69510.605714303179</v>
      </c>
      <c r="G4395" s="14">
        <v>2551.6097</v>
      </c>
      <c r="H4395" s="14">
        <v>159817.54282749986</v>
      </c>
      <c r="I4395" s="14">
        <v>9589.0525696499917</v>
      </c>
      <c r="J4395" s="14">
        <v>3835.621027859997</v>
      </c>
      <c r="K4395" s="15">
        <v>-4.5424610517984722E-2</v>
      </c>
      <c r="L4395" s="14">
        <v>-6324.365166841586</v>
      </c>
      <c r="M4395" s="14">
        <v>134821.17002592995</v>
      </c>
      <c r="N4395" s="14">
        <v>2876.7157708949976</v>
      </c>
      <c r="O4395" s="15">
        <v>0.22655822708341966</v>
      </c>
      <c r="P4395" s="14">
        <v>45985.31051621458</v>
      </c>
      <c r="Q4395" s="14">
        <v>250397.14285104768</v>
      </c>
      <c r="R4395" s="14">
        <v>2876.7157708949976</v>
      </c>
      <c r="S4395" s="15">
        <v>9.9931172694220846E-2</v>
      </c>
      <c r="T4395" s="38">
        <v>105257.37462613812</v>
      </c>
      <c r="U4395" s="38">
        <v>1159994.4358923105</v>
      </c>
      <c r="V4395" s="38">
        <v>144918.31997551111</v>
      </c>
      <c r="W4395" s="38">
        <v>1545212.748769288</v>
      </c>
      <c r="AA4395" s="13">
        <v>4330</v>
      </c>
      <c r="AB4395" s="39">
        <v>2445495.3117862395</v>
      </c>
    </row>
    <row r="4396" spans="3:28">
      <c r="C4396" s="13">
        <v>4331</v>
      </c>
      <c r="D4396" s="13">
        <v>65</v>
      </c>
      <c r="E4396" s="14">
        <v>250700.43233953067</v>
      </c>
      <c r="F4396" s="14">
        <v>76850.668612416965</v>
      </c>
      <c r="G4396" s="14">
        <v>2551.6097</v>
      </c>
      <c r="H4396" s="14">
        <v>171298.15402711372</v>
      </c>
      <c r="I4396" s="14">
        <v>10277.889241626823</v>
      </c>
      <c r="J4396" s="14">
        <v>4111.1556966507296</v>
      </c>
      <c r="K4396" s="15">
        <v>5.2729202711068492E-2</v>
      </c>
      <c r="L4396" s="14">
        <v>11684.477676227112</v>
      </c>
      <c r="M4396" s="14">
        <v>235334.10731123728</v>
      </c>
      <c r="N4396" s="14">
        <v>3083.3667724880465</v>
      </c>
      <c r="O4396" s="15">
        <v>4.5229097080701122E-2</v>
      </c>
      <c r="P4396" s="14">
        <v>10557.454226056185</v>
      </c>
      <c r="Q4396" s="14">
        <v>245520.87068866004</v>
      </c>
      <c r="R4396" s="14">
        <v>3083.3667724880465</v>
      </c>
      <c r="S4396" s="15">
        <v>0.22962969878171141</v>
      </c>
      <c r="T4396" s="38">
        <v>96350.180043122862</v>
      </c>
      <c r="U4396" s="38">
        <v>517481.23080781923</v>
      </c>
      <c r="V4396" s="38">
        <v>118592.11194540616</v>
      </c>
      <c r="W4396" s="38">
        <v>998336.20880771661</v>
      </c>
      <c r="AA4396" s="13">
        <v>4331</v>
      </c>
      <c r="AB4396" s="39">
        <v>2605327.4079656568</v>
      </c>
    </row>
    <row r="4397" spans="3:28">
      <c r="C4397" s="13">
        <v>4332</v>
      </c>
      <c r="D4397" s="13">
        <v>65</v>
      </c>
      <c r="E4397" s="14">
        <v>248215.32708826326</v>
      </c>
      <c r="F4397" s="14">
        <v>75881.477564422676</v>
      </c>
      <c r="G4397" s="14">
        <v>2551.6097</v>
      </c>
      <c r="H4397" s="14">
        <v>169782.23982384059</v>
      </c>
      <c r="I4397" s="14">
        <v>10186.934389430435</v>
      </c>
      <c r="J4397" s="14">
        <v>4074.7737557721739</v>
      </c>
      <c r="K4397" s="15">
        <v>2.4103499208093213E-2</v>
      </c>
      <c r="L4397" s="14">
        <v>2678.5936397654082</v>
      </c>
      <c r="M4397" s="14">
        <v>115844.80943333104</v>
      </c>
      <c r="N4397" s="14">
        <v>3056.0803168291304</v>
      </c>
      <c r="O4397" s="15">
        <v>5.4547862065265282E-3</v>
      </c>
      <c r="P4397" s="14">
        <v>1923.1373293469801</v>
      </c>
      <c r="Q4397" s="14">
        <v>356010.79330661613</v>
      </c>
      <c r="R4397" s="14">
        <v>3056.0803168291304</v>
      </c>
      <c r="S4397" s="15">
        <v>-5.7525520661817556E-2</v>
      </c>
      <c r="T4397" s="38">
        <v>-12579.048224826709</v>
      </c>
      <c r="U4397" s="38">
        <v>207617.99449293411</v>
      </c>
      <c r="V4397" s="38">
        <v>-7977.3172557143207</v>
      </c>
      <c r="W4397" s="38">
        <v>679473.59723288123</v>
      </c>
      <c r="AA4397" s="13">
        <v>4332</v>
      </c>
      <c r="AB4397" s="39">
        <v>2480481.5677223722</v>
      </c>
    </row>
    <row r="4398" spans="3:28">
      <c r="C4398" s="13">
        <v>4333</v>
      </c>
      <c r="D4398" s="13">
        <v>65</v>
      </c>
      <c r="E4398" s="14">
        <v>233390.96221293224</v>
      </c>
      <c r="F4398" s="14">
        <v>70099.975263043569</v>
      </c>
      <c r="G4398" s="14">
        <v>2551.6097</v>
      </c>
      <c r="H4398" s="14">
        <v>160739.37724988867</v>
      </c>
      <c r="I4398" s="14">
        <v>9644.3626349933202</v>
      </c>
      <c r="J4398" s="14">
        <v>3857.7450539973283</v>
      </c>
      <c r="K4398" s="15">
        <v>7.3056430468473654E-2</v>
      </c>
      <c r="L4398" s="14">
        <v>10181.035716014832</v>
      </c>
      <c r="M4398" s="14">
        <v>151468.42399212741</v>
      </c>
      <c r="N4398" s="14">
        <v>2893.3087904979961</v>
      </c>
      <c r="O4398" s="15">
        <v>8.3551623298348546E-2</v>
      </c>
      <c r="P4398" s="14">
        <v>8108.869503527756</v>
      </c>
      <c r="Q4398" s="14">
        <v>106607.73166465548</v>
      </c>
      <c r="R4398" s="14">
        <v>2893.3087904979961</v>
      </c>
      <c r="S4398" s="15">
        <v>-0.17325936376818274</v>
      </c>
      <c r="T4398" s="38">
        <v>-110034.2486400726</v>
      </c>
      <c r="U4398" s="38">
        <v>526496.39917960123</v>
      </c>
      <c r="V4398" s="38">
        <v>-91744.343420530015</v>
      </c>
      <c r="W4398" s="38">
        <v>784572.55483638414</v>
      </c>
      <c r="AA4398" s="13">
        <v>4333</v>
      </c>
      <c r="AB4398" s="39">
        <v>3265936.1235223105</v>
      </c>
    </row>
    <row r="4399" spans="3:28">
      <c r="C4399" s="13">
        <v>4334</v>
      </c>
      <c r="D4399" s="13">
        <v>65</v>
      </c>
      <c r="E4399" s="14">
        <v>245601.62075486488</v>
      </c>
      <c r="F4399" s="14">
        <v>74862.132094397297</v>
      </c>
      <c r="G4399" s="14">
        <v>2551.6097</v>
      </c>
      <c r="H4399" s="14">
        <v>168187.87896046758</v>
      </c>
      <c r="I4399" s="14">
        <v>10091.272737628055</v>
      </c>
      <c r="J4399" s="14">
        <v>4036.5090950512222</v>
      </c>
      <c r="K4399" s="15">
        <v>1.6781287204580532E-2</v>
      </c>
      <c r="L4399" s="14">
        <v>2785.6400666860004</v>
      </c>
      <c r="M4399" s="14">
        <v>170800.70002766323</v>
      </c>
      <c r="N4399" s="14">
        <v>3027.3818212884162</v>
      </c>
      <c r="O4399" s="15">
        <v>0.11126558162744118</v>
      </c>
      <c r="P4399" s="14">
        <v>23124.214676871808</v>
      </c>
      <c r="Q4399" s="14">
        <v>232466.90660150733</v>
      </c>
      <c r="R4399" s="14">
        <v>3027.3818212884162</v>
      </c>
      <c r="S4399" s="15">
        <v>5.253198592924449E-2</v>
      </c>
      <c r="T4399" s="38">
        <v>23518.596958106937</v>
      </c>
      <c r="U4399" s="38">
        <v>472732.79913029406</v>
      </c>
      <c r="V4399" s="38">
        <v>49428.451701664744</v>
      </c>
      <c r="W4399" s="38">
        <v>876000.40575946472</v>
      </c>
      <c r="AA4399" s="13">
        <v>4334</v>
      </c>
      <c r="AB4399" s="39">
        <v>3244050.5479587675</v>
      </c>
    </row>
    <row r="4400" spans="3:28">
      <c r="C4400" s="13">
        <v>4335</v>
      </c>
      <c r="D4400" s="13">
        <v>65</v>
      </c>
      <c r="E4400" s="14">
        <v>222908.26409962683</v>
      </c>
      <c r="F4400" s="14">
        <v>66011.722998854471</v>
      </c>
      <c r="G4400" s="14">
        <v>2551.6097</v>
      </c>
      <c r="H4400" s="14">
        <v>154344.93140077236</v>
      </c>
      <c r="I4400" s="14">
        <v>9260.6958840463412</v>
      </c>
      <c r="J4400" s="14">
        <v>3704.2783536185366</v>
      </c>
      <c r="K4400" s="15">
        <v>0.14334107736571799</v>
      </c>
      <c r="L4400" s="14">
        <v>17342.769396122651</v>
      </c>
      <c r="M4400" s="14">
        <v>140184.43728893707</v>
      </c>
      <c r="N4400" s="14">
        <v>2778.2087652139021</v>
      </c>
      <c r="O4400" s="15">
        <v>0.17485642005103347</v>
      </c>
      <c r="P4400" s="14">
        <v>34925.027718630328</v>
      </c>
      <c r="Q4400" s="14">
        <v>236049.59339249061</v>
      </c>
      <c r="R4400" s="14">
        <v>2778.2087652139021</v>
      </c>
      <c r="S4400" s="15">
        <v>-2.791491361053082E-2</v>
      </c>
      <c r="T4400" s="38">
        <v>-7633.5417158775163</v>
      </c>
      <c r="U4400" s="38">
        <v>267213.03498352657</v>
      </c>
      <c r="V4400" s="38">
        <v>44634.255398875459</v>
      </c>
      <c r="W4400" s="38">
        <v>643447.06566495425</v>
      </c>
      <c r="AA4400" s="13">
        <v>4335</v>
      </c>
      <c r="AB4400" s="39">
        <v>2330190.273731357</v>
      </c>
    </row>
    <row r="4401" spans="3:28">
      <c r="C4401" s="13">
        <v>4336</v>
      </c>
      <c r="D4401" s="13">
        <v>65</v>
      </c>
      <c r="E4401" s="14">
        <v>234416.65140900388</v>
      </c>
      <c r="F4401" s="14">
        <v>70499.994049511515</v>
      </c>
      <c r="G4401" s="14">
        <v>2551.6097</v>
      </c>
      <c r="H4401" s="14">
        <v>161365.04765949238</v>
      </c>
      <c r="I4401" s="14">
        <v>9681.9028595695418</v>
      </c>
      <c r="J4401" s="14">
        <v>3872.7611438278168</v>
      </c>
      <c r="K4401" s="15">
        <v>2.854405625867585E-2</v>
      </c>
      <c r="L4401" s="14">
        <v>3274.8590856641104</v>
      </c>
      <c r="M4401" s="14">
        <v>119941.22252988721</v>
      </c>
      <c r="N4401" s="14">
        <v>2904.5708578708623</v>
      </c>
      <c r="O4401" s="15">
        <v>-5.4810319056262519E-3</v>
      </c>
      <c r="P4401" s="14">
        <v>-1083.5187995247786</v>
      </c>
      <c r="Q4401" s="14">
        <v>198053.95040156713</v>
      </c>
      <c r="R4401" s="14">
        <v>2904.5708578708623</v>
      </c>
      <c r="S4401" s="15">
        <v>0.10888452549304145</v>
      </c>
      <c r="T4401" s="38">
        <v>32692.423470498135</v>
      </c>
      <c r="U4401" s="38">
        <v>334393.28253708448</v>
      </c>
      <c r="V4401" s="38">
        <v>34883.763756637469</v>
      </c>
      <c r="W4401" s="38">
        <v>652388.4554685388</v>
      </c>
      <c r="AA4401" s="13">
        <v>4336</v>
      </c>
      <c r="AB4401" s="39">
        <v>2780845.0601119245</v>
      </c>
    </row>
    <row r="4402" spans="3:28">
      <c r="C4402" s="13">
        <v>4337</v>
      </c>
      <c r="D4402" s="13">
        <v>65</v>
      </c>
      <c r="E4402" s="14">
        <v>224969.56005176131</v>
      </c>
      <c r="F4402" s="14">
        <v>66815.628420186913</v>
      </c>
      <c r="G4402" s="14">
        <v>2551.6097</v>
      </c>
      <c r="H4402" s="14">
        <v>155602.32193157441</v>
      </c>
      <c r="I4402" s="14">
        <v>9336.1393158944647</v>
      </c>
      <c r="J4402" s="14">
        <v>3734.4557263577863</v>
      </c>
      <c r="K4402" s="15">
        <v>-3.8810796542271299E-2</v>
      </c>
      <c r="L4402" s="14">
        <v>-5907.2944230496641</v>
      </c>
      <c r="M4402" s="14">
        <v>148167.43623166959</v>
      </c>
      <c r="N4402" s="14">
        <v>2800.8417947683392</v>
      </c>
      <c r="O4402" s="15">
        <v>0.14498000990080445</v>
      </c>
      <c r="P4402" s="14">
        <v>40157.893028020197</v>
      </c>
      <c r="Q4402" s="14">
        <v>318547.4868154896</v>
      </c>
      <c r="R4402" s="14">
        <v>2800.8417947683392</v>
      </c>
      <c r="S4402" s="15">
        <v>0.25738226421489563</v>
      </c>
      <c r="T4402" s="38">
        <v>272927.73980925157</v>
      </c>
      <c r="U4402" s="38">
        <v>1334726.5554514136</v>
      </c>
      <c r="V4402" s="38">
        <v>307178.33841422212</v>
      </c>
      <c r="W4402" s="38">
        <v>1801441.4784985729</v>
      </c>
      <c r="AA4402" s="13">
        <v>4337</v>
      </c>
      <c r="AB4402" s="39">
        <v>2344392.6527303713</v>
      </c>
    </row>
    <row r="4403" spans="3:28">
      <c r="C4403" s="13">
        <v>4338</v>
      </c>
      <c r="D4403" s="13">
        <v>65</v>
      </c>
      <c r="E4403" s="14">
        <v>242898.07773004888</v>
      </c>
      <c r="F4403" s="14">
        <v>73807.750314719073</v>
      </c>
      <c r="G4403" s="14">
        <v>2551.6097</v>
      </c>
      <c r="H4403" s="14">
        <v>166538.71771532981</v>
      </c>
      <c r="I4403" s="14">
        <v>9992.3230629197878</v>
      </c>
      <c r="J4403" s="14">
        <v>3996.9292251679153</v>
      </c>
      <c r="K4403" s="15">
        <v>4.8422132393681226E-2</v>
      </c>
      <c r="L4403" s="14">
        <v>6105.5718856163021</v>
      </c>
      <c r="M4403" s="14">
        <v>134194.55717120226</v>
      </c>
      <c r="N4403" s="14">
        <v>2997.6969188759363</v>
      </c>
      <c r="O4403" s="15">
        <v>-6.5021170741845213E-3</v>
      </c>
      <c r="P4403" s="14">
        <v>-991.98618160951742</v>
      </c>
      <c r="Q4403" s="14">
        <v>153070.43046518377</v>
      </c>
      <c r="R4403" s="14">
        <v>2997.6969188759363</v>
      </c>
      <c r="S4403" s="15">
        <v>0.14163753684595043</v>
      </c>
      <c r="T4403" s="38">
        <v>218505.39160454072</v>
      </c>
      <c r="U4403" s="38">
        <v>1762712.4547810582</v>
      </c>
      <c r="V4403" s="38">
        <v>223618.9773085475</v>
      </c>
      <c r="W4403" s="38">
        <v>2049977.4424174442</v>
      </c>
      <c r="AA4403" s="13">
        <v>4338</v>
      </c>
      <c r="AB4403" s="39">
        <v>2345070.711285633</v>
      </c>
    </row>
    <row r="4404" spans="3:28">
      <c r="C4404" s="13">
        <v>4339</v>
      </c>
      <c r="D4404" s="13">
        <v>65</v>
      </c>
      <c r="E4404" s="14">
        <v>234242.48607430278</v>
      </c>
      <c r="F4404" s="14">
        <v>70432.069568978084</v>
      </c>
      <c r="G4404" s="14">
        <v>2551.6097</v>
      </c>
      <c r="H4404" s="14">
        <v>161258.80680532471</v>
      </c>
      <c r="I4404" s="14">
        <v>9675.528408319482</v>
      </c>
      <c r="J4404" s="14">
        <v>3870.2113633277932</v>
      </c>
      <c r="K4404" s="15">
        <v>7.1132782363749675E-2</v>
      </c>
      <c r="L4404" s="14">
        <v>14305.682466633967</v>
      </c>
      <c r="M4404" s="14">
        <v>217353.15844023175</v>
      </c>
      <c r="N4404" s="14">
        <v>2902.6585224958444</v>
      </c>
      <c r="O4404" s="15">
        <v>0.16913802297656122</v>
      </c>
      <c r="P4404" s="14">
        <v>35914.599787177918</v>
      </c>
      <c r="Q4404" s="14">
        <v>249704.93570782663</v>
      </c>
      <c r="R4404" s="14">
        <v>2902.6585224958444</v>
      </c>
      <c r="S4404" s="15">
        <v>2.4492956088820017E-2</v>
      </c>
      <c r="T4404" s="38">
        <v>2042.8669511097903</v>
      </c>
      <c r="U4404" s="38">
        <v>86900.500608676433</v>
      </c>
      <c r="V4404" s="38">
        <v>52263.149204921676</v>
      </c>
      <c r="W4404" s="38">
        <v>553958.59475673479</v>
      </c>
      <c r="AA4404" s="13">
        <v>4339</v>
      </c>
      <c r="AB4404" s="39">
        <v>2647957.1274453932</v>
      </c>
    </row>
    <row r="4405" spans="3:28">
      <c r="C4405" s="13">
        <v>4340</v>
      </c>
      <c r="D4405" s="13">
        <v>65</v>
      </c>
      <c r="E4405" s="14">
        <v>233380.89456520212</v>
      </c>
      <c r="F4405" s="14">
        <v>70096.048880428832</v>
      </c>
      <c r="G4405" s="14">
        <v>2551.6097</v>
      </c>
      <c r="H4405" s="14">
        <v>160733.23598477329</v>
      </c>
      <c r="I4405" s="14">
        <v>9643.9941590863964</v>
      </c>
      <c r="J4405" s="14">
        <v>3857.5976636345586</v>
      </c>
      <c r="K4405" s="15">
        <v>7.1962547171176963E-2</v>
      </c>
      <c r="L4405" s="14">
        <v>8765.0877023105313</v>
      </c>
      <c r="M4405" s="14">
        <v>132494.57379247429</v>
      </c>
      <c r="N4405" s="14">
        <v>2893.1982477259189</v>
      </c>
      <c r="O4405" s="15">
        <v>-0.14017339729436551</v>
      </c>
      <c r="P4405" s="14">
        <v>-32184.472155338965</v>
      </c>
      <c r="Q4405" s="14">
        <v>198866.83639674209</v>
      </c>
      <c r="R4405" s="14">
        <v>2893.1982477259189</v>
      </c>
      <c r="S4405" s="15">
        <v>-0.38783417520599839</v>
      </c>
      <c r="T4405" s="38">
        <v>-57957.85573495378</v>
      </c>
      <c r="U4405" s="38">
        <v>92928.528328360248</v>
      </c>
      <c r="V4405" s="38">
        <v>-81377.240187982214</v>
      </c>
      <c r="W4405" s="38">
        <v>424289.93851757661</v>
      </c>
      <c r="AA4405" s="13">
        <v>4340</v>
      </c>
      <c r="AB4405" s="39">
        <v>2607491.1037801993</v>
      </c>
    </row>
    <row r="4406" spans="3:28">
      <c r="C4406" s="13">
        <v>4341</v>
      </c>
      <c r="D4406" s="13">
        <v>65</v>
      </c>
      <c r="E4406" s="14">
        <v>230617.56399819924</v>
      </c>
      <c r="F4406" s="14">
        <v>69018.349959297702</v>
      </c>
      <c r="G4406" s="14">
        <v>2551.6097</v>
      </c>
      <c r="H4406" s="14">
        <v>159047.60433890155</v>
      </c>
      <c r="I4406" s="14">
        <v>9542.8562603340924</v>
      </c>
      <c r="J4406" s="14">
        <v>3817.142504133637</v>
      </c>
      <c r="K4406" s="15">
        <v>8.5343040088719541E-2</v>
      </c>
      <c r="L4406" s="14">
        <v>13017.390802391943</v>
      </c>
      <c r="M4406" s="14">
        <v>167456.16005138427</v>
      </c>
      <c r="N4406" s="14">
        <v>2862.8568781002277</v>
      </c>
      <c r="O4406" s="15">
        <v>9.049658843919578E-2</v>
      </c>
      <c r="P4406" s="14">
        <v>12045.642242434673</v>
      </c>
      <c r="Q4406" s="14">
        <v>146583.10760715388</v>
      </c>
      <c r="R4406" s="14">
        <v>2862.8568781002277</v>
      </c>
      <c r="S4406" s="15">
        <v>-0.39350873720808599</v>
      </c>
      <c r="T4406" s="38">
        <v>-204807.32045459282</v>
      </c>
      <c r="U4406" s="38">
        <v>317088.58841171511</v>
      </c>
      <c r="V4406" s="38">
        <v>-179744.2874097662</v>
      </c>
      <c r="W4406" s="38">
        <v>631127.8560702533</v>
      </c>
      <c r="AA4406" s="13">
        <v>4341</v>
      </c>
      <c r="AB4406" s="39">
        <v>2634829.4373108996</v>
      </c>
    </row>
    <row r="4407" spans="3:28">
      <c r="C4407" s="13">
        <v>4342</v>
      </c>
      <c r="D4407" s="13">
        <v>65</v>
      </c>
      <c r="E4407" s="14">
        <v>238555.47215620661</v>
      </c>
      <c r="F4407" s="14">
        <v>72114.134140920578</v>
      </c>
      <c r="G4407" s="14">
        <v>2551.6097</v>
      </c>
      <c r="H4407" s="14">
        <v>163889.72831528602</v>
      </c>
      <c r="I4407" s="14">
        <v>9833.3836989171614</v>
      </c>
      <c r="J4407" s="14">
        <v>3933.3534795668647</v>
      </c>
      <c r="K4407" s="15">
        <v>3.5712488264590191E-2</v>
      </c>
      <c r="L4407" s="14">
        <v>4196.8211820409715</v>
      </c>
      <c r="M4407" s="14">
        <v>123680.40547940345</v>
      </c>
      <c r="N4407" s="14">
        <v>2950.0151096751483</v>
      </c>
      <c r="O4407" s="15">
        <v>0.13373157800623223</v>
      </c>
      <c r="P4407" s="14">
        <v>24395.165730019853</v>
      </c>
      <c r="Q4407" s="14">
        <v>208289.06113259506</v>
      </c>
      <c r="R4407" s="14">
        <v>2950.0151096751483</v>
      </c>
      <c r="S4407" s="15">
        <v>-0.29093745308364927</v>
      </c>
      <c r="T4407" s="38">
        <v>-35893.666802690132</v>
      </c>
      <c r="U4407" s="38">
        <v>88953.792192320456</v>
      </c>
      <c r="V4407" s="38">
        <v>-7301.6798906293079</v>
      </c>
      <c r="W4407" s="38">
        <v>420923.25880431896</v>
      </c>
      <c r="AA4407" s="13">
        <v>4342</v>
      </c>
      <c r="AB4407" s="39">
        <v>3086346.5195133761</v>
      </c>
    </row>
    <row r="4408" spans="3:28">
      <c r="C4408" s="13">
        <v>4343</v>
      </c>
      <c r="D4408" s="13">
        <v>65</v>
      </c>
      <c r="E4408" s="14">
        <v>235918.59970322301</v>
      </c>
      <c r="F4408" s="14">
        <v>71085.753884256977</v>
      </c>
      <c r="G4408" s="14">
        <v>2551.6097</v>
      </c>
      <c r="H4408" s="14">
        <v>162281.23611896604</v>
      </c>
      <c r="I4408" s="14">
        <v>9736.874167137963</v>
      </c>
      <c r="J4408" s="14">
        <v>3894.7496668551853</v>
      </c>
      <c r="K4408" s="15">
        <v>-1.8402181917555806E-2</v>
      </c>
      <c r="L4408" s="14">
        <v>-2946.6044456570144</v>
      </c>
      <c r="M4408" s="14">
        <v>159123.32861799508</v>
      </c>
      <c r="N4408" s="14">
        <v>2921.0622501413886</v>
      </c>
      <c r="O4408" s="15">
        <v>-9.5141977825320495E-2</v>
      </c>
      <c r="P4408" s="14">
        <v>-22292.356089818171</v>
      </c>
      <c r="Q4408" s="14">
        <v>213474.38349716473</v>
      </c>
      <c r="R4408" s="14">
        <v>2921.0622501413886</v>
      </c>
      <c r="S4408" s="15">
        <v>-1.6687919422747652E-2</v>
      </c>
      <c r="T4408" s="38">
        <v>-1282.1785779734198</v>
      </c>
      <c r="U4408" s="38">
        <v>77011.092776275007</v>
      </c>
      <c r="V4408" s="38">
        <v>-26521.139113448604</v>
      </c>
      <c r="W4408" s="38">
        <v>449608.80489143485</v>
      </c>
      <c r="AA4408" s="13">
        <v>4343</v>
      </c>
      <c r="AB4408" s="39">
        <v>2555334.0644398998</v>
      </c>
    </row>
    <row r="4409" spans="3:28">
      <c r="C4409" s="13">
        <v>4344</v>
      </c>
      <c r="D4409" s="13">
        <v>65</v>
      </c>
      <c r="E4409" s="14">
        <v>232487.50605009077</v>
      </c>
      <c r="F4409" s="14">
        <v>69747.6273595354</v>
      </c>
      <c r="G4409" s="14">
        <v>2551.6097</v>
      </c>
      <c r="H4409" s="14">
        <v>160188.26899055537</v>
      </c>
      <c r="I4409" s="14">
        <v>9611.2961394333215</v>
      </c>
      <c r="J4409" s="14">
        <v>3844.5184557733287</v>
      </c>
      <c r="K4409" s="15">
        <v>-8.3888844615930339E-3</v>
      </c>
      <c r="L4409" s="14">
        <v>-1526.7991882090512</v>
      </c>
      <c r="M4409" s="14">
        <v>182398.10832971198</v>
      </c>
      <c r="N4409" s="14">
        <v>2883.3888418299962</v>
      </c>
      <c r="O4409" s="15">
        <v>-9.164040112830335E-2</v>
      </c>
      <c r="P4409" s="14">
        <v>-24801.49488297497</v>
      </c>
      <c r="Q4409" s="14">
        <v>247279.50903038797</v>
      </c>
      <c r="R4409" s="14">
        <v>2883.3888418299962</v>
      </c>
      <c r="S4409" s="15">
        <v>3.1892679229466772E-2</v>
      </c>
      <c r="T4409" s="38">
        <v>14389.352475212376</v>
      </c>
      <c r="U4409" s="38">
        <v>467011.46895102784</v>
      </c>
      <c r="V4409" s="38">
        <v>-11938.941595971644</v>
      </c>
      <c r="W4409" s="38">
        <v>896689.08631112776</v>
      </c>
      <c r="AA4409" s="13">
        <v>4344</v>
      </c>
      <c r="AB4409" s="39">
        <v>2686752.058452535</v>
      </c>
    </row>
    <row r="4410" spans="3:28">
      <c r="C4410" s="13">
        <v>4345</v>
      </c>
      <c r="D4410" s="13">
        <v>65</v>
      </c>
      <c r="E4410" s="14">
        <v>231901.96507737416</v>
      </c>
      <c r="F4410" s="14">
        <v>69519.266380175919</v>
      </c>
      <c r="G4410" s="14">
        <v>2551.6097</v>
      </c>
      <c r="H4410" s="14">
        <v>159831.08899719824</v>
      </c>
      <c r="I4410" s="14">
        <v>9589.8653398318947</v>
      </c>
      <c r="J4410" s="14">
        <v>3835.9461359327579</v>
      </c>
      <c r="K4410" s="15">
        <v>0.12455505084244944</v>
      </c>
      <c r="L4410" s="14">
        <v>24342.62183336568</v>
      </c>
      <c r="M4410" s="14">
        <v>221697.24454918</v>
      </c>
      <c r="N4410" s="14">
        <v>2876.9596019495684</v>
      </c>
      <c r="O4410" s="15">
        <v>4.0878615568831413E-2</v>
      </c>
      <c r="P4410" s="14">
        <v>3025.3523284225375</v>
      </c>
      <c r="Q4410" s="14">
        <v>78472.021651580362</v>
      </c>
      <c r="R4410" s="14">
        <v>2876.9596019495684</v>
      </c>
      <c r="S4410" s="15">
        <v>0.25692790448393926</v>
      </c>
      <c r="T4410" s="38">
        <v>149339.21154789545</v>
      </c>
      <c r="U4410" s="38">
        <v>732027.1739531653</v>
      </c>
      <c r="V4410" s="38">
        <v>176707.18570968366</v>
      </c>
      <c r="W4410" s="38">
        <v>1032196.4401539257</v>
      </c>
      <c r="AA4410" s="13">
        <v>4345</v>
      </c>
      <c r="AB4410" s="39">
        <v>2494231.2080375818</v>
      </c>
    </row>
    <row r="4411" spans="3:28">
      <c r="C4411" s="13">
        <v>4346</v>
      </c>
      <c r="D4411" s="13">
        <v>65</v>
      </c>
      <c r="E4411" s="14">
        <v>236988.02550601645</v>
      </c>
      <c r="F4411" s="14">
        <v>71502.829947346414</v>
      </c>
      <c r="G4411" s="14">
        <v>2551.6097</v>
      </c>
      <c r="H4411" s="14">
        <v>162933.58585867003</v>
      </c>
      <c r="I4411" s="14">
        <v>9776.0151515202015</v>
      </c>
      <c r="J4411" s="14">
        <v>3910.4060606080807</v>
      </c>
      <c r="K4411" s="15">
        <v>3.6450827080050256E-2</v>
      </c>
      <c r="L4411" s="14">
        <v>4308.3312745415842</v>
      </c>
      <c r="M4411" s="14">
        <v>124459.24122474589</v>
      </c>
      <c r="N4411" s="14">
        <v>2932.8045454560602</v>
      </c>
      <c r="O4411" s="15">
        <v>0.25371588428960673</v>
      </c>
      <c r="P4411" s="14">
        <v>41747.245292372601</v>
      </c>
      <c r="Q4411" s="14">
        <v>207756.93349007552</v>
      </c>
      <c r="R4411" s="14">
        <v>2932.8045454560602</v>
      </c>
      <c r="S4411" s="15">
        <v>-0.25230454557641829</v>
      </c>
      <c r="T4411" s="38">
        <v>-20766.22239305573</v>
      </c>
      <c r="U4411" s="38">
        <v>63006.356114479902</v>
      </c>
      <c r="V4411" s="38">
        <v>25289.354173858454</v>
      </c>
      <c r="W4411" s="38">
        <v>395222.53082930128</v>
      </c>
      <c r="AA4411" s="13">
        <v>4346</v>
      </c>
      <c r="AB4411" s="39">
        <v>2812645.821873853</v>
      </c>
    </row>
    <row r="4412" spans="3:28">
      <c r="C4412" s="13">
        <v>4347</v>
      </c>
      <c r="D4412" s="13">
        <v>65</v>
      </c>
      <c r="E4412" s="14">
        <v>226729.27264777658</v>
      </c>
      <c r="F4412" s="14">
        <v>67501.916332632871</v>
      </c>
      <c r="G4412" s="14">
        <v>2551.6097</v>
      </c>
      <c r="H4412" s="14">
        <v>156675.7466151437</v>
      </c>
      <c r="I4412" s="14">
        <v>9400.5447969086217</v>
      </c>
      <c r="J4412" s="14">
        <v>3760.2179187634488</v>
      </c>
      <c r="K4412" s="15">
        <v>2.2965248669250711E-2</v>
      </c>
      <c r="L4412" s="14">
        <v>3196.1736270772981</v>
      </c>
      <c r="M4412" s="14">
        <v>144250.63567573391</v>
      </c>
      <c r="N4412" s="14">
        <v>2820.1634390725862</v>
      </c>
      <c r="O4412" s="15">
        <v>3.5688150074870202E-2</v>
      </c>
      <c r="P4412" s="14">
        <v>5201.4330552327137</v>
      </c>
      <c r="Q4412" s="14">
        <v>152358.29751135307</v>
      </c>
      <c r="R4412" s="14">
        <v>2820.1634390725862</v>
      </c>
      <c r="S4412" s="15">
        <v>4.4161367990782234E-2</v>
      </c>
      <c r="T4412" s="38">
        <v>12569.278300156848</v>
      </c>
      <c r="U4412" s="38">
        <v>298600.93928735587</v>
      </c>
      <c r="V4412" s="38">
        <v>20966.884982466858</v>
      </c>
      <c r="W4412" s="38">
        <v>595209.87247444282</v>
      </c>
      <c r="AA4412" s="13">
        <v>4347</v>
      </c>
      <c r="AB4412" s="39">
        <v>2647855.0430344585</v>
      </c>
    </row>
    <row r="4413" spans="3:28">
      <c r="C4413" s="13">
        <v>4348</v>
      </c>
      <c r="D4413" s="13">
        <v>65</v>
      </c>
      <c r="E4413" s="14">
        <v>228888.62367774997</v>
      </c>
      <c r="F4413" s="14">
        <v>68344.063234322486</v>
      </c>
      <c r="G4413" s="14">
        <v>2551.6097</v>
      </c>
      <c r="H4413" s="14">
        <v>157992.95074342747</v>
      </c>
      <c r="I4413" s="14">
        <v>9479.5770446056486</v>
      </c>
      <c r="J4413" s="14">
        <v>3791.8308178422594</v>
      </c>
      <c r="K4413" s="15">
        <v>5.2556325053123666E-2</v>
      </c>
      <c r="L4413" s="14">
        <v>10312.115398897215</v>
      </c>
      <c r="M4413" s="14">
        <v>208418.77020928485</v>
      </c>
      <c r="N4413" s="14">
        <v>2843.8731133816946</v>
      </c>
      <c r="O4413" s="15">
        <v>-3.493184992042489E-2</v>
      </c>
      <c r="P4413" s="14">
        <v>-8174.3991578019277</v>
      </c>
      <c r="Q4413" s="14">
        <v>227257.45031284259</v>
      </c>
      <c r="R4413" s="14">
        <v>2843.8731133816946</v>
      </c>
      <c r="S4413" s="15">
        <v>0.30201526668437123</v>
      </c>
      <c r="T4413" s="38">
        <v>68874.916961640964</v>
      </c>
      <c r="U4413" s="38">
        <v>298347.9640392462</v>
      </c>
      <c r="V4413" s="38">
        <v>71012.633202736251</v>
      </c>
      <c r="W4413" s="38">
        <v>734024.18456137367</v>
      </c>
      <c r="AA4413" s="13">
        <v>4348</v>
      </c>
      <c r="AB4413" s="39">
        <v>2591376.1447424968</v>
      </c>
    </row>
    <row r="4414" spans="3:28">
      <c r="C4414" s="13">
        <v>4349</v>
      </c>
      <c r="D4414" s="13">
        <v>65</v>
      </c>
      <c r="E4414" s="14">
        <v>234261.72732433671</v>
      </c>
      <c r="F4414" s="14">
        <v>70439.573656491324</v>
      </c>
      <c r="G4414" s="14">
        <v>2551.6097</v>
      </c>
      <c r="H4414" s="14">
        <v>161270.54396784538</v>
      </c>
      <c r="I4414" s="14">
        <v>9676.2326380707218</v>
      </c>
      <c r="J4414" s="14">
        <v>3870.493055228289</v>
      </c>
      <c r="K4414" s="15">
        <v>1.8772249754516152E-2</v>
      </c>
      <c r="L4414" s="14">
        <v>2348.3456069500553</v>
      </c>
      <c r="M4414" s="14">
        <v>129380.2447819167</v>
      </c>
      <c r="N4414" s="14">
        <v>2902.8697914212166</v>
      </c>
      <c r="O4414" s="15">
        <v>0.12650260919575407</v>
      </c>
      <c r="P4414" s="14">
        <v>22004.986070868614</v>
      </c>
      <c r="Q4414" s="14">
        <v>197405.29214612473</v>
      </c>
      <c r="R4414" s="14">
        <v>2902.8697914212166</v>
      </c>
      <c r="S4414" s="15">
        <v>-8.0039738694757542E-2</v>
      </c>
      <c r="T4414" s="38">
        <v>-14705.078665579937</v>
      </c>
      <c r="U4414" s="38">
        <v>170468.57853347628</v>
      </c>
      <c r="V4414" s="38">
        <v>9648.2530122387343</v>
      </c>
      <c r="W4414" s="38">
        <v>497254.11546151771</v>
      </c>
      <c r="AA4414" s="13">
        <v>4349</v>
      </c>
      <c r="AB4414" s="39">
        <v>2601919.5032900586</v>
      </c>
    </row>
    <row r="4415" spans="3:28">
      <c r="C4415" s="13">
        <v>4350</v>
      </c>
      <c r="D4415" s="13">
        <v>65</v>
      </c>
      <c r="E4415" s="14">
        <v>225209.26963987458</v>
      </c>
      <c r="F4415" s="14">
        <v>66909.115159551089</v>
      </c>
      <c r="G4415" s="14">
        <v>2551.6097</v>
      </c>
      <c r="H4415" s="14">
        <v>155748.54478032349</v>
      </c>
      <c r="I4415" s="14">
        <v>9344.9126868194089</v>
      </c>
      <c r="J4415" s="14">
        <v>3737.9650747277637</v>
      </c>
      <c r="K4415" s="15">
        <v>4.3836135118428175E-2</v>
      </c>
      <c r="L4415" s="14">
        <v>4103.4195329155218</v>
      </c>
      <c r="M4415" s="14">
        <v>99580.552556851253</v>
      </c>
      <c r="N4415" s="14">
        <v>2803.4738060458226</v>
      </c>
      <c r="O4415" s="15">
        <v>0.20530184437880533</v>
      </c>
      <c r="P4415" s="14">
        <v>25011.369633350434</v>
      </c>
      <c r="Q4415" s="14">
        <v>148240.40774269667</v>
      </c>
      <c r="R4415" s="14">
        <v>2803.4738060458226</v>
      </c>
      <c r="S4415" s="15">
        <v>0.26593715074713936</v>
      </c>
      <c r="T4415" s="38">
        <v>62839.887641708512</v>
      </c>
      <c r="U4415" s="38">
        <v>300537.63458004413</v>
      </c>
      <c r="V4415" s="38">
        <v>91954.676807974465</v>
      </c>
      <c r="W4415" s="38">
        <v>548358.59487959207</v>
      </c>
      <c r="AA4415" s="13">
        <v>4350</v>
      </c>
      <c r="AB4415" s="39">
        <v>3162265.5453387378</v>
      </c>
    </row>
    <row r="4416" spans="3:28">
      <c r="C4416" s="13">
        <v>4351</v>
      </c>
      <c r="D4416" s="13">
        <v>65</v>
      </c>
      <c r="E4416" s="14">
        <v>228192.50804474571</v>
      </c>
      <c r="F4416" s="14">
        <v>68072.578137450822</v>
      </c>
      <c r="G4416" s="14">
        <v>2551.6097</v>
      </c>
      <c r="H4416" s="14">
        <v>157568.32020729489</v>
      </c>
      <c r="I4416" s="14">
        <v>9454.0992124376935</v>
      </c>
      <c r="J4416" s="14">
        <v>3781.6396849750777</v>
      </c>
      <c r="K4416" s="15">
        <v>2.1241642848966905E-2</v>
      </c>
      <c r="L4416" s="14">
        <v>2751.1282420219045</v>
      </c>
      <c r="M4416" s="14">
        <v>134157.74220566454</v>
      </c>
      <c r="N4416" s="14">
        <v>2836.2297637313081</v>
      </c>
      <c r="O4416" s="15">
        <v>0.18119878392834021</v>
      </c>
      <c r="P4416" s="14">
        <v>21648.301317496451</v>
      </c>
      <c r="Q4416" s="14">
        <v>142539.07958135166</v>
      </c>
      <c r="R4416" s="14">
        <v>2836.2297637313081</v>
      </c>
      <c r="S4416" s="15">
        <v>-0.33331267417926164</v>
      </c>
      <c r="T4416" s="38">
        <v>-76250.809895368118</v>
      </c>
      <c r="U4416" s="38">
        <v>153933.91304640897</v>
      </c>
      <c r="V4416" s="38">
        <v>-51851.380335849768</v>
      </c>
      <c r="W4416" s="38">
        <v>430630.7348334252</v>
      </c>
      <c r="AA4416" s="13">
        <v>4351</v>
      </c>
      <c r="AB4416" s="39">
        <v>2692480.8799408013</v>
      </c>
    </row>
    <row r="4417" spans="3:28">
      <c r="C4417" s="13">
        <v>4352</v>
      </c>
      <c r="D4417" s="13">
        <v>65</v>
      </c>
      <c r="E4417" s="14">
        <v>236510.90693928927</v>
      </c>
      <c r="F4417" s="14">
        <v>71316.753706322808</v>
      </c>
      <c r="G4417" s="14">
        <v>2551.6097</v>
      </c>
      <c r="H4417" s="14">
        <v>162642.54353296646</v>
      </c>
      <c r="I4417" s="14">
        <v>9758.5526119779879</v>
      </c>
      <c r="J4417" s="14">
        <v>3903.4210447911955</v>
      </c>
      <c r="K4417" s="15">
        <v>3.9931677908179607E-2</v>
      </c>
      <c r="L4417" s="14">
        <v>6671.7520947606145</v>
      </c>
      <c r="M4417" s="14">
        <v>175702.64496711636</v>
      </c>
      <c r="N4417" s="14">
        <v>2927.5657835933962</v>
      </c>
      <c r="O4417" s="15">
        <v>-1.0105113647299047E-4</v>
      </c>
      <c r="P4417" s="14">
        <v>-6.1509273492413676</v>
      </c>
      <c r="Q4417" s="14">
        <v>62327.084440970793</v>
      </c>
      <c r="R4417" s="14">
        <v>2927.5657835933962</v>
      </c>
      <c r="S4417" s="15">
        <v>-0.19495197961547561</v>
      </c>
      <c r="T4417" s="38">
        <v>-94069.749908169339</v>
      </c>
      <c r="U4417" s="38">
        <v>389921.83338715776</v>
      </c>
      <c r="V4417" s="38">
        <v>-87404.14874075797</v>
      </c>
      <c r="W4417" s="38">
        <v>627951.56279524486</v>
      </c>
      <c r="AA4417" s="13">
        <v>4352</v>
      </c>
      <c r="AB4417" s="39">
        <v>2374210.9406386744</v>
      </c>
    </row>
    <row r="4418" spans="3:28">
      <c r="C4418" s="13">
        <v>4353</v>
      </c>
      <c r="D4418" s="13">
        <v>65</v>
      </c>
      <c r="E4418" s="14">
        <v>233971.07671415748</v>
      </c>
      <c r="F4418" s="14">
        <v>70326.219918521412</v>
      </c>
      <c r="G4418" s="14">
        <v>2551.6097</v>
      </c>
      <c r="H4418" s="14">
        <v>161093.24709563606</v>
      </c>
      <c r="I4418" s="14">
        <v>9665.5948257381642</v>
      </c>
      <c r="J4418" s="14">
        <v>3866.2379302952659</v>
      </c>
      <c r="K4418" s="15">
        <v>0.17102694159054335</v>
      </c>
      <c r="L4418" s="14">
        <v>32400.744734549804</v>
      </c>
      <c r="M4418" s="14">
        <v>223782.0549216432</v>
      </c>
      <c r="N4418" s="14">
        <v>2899.6784477214492</v>
      </c>
      <c r="O4418" s="15">
        <v>-5.7411336849677641E-2</v>
      </c>
      <c r="P4418" s="14">
        <v>-16317.231428292864</v>
      </c>
      <c r="Q4418" s="14">
        <v>269348.79790131148</v>
      </c>
      <c r="R4418" s="14">
        <v>2899.6784477214492</v>
      </c>
      <c r="S4418" s="15">
        <v>0.20333040257354873</v>
      </c>
      <c r="T4418" s="38">
        <v>27619.801179454735</v>
      </c>
      <c r="U4418" s="38">
        <v>164906.6860682602</v>
      </c>
      <c r="V4418" s="38">
        <v>43703.314485711671</v>
      </c>
      <c r="W4418" s="38">
        <v>658037.53889121488</v>
      </c>
      <c r="AA4418" s="13">
        <v>4353</v>
      </c>
      <c r="AB4418" s="39">
        <v>2513444.1929735779</v>
      </c>
    </row>
    <row r="4419" spans="3:28">
      <c r="C4419" s="13">
        <v>4354</v>
      </c>
      <c r="D4419" s="13">
        <v>65</v>
      </c>
      <c r="E4419" s="14">
        <v>221801.30993931179</v>
      </c>
      <c r="F4419" s="14">
        <v>65580.010876331595</v>
      </c>
      <c r="G4419" s="14">
        <v>2551.6097</v>
      </c>
      <c r="H4419" s="14">
        <v>153669.68936298019</v>
      </c>
      <c r="I4419" s="14">
        <v>9220.1813617788121</v>
      </c>
      <c r="J4419" s="14">
        <v>3688.0725447115251</v>
      </c>
      <c r="K4419" s="15">
        <v>-1.6370402603141446E-3</v>
      </c>
      <c r="L4419" s="14">
        <v>-212.08713074190794</v>
      </c>
      <c r="M4419" s="14">
        <v>131187.18115601089</v>
      </c>
      <c r="N4419" s="14">
        <v>2766.0544085336437</v>
      </c>
      <c r="O4419" s="15">
        <v>0.14334378159287692</v>
      </c>
      <c r="P4419" s="14">
        <v>26552.206212606849</v>
      </c>
      <c r="Q4419" s="14">
        <v>213169.68110306677</v>
      </c>
      <c r="R4419" s="14">
        <v>2766.0544085336437</v>
      </c>
      <c r="S4419" s="15">
        <v>0.11563724148609891</v>
      </c>
      <c r="T4419" s="38">
        <v>16215.585039179819</v>
      </c>
      <c r="U4419" s="38">
        <v>157826.66361156185</v>
      </c>
      <c r="V4419" s="38">
        <v>42555.704121044764</v>
      </c>
      <c r="W4419" s="38">
        <v>502183.52587063948</v>
      </c>
      <c r="AA4419" s="13">
        <v>4354</v>
      </c>
      <c r="AB4419" s="39">
        <v>2915894.5404660688</v>
      </c>
    </row>
    <row r="4420" spans="3:28">
      <c r="C4420" s="13">
        <v>4355</v>
      </c>
      <c r="D4420" s="13">
        <v>65</v>
      </c>
      <c r="E4420" s="14">
        <v>238337.13001425983</v>
      </c>
      <c r="F4420" s="14">
        <v>72028.980705561335</v>
      </c>
      <c r="G4420" s="14">
        <v>2551.6097</v>
      </c>
      <c r="H4420" s="14">
        <v>163756.53960869848</v>
      </c>
      <c r="I4420" s="14">
        <v>9825.3923765219079</v>
      </c>
      <c r="J4420" s="14">
        <v>3930.1569506087635</v>
      </c>
      <c r="K4420" s="15">
        <v>3.3698387694124372E-2</v>
      </c>
      <c r="L4420" s="14">
        <v>5130.2928497310349</v>
      </c>
      <c r="M4420" s="14">
        <v>159336.86419104424</v>
      </c>
      <c r="N4420" s="14">
        <v>2947.6177129565722</v>
      </c>
      <c r="O4420" s="15">
        <v>1.9722891290180504E-2</v>
      </c>
      <c r="P4420" s="14">
        <v>1921.3482693494452</v>
      </c>
      <c r="Q4420" s="14">
        <v>100812.3279189372</v>
      </c>
      <c r="R4420" s="14">
        <v>2947.6177129565722</v>
      </c>
      <c r="S4420" s="15">
        <v>-0.3116073219190017</v>
      </c>
      <c r="T4420" s="38">
        <v>-232629.9050860508</v>
      </c>
      <c r="U4420" s="38">
        <v>515392.16731386224</v>
      </c>
      <c r="V4420" s="38">
        <v>-225578.26396697032</v>
      </c>
      <c r="W4420" s="38">
        <v>775541.35942384368</v>
      </c>
      <c r="AA4420" s="13">
        <v>4355</v>
      </c>
      <c r="AB4420" s="39">
        <v>2573911.7218210143</v>
      </c>
    </row>
    <row r="4421" spans="3:28">
      <c r="C4421" s="13">
        <v>4356</v>
      </c>
      <c r="D4421" s="13">
        <v>65</v>
      </c>
      <c r="E4421" s="14">
        <v>215939.43420270362</v>
      </c>
      <c r="F4421" s="14">
        <v>63293.879339054416</v>
      </c>
      <c r="G4421" s="14">
        <v>2551.6097</v>
      </c>
      <c r="H4421" s="14">
        <v>150093.94516364919</v>
      </c>
      <c r="I4421" s="14">
        <v>9005.6367098189512</v>
      </c>
      <c r="J4421" s="14">
        <v>3602.2546839275806</v>
      </c>
      <c r="K4421" s="15">
        <v>-4.5133623972937319E-2</v>
      </c>
      <c r="L4421" s="14">
        <v>-6683.8182506837702</v>
      </c>
      <c r="M4421" s="14">
        <v>143206.86322704962</v>
      </c>
      <c r="N4421" s="14">
        <v>2701.6910129456851</v>
      </c>
      <c r="O4421" s="15">
        <v>0.15152521977985156</v>
      </c>
      <c r="P4421" s="14">
        <v>38844.168264108834</v>
      </c>
      <c r="Q4421" s="14">
        <v>296549.48941856204</v>
      </c>
      <c r="R4421" s="14">
        <v>2701.6910129456851</v>
      </c>
      <c r="S4421" s="15">
        <v>2.6263195468327394E-2</v>
      </c>
      <c r="T4421" s="38">
        <v>17891.635578266261</v>
      </c>
      <c r="U4421" s="38">
        <v>700486.14771483454</v>
      </c>
      <c r="V4421" s="38">
        <v>50051.985591691322</v>
      </c>
      <c r="W4421" s="38">
        <v>1140242.5003604461</v>
      </c>
      <c r="AA4421" s="13">
        <v>4356</v>
      </c>
      <c r="AB4421" s="39">
        <v>3356654.8189643216</v>
      </c>
    </row>
    <row r="4422" spans="3:28">
      <c r="C4422" s="13">
        <v>4357</v>
      </c>
      <c r="D4422" s="13">
        <v>65</v>
      </c>
      <c r="E4422" s="14">
        <v>236058.60929084924</v>
      </c>
      <c r="F4422" s="14">
        <v>71140.357623431206</v>
      </c>
      <c r="G4422" s="14">
        <v>2551.6097</v>
      </c>
      <c r="H4422" s="14">
        <v>162366.64196741805</v>
      </c>
      <c r="I4422" s="14">
        <v>9741.9985180450822</v>
      </c>
      <c r="J4422" s="14">
        <v>3896.7994072180331</v>
      </c>
      <c r="K4422" s="15">
        <v>4.8948697062338974E-2</v>
      </c>
      <c r="L4422" s="14">
        <v>7022.0794401450958</v>
      </c>
      <c r="M4422" s="14">
        <v>152428.42310500142</v>
      </c>
      <c r="N4422" s="14">
        <v>2922.5995554135247</v>
      </c>
      <c r="O4422" s="15">
        <v>-4.7506532448876093E-2</v>
      </c>
      <c r="P4422" s="14">
        <v>-6485.0120574523371</v>
      </c>
      <c r="Q4422" s="14">
        <v>131484.08408344191</v>
      </c>
      <c r="R4422" s="14">
        <v>2922.5995554135247</v>
      </c>
      <c r="S4422" s="15">
        <v>0.26533055831041502</v>
      </c>
      <c r="T4422" s="38">
        <v>41562.495379604741</v>
      </c>
      <c r="U4422" s="38">
        <v>199668.00396713894</v>
      </c>
      <c r="V4422" s="38">
        <v>42099.562762297501</v>
      </c>
      <c r="W4422" s="38">
        <v>483580.51115558227</v>
      </c>
      <c r="AA4422" s="13">
        <v>4357</v>
      </c>
      <c r="AB4422" s="39">
        <v>2882351.3667200441</v>
      </c>
    </row>
    <row r="4423" spans="3:28">
      <c r="C4423" s="13">
        <v>4358</v>
      </c>
      <c r="D4423" s="13">
        <v>65</v>
      </c>
      <c r="E4423" s="14">
        <v>245388.57415181596</v>
      </c>
      <c r="F4423" s="14">
        <v>74779.043919208227</v>
      </c>
      <c r="G4423" s="14">
        <v>2551.6097</v>
      </c>
      <c r="H4423" s="14">
        <v>168057.92053260774</v>
      </c>
      <c r="I4423" s="14">
        <v>10083.475231956463</v>
      </c>
      <c r="J4423" s="14">
        <v>4033.3900927825853</v>
      </c>
      <c r="K4423" s="15">
        <v>2.9401564770625565E-2</v>
      </c>
      <c r="L4423" s="14">
        <v>4492.8260909074525</v>
      </c>
      <c r="M4423" s="14">
        <v>159318.6020810495</v>
      </c>
      <c r="N4423" s="14">
        <v>3025.042569586939</v>
      </c>
      <c r="O4423" s="15">
        <v>-7.7315883091564064E-2</v>
      </c>
      <c r="P4423" s="14">
        <v>-19176.579648954186</v>
      </c>
      <c r="Q4423" s="14">
        <v>230364.92199739895</v>
      </c>
      <c r="R4423" s="14">
        <v>3025.042569586939</v>
      </c>
      <c r="S4423" s="15">
        <v>-3.1938176846227198E-2</v>
      </c>
      <c r="T4423" s="38">
        <v>-4841.2499875800095</v>
      </c>
      <c r="U4423" s="38">
        <v>148253.18565911285</v>
      </c>
      <c r="V4423" s="38">
        <v>-19525.003545626743</v>
      </c>
      <c r="W4423" s="38">
        <v>537936.70973756129</v>
      </c>
      <c r="AA4423" s="13">
        <v>4358</v>
      </c>
      <c r="AB4423" s="39">
        <v>3176363.7149861981</v>
      </c>
    </row>
    <row r="4424" spans="3:28">
      <c r="C4424" s="13">
        <v>4359</v>
      </c>
      <c r="D4424" s="13">
        <v>65</v>
      </c>
      <c r="E4424" s="14">
        <v>236214.86820483301</v>
      </c>
      <c r="F4424" s="14">
        <v>71201.298599884874</v>
      </c>
      <c r="G4424" s="14">
        <v>2551.6097</v>
      </c>
      <c r="H4424" s="14">
        <v>162461.95990494813</v>
      </c>
      <c r="I4424" s="14">
        <v>9747.7175942968879</v>
      </c>
      <c r="J4424" s="14">
        <v>3899.0870377187553</v>
      </c>
      <c r="K4424" s="15">
        <v>2.9484263102827948E-2</v>
      </c>
      <c r="L4424" s="14">
        <v>3607.1918314129507</v>
      </c>
      <c r="M4424" s="14">
        <v>127899.68890595983</v>
      </c>
      <c r="N4424" s="14">
        <v>2924.3152782890661</v>
      </c>
      <c r="O4424" s="15">
        <v>-1.8165423760435118E-2</v>
      </c>
      <c r="P4424" s="14">
        <v>-4550.5906097204243</v>
      </c>
      <c r="Q4424" s="14">
        <v>247419.93224751268</v>
      </c>
      <c r="R4424" s="14">
        <v>2924.3152782890661</v>
      </c>
      <c r="S4424" s="15">
        <v>0.49926652369775215</v>
      </c>
      <c r="T4424" s="38">
        <v>47447.65914580111</v>
      </c>
      <c r="U4424" s="38">
        <v>143944.54652085149</v>
      </c>
      <c r="V4424" s="38">
        <v>46504.26036749364</v>
      </c>
      <c r="W4424" s="38">
        <v>519264.16767432401</v>
      </c>
      <c r="AA4424" s="13">
        <v>4359</v>
      </c>
      <c r="AB4424" s="39">
        <v>2288873.0756040239</v>
      </c>
    </row>
    <row r="4425" spans="3:28">
      <c r="C4425" s="13">
        <v>4360</v>
      </c>
      <c r="D4425" s="13">
        <v>65</v>
      </c>
      <c r="E4425" s="14">
        <v>228124.31468979688</v>
      </c>
      <c r="F4425" s="14">
        <v>68045.98272902079</v>
      </c>
      <c r="G4425" s="14">
        <v>2551.6097</v>
      </c>
      <c r="H4425" s="14">
        <v>157526.72226077609</v>
      </c>
      <c r="I4425" s="14">
        <v>9451.603335646565</v>
      </c>
      <c r="J4425" s="14">
        <v>3780.6413342586261</v>
      </c>
      <c r="K4425" s="15">
        <v>3.5191476321647958E-2</v>
      </c>
      <c r="L4425" s="14">
        <v>6089.828476221187</v>
      </c>
      <c r="M4425" s="14">
        <v>181028.54360570622</v>
      </c>
      <c r="N4425" s="14">
        <v>2835.4810006939692</v>
      </c>
      <c r="O4425" s="15">
        <v>-8.9227623030408709E-2</v>
      </c>
      <c r="P4425" s="14">
        <v>-10055.706421181399</v>
      </c>
      <c r="Q4425" s="14">
        <v>104059.26930367024</v>
      </c>
      <c r="R4425" s="14">
        <v>2835.4810006939692</v>
      </c>
      <c r="S4425" s="15">
        <v>0.47116872319203662</v>
      </c>
      <c r="T4425" s="38">
        <v>38818.48933613376</v>
      </c>
      <c r="U4425" s="38">
        <v>122623.89146467483</v>
      </c>
      <c r="V4425" s="38">
        <v>34852.611391173545</v>
      </c>
      <c r="W4425" s="38">
        <v>407711.7043740513</v>
      </c>
      <c r="AA4425" s="13">
        <v>4360</v>
      </c>
      <c r="AB4425" s="39">
        <v>2583250.1591197662</v>
      </c>
    </row>
    <row r="4426" spans="3:28">
      <c r="C4426" s="13">
        <v>4361</v>
      </c>
      <c r="D4426" s="13">
        <v>65</v>
      </c>
      <c r="E4426" s="14">
        <v>219722.3070469365</v>
      </c>
      <c r="F4426" s="14">
        <v>64769.19974830524</v>
      </c>
      <c r="G4426" s="14">
        <v>2551.6097</v>
      </c>
      <c r="H4426" s="14">
        <v>152401.49759863128</v>
      </c>
      <c r="I4426" s="14">
        <v>9144.0898559178768</v>
      </c>
      <c r="J4426" s="14">
        <v>3657.6359423671511</v>
      </c>
      <c r="K4426" s="15">
        <v>6.0921845379016203E-2</v>
      </c>
      <c r="L4426" s="14">
        <v>10138.689453293593</v>
      </c>
      <c r="M4426" s="14">
        <v>178388.75402686163</v>
      </c>
      <c r="N4426" s="14">
        <v>2743.2269567753629</v>
      </c>
      <c r="O4426" s="15">
        <v>-7.4907280712254554E-2</v>
      </c>
      <c r="P4426" s="14">
        <v>-14683.543325901981</v>
      </c>
      <c r="Q4426" s="14">
        <v>182710.98256211757</v>
      </c>
      <c r="R4426" s="14">
        <v>2743.2269567753629</v>
      </c>
      <c r="S4426" s="15">
        <v>-1.9711128983796705E-2</v>
      </c>
      <c r="T4426" s="38">
        <v>-14781.531864587016</v>
      </c>
      <c r="U4426" s="38">
        <v>736498.0080820407</v>
      </c>
      <c r="V4426" s="38">
        <v>-19326.385737195404</v>
      </c>
      <c r="W4426" s="38">
        <v>1097597.74467102</v>
      </c>
      <c r="AA4426" s="13">
        <v>4361</v>
      </c>
      <c r="AB4426" s="39">
        <v>2852696.5243782904</v>
      </c>
    </row>
    <row r="4427" spans="3:28">
      <c r="C4427" s="13">
        <v>4362</v>
      </c>
      <c r="D4427" s="13">
        <v>65</v>
      </c>
      <c r="E4427" s="14">
        <v>236274.21085920269</v>
      </c>
      <c r="F4427" s="14">
        <v>71224.442235089053</v>
      </c>
      <c r="G4427" s="14">
        <v>2551.6097</v>
      </c>
      <c r="H4427" s="14">
        <v>162498.15892411364</v>
      </c>
      <c r="I4427" s="14">
        <v>9749.8895354468186</v>
      </c>
      <c r="J4427" s="14">
        <v>3899.9558141787275</v>
      </c>
      <c r="K4427" s="15">
        <v>0.10452039359700424</v>
      </c>
      <c r="L4427" s="14">
        <v>13381.604077593045</v>
      </c>
      <c r="M4427" s="14">
        <v>143360.22421490634</v>
      </c>
      <c r="N4427" s="14">
        <v>2924.9668606340456</v>
      </c>
      <c r="O4427" s="15">
        <v>0.13833554130030723</v>
      </c>
      <c r="P4427" s="14">
        <v>37878.813097573155</v>
      </c>
      <c r="Q4427" s="14">
        <v>313159.67133977974</v>
      </c>
      <c r="R4427" s="14">
        <v>2924.9668606340456</v>
      </c>
      <c r="S4427" s="15">
        <v>0.4170122832373675</v>
      </c>
      <c r="T4427" s="38">
        <v>90270.264711475116</v>
      </c>
      <c r="U4427" s="38">
        <v>308201.82672788354</v>
      </c>
      <c r="V4427" s="38">
        <v>141530.68188664131</v>
      </c>
      <c r="W4427" s="38">
        <v>764721.72228256962</v>
      </c>
      <c r="AA4427" s="13">
        <v>4362</v>
      </c>
      <c r="AB4427" s="39">
        <v>2355168.4286211543</v>
      </c>
    </row>
    <row r="4428" spans="3:28">
      <c r="C4428" s="13">
        <v>4363</v>
      </c>
      <c r="D4428" s="13">
        <v>65</v>
      </c>
      <c r="E4428" s="14">
        <v>232787.9815915346</v>
      </c>
      <c r="F4428" s="14">
        <v>69864.812820698498</v>
      </c>
      <c r="G4428" s="14">
        <v>2551.6097</v>
      </c>
      <c r="H4428" s="14">
        <v>160371.55907083608</v>
      </c>
      <c r="I4428" s="14">
        <v>9622.2935442501639</v>
      </c>
      <c r="J4428" s="14">
        <v>3848.9174177000659</v>
      </c>
      <c r="K4428" s="15">
        <v>8.0640067548952699E-2</v>
      </c>
      <c r="L4428" s="14">
        <v>11807.137366411407</v>
      </c>
      <c r="M4428" s="14">
        <v>160149.34751431947</v>
      </c>
      <c r="N4428" s="14">
        <v>2886.688063275049</v>
      </c>
      <c r="O4428" s="15">
        <v>-5.6952599379118188E-2</v>
      </c>
      <c r="P4428" s="14">
        <v>-15205.266799899209</v>
      </c>
      <c r="Q4428" s="14">
        <v>253219.16265475517</v>
      </c>
      <c r="R4428" s="14">
        <v>2886.688063275049</v>
      </c>
      <c r="S4428" s="15">
        <v>3.5196747271647399E-2</v>
      </c>
      <c r="T4428" s="38">
        <v>7517.9993418281692</v>
      </c>
      <c r="U4428" s="38">
        <v>222560.60820906211</v>
      </c>
      <c r="V4428" s="38">
        <v>4119.8699083403671</v>
      </c>
      <c r="W4428" s="38">
        <v>635929.11837813677</v>
      </c>
      <c r="AA4428" s="13">
        <v>4363</v>
      </c>
      <c r="AB4428" s="39">
        <v>2713216.4067032682</v>
      </c>
    </row>
    <row r="4429" spans="3:28">
      <c r="C4429" s="13">
        <v>4364</v>
      </c>
      <c r="D4429" s="13">
        <v>65</v>
      </c>
      <c r="E4429" s="14">
        <v>232436.83941842755</v>
      </c>
      <c r="F4429" s="14">
        <v>69727.867373186746</v>
      </c>
      <c r="G4429" s="14">
        <v>2551.6097</v>
      </c>
      <c r="H4429" s="14">
        <v>160157.36234524081</v>
      </c>
      <c r="I4429" s="14">
        <v>9609.4417407144483</v>
      </c>
      <c r="J4429" s="14">
        <v>3843.7766962857795</v>
      </c>
      <c r="K4429" s="15">
        <v>6.8528546400231649E-2</v>
      </c>
      <c r="L4429" s="14">
        <v>12713.608095530042</v>
      </c>
      <c r="M4429" s="14">
        <v>200158.30063797094</v>
      </c>
      <c r="N4429" s="14">
        <v>2882.8325222143344</v>
      </c>
      <c r="O4429" s="15">
        <v>8.8016073777845011E-3</v>
      </c>
      <c r="P4429" s="14">
        <v>2809.369090800049</v>
      </c>
      <c r="Q4429" s="14">
        <v>323438.97112476663</v>
      </c>
      <c r="R4429" s="14">
        <v>2882.8325222143344</v>
      </c>
      <c r="S4429" s="15">
        <v>0.28360975402700622</v>
      </c>
      <c r="T4429" s="38">
        <v>27835.582143661479</v>
      </c>
      <c r="U4429" s="38">
        <v>127424.47658004638</v>
      </c>
      <c r="V4429" s="38">
        <v>43358.559329991571</v>
      </c>
      <c r="W4429" s="38">
        <v>651021.74834278389</v>
      </c>
      <c r="AA4429" s="13">
        <v>4364</v>
      </c>
      <c r="AB4429" s="39">
        <v>2547314.9533739523</v>
      </c>
    </row>
    <row r="4430" spans="3:28">
      <c r="C4430" s="13">
        <v>4365</v>
      </c>
      <c r="D4430" s="13">
        <v>65</v>
      </c>
      <c r="E4430" s="14">
        <v>231132.12818086034</v>
      </c>
      <c r="F4430" s="14">
        <v>69219.029990535535</v>
      </c>
      <c r="G4430" s="14">
        <v>2551.6097</v>
      </c>
      <c r="H4430" s="14">
        <v>159361.48849032479</v>
      </c>
      <c r="I4430" s="14">
        <v>9561.6893094194875</v>
      </c>
      <c r="J4430" s="14">
        <v>3824.6757237677953</v>
      </c>
      <c r="K4430" s="15">
        <v>-5.4716187960610688E-3</v>
      </c>
      <c r="L4430" s="14">
        <v>-953.78649956924278</v>
      </c>
      <c r="M4430" s="14">
        <v>175273.78331083021</v>
      </c>
      <c r="N4430" s="14">
        <v>2868.5067928258463</v>
      </c>
      <c r="O4430" s="15">
        <v>-5.7506668856587922E-2</v>
      </c>
      <c r="P4430" s="14">
        <v>-6557.1903019202791</v>
      </c>
      <c r="Q4430" s="14">
        <v>108901.93068459461</v>
      </c>
      <c r="R4430" s="14">
        <v>2868.5067928258463</v>
      </c>
      <c r="S4430" s="15">
        <v>-3.3603677415455516E-2</v>
      </c>
      <c r="T4430" s="38">
        <v>-4562.4440453819207</v>
      </c>
      <c r="U4430" s="38">
        <v>132643.97467016042</v>
      </c>
      <c r="V4430" s="38">
        <v>-12073.420846871442</v>
      </c>
      <c r="W4430" s="38">
        <v>416819.68866558524</v>
      </c>
      <c r="AA4430" s="13">
        <v>4365</v>
      </c>
      <c r="AB4430" s="39">
        <v>2547858.9405152737</v>
      </c>
    </row>
    <row r="4431" spans="3:28">
      <c r="C4431" s="13">
        <v>4366</v>
      </c>
      <c r="D4431" s="13">
        <v>65</v>
      </c>
      <c r="E4431" s="14">
        <v>239260.48321501975</v>
      </c>
      <c r="F4431" s="14">
        <v>72389.088453857694</v>
      </c>
      <c r="G4431" s="14">
        <v>2551.6097</v>
      </c>
      <c r="H4431" s="14">
        <v>164319.78506116205</v>
      </c>
      <c r="I4431" s="14">
        <v>9859.187103669723</v>
      </c>
      <c r="J4431" s="14">
        <v>3943.6748414678896</v>
      </c>
      <c r="K4431" s="15">
        <v>-6.21475081352812E-2</v>
      </c>
      <c r="L4431" s="14">
        <v>-8512.2338156230726</v>
      </c>
      <c r="M4431" s="14">
        <v>130427.82761006773</v>
      </c>
      <c r="N4431" s="14">
        <v>2957.7561311009167</v>
      </c>
      <c r="O4431" s="15">
        <v>0.12569182297687492</v>
      </c>
      <c r="P4431" s="14">
        <v>21815.694304489494</v>
      </c>
      <c r="Q4431" s="14">
        <v>196859.5170721563</v>
      </c>
      <c r="R4431" s="14">
        <v>2957.7561311009167</v>
      </c>
      <c r="S4431" s="15">
        <v>-6.6785676804119051E-2</v>
      </c>
      <c r="T4431" s="38">
        <v>-63015.284972618858</v>
      </c>
      <c r="U4431" s="38">
        <v>882008.49655241624</v>
      </c>
      <c r="V4431" s="38">
        <v>-49711.82448375244</v>
      </c>
      <c r="W4431" s="38">
        <v>1209295.8412346402</v>
      </c>
      <c r="AA4431" s="13">
        <v>4366</v>
      </c>
      <c r="AB4431" s="39">
        <v>2563441.1839618627</v>
      </c>
    </row>
    <row r="4432" spans="3:28">
      <c r="C4432" s="13">
        <v>4367</v>
      </c>
      <c r="D4432" s="13">
        <v>65</v>
      </c>
      <c r="E4432" s="14">
        <v>247481.3872379192</v>
      </c>
      <c r="F4432" s="14">
        <v>75595.241022788483</v>
      </c>
      <c r="G4432" s="14">
        <v>2551.6097</v>
      </c>
      <c r="H4432" s="14">
        <v>169334.53651513072</v>
      </c>
      <c r="I4432" s="14">
        <v>10160.072190907842</v>
      </c>
      <c r="J4432" s="14">
        <v>4064.028876363137</v>
      </c>
      <c r="K4432" s="15">
        <v>5.7239153642832802E-2</v>
      </c>
      <c r="L4432" s="14">
        <v>9673.9682577587027</v>
      </c>
      <c r="M4432" s="14">
        <v>180715.61407734395</v>
      </c>
      <c r="N4432" s="14">
        <v>3048.0216572723525</v>
      </c>
      <c r="O4432" s="15">
        <v>5.2215901892495378E-2</v>
      </c>
      <c r="P4432" s="14">
        <v>5714.0676153428667</v>
      </c>
      <c r="Q4432" s="14">
        <v>116669.63872052592</v>
      </c>
      <c r="R4432" s="14">
        <v>3048.0216572723525</v>
      </c>
      <c r="S4432" s="15">
        <v>9.0011764245291614E-4</v>
      </c>
      <c r="T4432" s="38">
        <v>244.91270199985544</v>
      </c>
      <c r="U4432" s="38">
        <v>273858.58209175733</v>
      </c>
      <c r="V4432" s="38">
        <v>15632.948575101425</v>
      </c>
      <c r="W4432" s="38">
        <v>571243.83488962718</v>
      </c>
      <c r="AA4432" s="13">
        <v>4367</v>
      </c>
      <c r="AB4432" s="39">
        <v>2375777.3532601558</v>
      </c>
    </row>
    <row r="4433" spans="3:28">
      <c r="C4433" s="13">
        <v>4368</v>
      </c>
      <c r="D4433" s="13">
        <v>65</v>
      </c>
      <c r="E4433" s="14">
        <v>247773.64120882211</v>
      </c>
      <c r="F4433" s="14">
        <v>75709.220071440621</v>
      </c>
      <c r="G4433" s="14">
        <v>2551.6097</v>
      </c>
      <c r="H4433" s="14">
        <v>169512.81143738149</v>
      </c>
      <c r="I4433" s="14">
        <v>10170.768686242889</v>
      </c>
      <c r="J4433" s="14">
        <v>4068.3074744971559</v>
      </c>
      <c r="K4433" s="15">
        <v>3.5346585816806025E-2</v>
      </c>
      <c r="L4433" s="14">
        <v>5826.0181262050382</v>
      </c>
      <c r="M4433" s="14">
        <v>172685.65618038521</v>
      </c>
      <c r="N4433" s="14">
        <v>3051.2306058728668</v>
      </c>
      <c r="O4433" s="15">
        <v>7.1785733788794423E-2</v>
      </c>
      <c r="P4433" s="14">
        <v>15147.987941617062</v>
      </c>
      <c r="Q4433" s="14">
        <v>227690.2933599595</v>
      </c>
      <c r="R4433" s="14">
        <v>3051.2306058728668</v>
      </c>
      <c r="S4433" s="15">
        <v>0.26186363451496258</v>
      </c>
      <c r="T4433" s="38">
        <v>114993.91247215601</v>
      </c>
      <c r="U4433" s="38">
        <v>555656.1520152383</v>
      </c>
      <c r="V4433" s="38">
        <v>135967.9185399781</v>
      </c>
      <c r="W4433" s="38">
        <v>956032.10155558307</v>
      </c>
      <c r="AA4433" s="13">
        <v>4368</v>
      </c>
      <c r="AB4433" s="39">
        <v>2680663.3094020612</v>
      </c>
    </row>
    <row r="4434" spans="3:28">
      <c r="C4434" s="13">
        <v>4369</v>
      </c>
      <c r="D4434" s="13">
        <v>65</v>
      </c>
      <c r="E4434" s="14">
        <v>220876.77782906036</v>
      </c>
      <c r="F4434" s="14">
        <v>65219.44335333354</v>
      </c>
      <c r="G4434" s="14">
        <v>2551.6097</v>
      </c>
      <c r="H4434" s="14">
        <v>153105.72477572682</v>
      </c>
      <c r="I4434" s="14">
        <v>9186.3434865436084</v>
      </c>
      <c r="J4434" s="14">
        <v>3674.5373946174436</v>
      </c>
      <c r="K4434" s="15">
        <v>-2.2021197580083633E-2</v>
      </c>
      <c r="L4434" s="14">
        <v>-3854.5085913759949</v>
      </c>
      <c r="M4434" s="14">
        <v>173019.04400277592</v>
      </c>
      <c r="N4434" s="14">
        <v>2755.9030459630826</v>
      </c>
      <c r="O4434" s="15">
        <v>-2.7544850975105506E-2</v>
      </c>
      <c r="P4434" s="14">
        <v>-3476.2114445538887</v>
      </c>
      <c r="Q4434" s="14">
        <v>124103.60073454885</v>
      </c>
      <c r="R4434" s="14">
        <v>2755.9030459630826</v>
      </c>
      <c r="S4434" s="15">
        <v>-8.8045263303177149E-2</v>
      </c>
      <c r="T4434" s="38">
        <v>-3063.7055993541294</v>
      </c>
      <c r="U4434" s="38">
        <v>33111.184275716754</v>
      </c>
      <c r="V4434" s="38">
        <v>-10394.425635284013</v>
      </c>
      <c r="W4434" s="38">
        <v>330233.82901304157</v>
      </c>
      <c r="AA4434" s="13">
        <v>4369</v>
      </c>
      <c r="AB4434" s="39">
        <v>3183475.9000535859</v>
      </c>
    </row>
    <row r="4435" spans="3:28">
      <c r="C4435" s="13">
        <v>4370</v>
      </c>
      <c r="D4435" s="13">
        <v>65</v>
      </c>
      <c r="E4435" s="14">
        <v>234703.99542320758</v>
      </c>
      <c r="F4435" s="14">
        <v>70612.058215050958</v>
      </c>
      <c r="G4435" s="14">
        <v>2551.6097</v>
      </c>
      <c r="H4435" s="14">
        <v>161540.32750815662</v>
      </c>
      <c r="I4435" s="14">
        <v>9692.4196504893971</v>
      </c>
      <c r="J4435" s="14">
        <v>3876.9678601957589</v>
      </c>
      <c r="K4435" s="15">
        <v>7.4815520389193521E-2</v>
      </c>
      <c r="L4435" s="14">
        <v>9399.9945288330055</v>
      </c>
      <c r="M4435" s="14">
        <v>136980.78476026829</v>
      </c>
      <c r="N4435" s="14">
        <v>2907.7258951468189</v>
      </c>
      <c r="O4435" s="15">
        <v>0.23040728489850923</v>
      </c>
      <c r="P4435" s="14">
        <v>64185.062702239506</v>
      </c>
      <c r="Q4435" s="14">
        <v>344211.11893142731</v>
      </c>
      <c r="R4435" s="14">
        <v>2907.7258951468189</v>
      </c>
      <c r="S4435" s="15">
        <v>0.32417407451419816</v>
      </c>
      <c r="T4435" s="38">
        <v>52683.146772468615</v>
      </c>
      <c r="U4435" s="38">
        <v>216652.00062861078</v>
      </c>
      <c r="V4435" s="38">
        <v>126268.20400354112</v>
      </c>
      <c r="W4435" s="38">
        <v>697843.90432030638</v>
      </c>
      <c r="AA4435" s="13">
        <v>4370</v>
      </c>
      <c r="AB4435" s="39">
        <v>3196623.1978313774</v>
      </c>
    </row>
    <row r="4436" spans="3:28">
      <c r="C4436" s="13">
        <v>4371</v>
      </c>
      <c r="D4436" s="13">
        <v>65</v>
      </c>
      <c r="E4436" s="14">
        <v>242795.58541474596</v>
      </c>
      <c r="F4436" s="14">
        <v>73767.778311750924</v>
      </c>
      <c r="G4436" s="14">
        <v>2551.6097</v>
      </c>
      <c r="H4436" s="14">
        <v>166476.19740299505</v>
      </c>
      <c r="I4436" s="14">
        <v>9988.5718441797035</v>
      </c>
      <c r="J4436" s="14">
        <v>3995.4287376718817</v>
      </c>
      <c r="K4436" s="15">
        <v>0.12496599462824481</v>
      </c>
      <c r="L4436" s="14">
        <v>23758.907472005325</v>
      </c>
      <c r="M4436" s="14">
        <v>215879.60323817679</v>
      </c>
      <c r="N4436" s="14">
        <v>2996.5715532539111</v>
      </c>
      <c r="O4436" s="15">
        <v>3.213007259831329E-2</v>
      </c>
      <c r="P4436" s="14">
        <v>6598.4386404026545</v>
      </c>
      <c r="Q4436" s="14">
        <v>213463.16485106238</v>
      </c>
      <c r="R4436" s="14">
        <v>2996.5715532539111</v>
      </c>
      <c r="S4436" s="15">
        <v>0.17301012222086373</v>
      </c>
      <c r="T4436" s="38">
        <v>98610.960454107408</v>
      </c>
      <c r="U4436" s="38">
        <v>670081.44894510054</v>
      </c>
      <c r="V4436" s="38">
        <v>128968.30656651538</v>
      </c>
      <c r="W4436" s="38">
        <v>1099424.2170343397</v>
      </c>
      <c r="AA4436" s="13">
        <v>4371</v>
      </c>
      <c r="AB4436" s="39">
        <v>2819511.2157695401</v>
      </c>
    </row>
    <row r="4437" spans="3:28">
      <c r="C4437" s="13">
        <v>4372</v>
      </c>
      <c r="D4437" s="13">
        <v>65</v>
      </c>
      <c r="E4437" s="14">
        <v>255146.44014034732</v>
      </c>
      <c r="F4437" s="14">
        <v>78584.611654735461</v>
      </c>
      <c r="G4437" s="14">
        <v>2551.6097</v>
      </c>
      <c r="H4437" s="14">
        <v>174010.21878561185</v>
      </c>
      <c r="I4437" s="14">
        <v>10440.61312713671</v>
      </c>
      <c r="J4437" s="14">
        <v>4176.2452508546839</v>
      </c>
      <c r="K4437" s="15">
        <v>5.1600167789860041E-4</v>
      </c>
      <c r="L4437" s="14">
        <v>77.228971344125668</v>
      </c>
      <c r="M4437" s="14">
        <v>151833.41403144816</v>
      </c>
      <c r="N4437" s="14">
        <v>3132.1839381410132</v>
      </c>
      <c r="O4437" s="15">
        <v>3.6262210668754069E-4</v>
      </c>
      <c r="P4437" s="14">
        <v>70.198968963670552</v>
      </c>
      <c r="Q4437" s="14">
        <v>195223.41006025209</v>
      </c>
      <c r="R4437" s="14">
        <v>3132.1839381410132</v>
      </c>
      <c r="S4437" s="15">
        <v>0.1741409293059146</v>
      </c>
      <c r="T4437" s="38">
        <v>91845.688250476232</v>
      </c>
      <c r="U4437" s="38">
        <v>620833.38418451848</v>
      </c>
      <c r="V4437" s="38">
        <v>91993.116190784029</v>
      </c>
      <c r="W4437" s="38">
        <v>967890.20827621873</v>
      </c>
      <c r="AA4437" s="13">
        <v>4372</v>
      </c>
      <c r="AB4437" s="39">
        <v>3214706.9494895842</v>
      </c>
    </row>
    <row r="4438" spans="3:28">
      <c r="C4438" s="13">
        <v>4373</v>
      </c>
      <c r="D4438" s="13">
        <v>65</v>
      </c>
      <c r="E4438" s="14">
        <v>242809.63871696225</v>
      </c>
      <c r="F4438" s="14">
        <v>73773.259099615272</v>
      </c>
      <c r="G4438" s="14">
        <v>2551.6097</v>
      </c>
      <c r="H4438" s="14">
        <v>166484.76991734697</v>
      </c>
      <c r="I4438" s="14">
        <v>9989.086195040818</v>
      </c>
      <c r="J4438" s="14">
        <v>3995.6344780163272</v>
      </c>
      <c r="K4438" s="15">
        <v>8.9487372222857978E-2</v>
      </c>
      <c r="L4438" s="14">
        <v>15845.721137384156</v>
      </c>
      <c r="M4438" s="14">
        <v>194915.68547131668</v>
      </c>
      <c r="N4438" s="14">
        <v>2996.7258585122454</v>
      </c>
      <c r="O4438" s="15">
        <v>3.3300058011614959E-2</v>
      </c>
      <c r="P4438" s="14">
        <v>2770.8057493457191</v>
      </c>
      <c r="Q4438" s="14">
        <v>87476.403584296917</v>
      </c>
      <c r="R4438" s="14">
        <v>2996.7258585122454</v>
      </c>
      <c r="S4438" s="15">
        <v>7.8917169502800033E-2</v>
      </c>
      <c r="T4438" s="38">
        <v>33040.298127879454</v>
      </c>
      <c r="U4438" s="38">
        <v>453209.25373097911</v>
      </c>
      <c r="V4438" s="38">
        <v>51656.825014609334</v>
      </c>
      <c r="W4438" s="38">
        <v>735601.34278659266</v>
      </c>
      <c r="AA4438" s="13">
        <v>4373</v>
      </c>
      <c r="AB4438" s="39">
        <v>3016539.7466487442</v>
      </c>
    </row>
    <row r="4439" spans="3:28">
      <c r="C4439" s="13">
        <v>4374</v>
      </c>
      <c r="D4439" s="13">
        <v>65</v>
      </c>
      <c r="E4439" s="14">
        <v>217018.5666619715</v>
      </c>
      <c r="F4439" s="14">
        <v>63714.740998168883</v>
      </c>
      <c r="G4439" s="14">
        <v>2551.6097</v>
      </c>
      <c r="H4439" s="14">
        <v>150752.21596380262</v>
      </c>
      <c r="I4439" s="14">
        <v>9045.1329578281566</v>
      </c>
      <c r="J4439" s="14">
        <v>3618.0531831312628</v>
      </c>
      <c r="K4439" s="15">
        <v>9.5008719571554295E-2</v>
      </c>
      <c r="L4439" s="14">
        <v>12896.179114871155</v>
      </c>
      <c r="M4439" s="14">
        <v>150442.00095035759</v>
      </c>
      <c r="N4439" s="14">
        <v>2713.5398873484469</v>
      </c>
      <c r="O4439" s="15">
        <v>0.23595604145128424</v>
      </c>
      <c r="P4439" s="14">
        <v>29126.721232187901</v>
      </c>
      <c r="Q4439" s="14">
        <v>153924.79428062472</v>
      </c>
      <c r="R4439" s="14">
        <v>2713.5398873484469</v>
      </c>
      <c r="S4439" s="15">
        <v>9.3114918467963964E-2</v>
      </c>
      <c r="T4439" s="38">
        <v>17401.177198836263</v>
      </c>
      <c r="U4439" s="38">
        <v>205636.4568930518</v>
      </c>
      <c r="V4439" s="38">
        <v>59424.077545895314</v>
      </c>
      <c r="W4439" s="38">
        <v>510003.2521240341</v>
      </c>
      <c r="AA4439" s="13">
        <v>4374</v>
      </c>
      <c r="AB4439" s="39">
        <v>2633034.9931064448</v>
      </c>
    </row>
    <row r="4440" spans="3:28">
      <c r="C4440" s="13">
        <v>4375</v>
      </c>
      <c r="D4440" s="13">
        <v>65</v>
      </c>
      <c r="E4440" s="14">
        <v>227962.9396739206</v>
      </c>
      <c r="F4440" s="14">
        <v>67983.046472829039</v>
      </c>
      <c r="G4440" s="14">
        <v>2551.6097</v>
      </c>
      <c r="H4440" s="14">
        <v>157428.28350109156</v>
      </c>
      <c r="I4440" s="14">
        <v>9445.6970100654926</v>
      </c>
      <c r="J4440" s="14">
        <v>3778.2788040261971</v>
      </c>
      <c r="K4440" s="15">
        <v>1.0111101786791782E-3</v>
      </c>
      <c r="L4440" s="14">
        <v>166.30240004959299</v>
      </c>
      <c r="M4440" s="14">
        <v>166530.49462650879</v>
      </c>
      <c r="N4440" s="14">
        <v>2833.7091030196475</v>
      </c>
      <c r="O4440" s="15">
        <v>1.894309550238258E-2</v>
      </c>
      <c r="P4440" s="14">
        <v>3754.1378193135274</v>
      </c>
      <c r="Q4440" s="14">
        <v>203350.73648082631</v>
      </c>
      <c r="R4440" s="14">
        <v>2833.7091030196475</v>
      </c>
      <c r="S4440" s="15">
        <v>8.6920026727725086E-2</v>
      </c>
      <c r="T4440" s="38">
        <v>15958.628538151659</v>
      </c>
      <c r="U4440" s="38">
        <v>200976.76738449588</v>
      </c>
      <c r="V4440" s="38">
        <v>19879.068757514779</v>
      </c>
      <c r="W4440" s="38">
        <v>570857.99849183089</v>
      </c>
      <c r="AA4440" s="13">
        <v>4375</v>
      </c>
      <c r="AB4440" s="39">
        <v>2839371.0358678256</v>
      </c>
    </row>
    <row r="4441" spans="3:28">
      <c r="C4441" s="13">
        <v>4376</v>
      </c>
      <c r="D4441" s="13">
        <v>65</v>
      </c>
      <c r="E4441" s="14">
        <v>238482.22345164893</v>
      </c>
      <c r="F4441" s="14">
        <v>72085.56714614309</v>
      </c>
      <c r="G4441" s="14">
        <v>2551.6097</v>
      </c>
      <c r="H4441" s="14">
        <v>163845.04660550584</v>
      </c>
      <c r="I4441" s="14">
        <v>9830.7027963303499</v>
      </c>
      <c r="J4441" s="14">
        <v>3932.2811185321402</v>
      </c>
      <c r="K4441" s="15">
        <v>1.4063771713730432E-2</v>
      </c>
      <c r="L4441" s="14">
        <v>2628.7177024086805</v>
      </c>
      <c r="M4441" s="14">
        <v>191508.99167598982</v>
      </c>
      <c r="N4441" s="14">
        <v>2949.2108388991051</v>
      </c>
      <c r="O4441" s="15">
        <v>-5.0827588363772241E-3</v>
      </c>
      <c r="P4441" s="14">
        <v>-733.72599728134162</v>
      </c>
      <c r="Q4441" s="14">
        <v>145096.73436261437</v>
      </c>
      <c r="R4441" s="14">
        <v>2949.2108388991051</v>
      </c>
      <c r="S4441" s="15">
        <v>-0.16360800002537629</v>
      </c>
      <c r="T4441" s="38">
        <v>-61240.705389266812</v>
      </c>
      <c r="U4441" s="38">
        <v>314547.53615902801</v>
      </c>
      <c r="V4441" s="38">
        <v>-59345.713684139475</v>
      </c>
      <c r="W4441" s="38">
        <v>651153.26219763211</v>
      </c>
      <c r="AA4441" s="13">
        <v>4376</v>
      </c>
      <c r="AB4441" s="39">
        <v>3194966.6899794955</v>
      </c>
    </row>
    <row r="4442" spans="3:28">
      <c r="C4442" s="13">
        <v>4377</v>
      </c>
      <c r="D4442" s="13">
        <v>65</v>
      </c>
      <c r="E4442" s="14">
        <v>227439.88774228617</v>
      </c>
      <c r="F4442" s="14">
        <v>67779.056219491613</v>
      </c>
      <c r="G4442" s="14">
        <v>2551.6097</v>
      </c>
      <c r="H4442" s="14">
        <v>157109.22182279456</v>
      </c>
      <c r="I4442" s="14">
        <v>9426.5533093676731</v>
      </c>
      <c r="J4442" s="14">
        <v>3770.6213237470693</v>
      </c>
      <c r="K4442" s="15">
        <v>7.2784499025687177E-2</v>
      </c>
      <c r="L4442" s="14">
        <v>8354.6956620624205</v>
      </c>
      <c r="M4442" s="14">
        <v>125026.75039582788</v>
      </c>
      <c r="N4442" s="14">
        <v>2827.9659928103019</v>
      </c>
      <c r="O4442" s="15">
        <v>-0.17947014392902219</v>
      </c>
      <c r="P4442" s="14">
        <v>-58034.984564639475</v>
      </c>
      <c r="Q4442" s="14">
        <v>266747.46125303279</v>
      </c>
      <c r="R4442" s="14">
        <v>2827.9659928103019</v>
      </c>
      <c r="S4442" s="15">
        <v>0.13319693856834136</v>
      </c>
      <c r="T4442" s="38">
        <v>20134.5964896818</v>
      </c>
      <c r="U4442" s="38">
        <v>172712.68810672945</v>
      </c>
      <c r="V4442" s="38">
        <v>-29545.692412895256</v>
      </c>
      <c r="W4442" s="38">
        <v>564486.89975559013</v>
      </c>
      <c r="AA4442" s="13">
        <v>4377</v>
      </c>
      <c r="AB4442" s="39">
        <v>2593168.4022914306</v>
      </c>
    </row>
    <row r="4443" spans="3:28">
      <c r="C4443" s="13">
        <v>4378</v>
      </c>
      <c r="D4443" s="13">
        <v>65</v>
      </c>
      <c r="E4443" s="14">
        <v>222022.45714642049</v>
      </c>
      <c r="F4443" s="14">
        <v>65666.258287103992</v>
      </c>
      <c r="G4443" s="14">
        <v>2551.6097</v>
      </c>
      <c r="H4443" s="14">
        <v>153804.5891593165</v>
      </c>
      <c r="I4443" s="14">
        <v>9228.2753495589895</v>
      </c>
      <c r="J4443" s="14">
        <v>3691.3101398235958</v>
      </c>
      <c r="K4443" s="15">
        <v>6.161249629111034E-2</v>
      </c>
      <c r="L4443" s="14">
        <v>7282.9859937251786</v>
      </c>
      <c r="M4443" s="14">
        <v>127334.9536161117</v>
      </c>
      <c r="N4443" s="14">
        <v>2768.4826048676969</v>
      </c>
      <c r="O4443" s="15">
        <v>1.7718102370863915E-2</v>
      </c>
      <c r="P4443" s="14">
        <v>2310.4769786208926</v>
      </c>
      <c r="Q4443" s="14">
        <v>134096.77433985131</v>
      </c>
      <c r="R4443" s="14">
        <v>2768.4826048676969</v>
      </c>
      <c r="S4443" s="15">
        <v>0.51020696638226326</v>
      </c>
      <c r="T4443" s="38">
        <v>144267.46674570674</v>
      </c>
      <c r="U4443" s="38">
        <v>428414.34409889369</v>
      </c>
      <c r="V4443" s="38">
        <v>153860.92971805282</v>
      </c>
      <c r="W4443" s="38">
        <v>689846.07205485669</v>
      </c>
      <c r="AA4443" s="13">
        <v>4378</v>
      </c>
      <c r="AB4443" s="39">
        <v>3134585.3480339064</v>
      </c>
    </row>
    <row r="4444" spans="3:28">
      <c r="C4444" s="13">
        <v>4379</v>
      </c>
      <c r="D4444" s="13">
        <v>65</v>
      </c>
      <c r="E4444" s="14">
        <v>236141.80183855348</v>
      </c>
      <c r="F4444" s="14">
        <v>71172.802717035855</v>
      </c>
      <c r="G4444" s="14">
        <v>2551.6097</v>
      </c>
      <c r="H4444" s="14">
        <v>162417.38942151764</v>
      </c>
      <c r="I4444" s="14">
        <v>9745.0433652910579</v>
      </c>
      <c r="J4444" s="14">
        <v>3898.0173461164231</v>
      </c>
      <c r="K4444" s="15">
        <v>5.1280936403962807E-2</v>
      </c>
      <c r="L4444" s="14">
        <v>9521.1321662775263</v>
      </c>
      <c r="M4444" s="14">
        <v>197136.25448584411</v>
      </c>
      <c r="N4444" s="14">
        <v>2923.5130095873174</v>
      </c>
      <c r="O4444" s="15">
        <v>-4.4018949422631543E-2</v>
      </c>
      <c r="P4444" s="14">
        <v>-7852.3546912315705</v>
      </c>
      <c r="Q4444" s="14">
        <v>171995.18326055011</v>
      </c>
      <c r="R4444" s="14">
        <v>2923.5130095873174</v>
      </c>
      <c r="S4444" s="15">
        <v>0.32255953547310262</v>
      </c>
      <c r="T4444" s="38">
        <v>523815.67488950898</v>
      </c>
      <c r="U4444" s="38">
        <v>2149212.2939033932</v>
      </c>
      <c r="V4444" s="38">
        <v>525484.45236455498</v>
      </c>
      <c r="W4444" s="38">
        <v>2518343.7316497872</v>
      </c>
      <c r="AA4444" s="13">
        <v>4379</v>
      </c>
      <c r="AB4444" s="39">
        <v>2784629.8704932788</v>
      </c>
    </row>
    <row r="4445" spans="3:28">
      <c r="C4445" s="13">
        <v>4380</v>
      </c>
      <c r="D4445" s="13">
        <v>65</v>
      </c>
      <c r="E4445" s="14">
        <v>230766.11064714004</v>
      </c>
      <c r="F4445" s="14">
        <v>69076.283152384625</v>
      </c>
      <c r="G4445" s="14">
        <v>2551.6097</v>
      </c>
      <c r="H4445" s="14">
        <v>159138.21779475542</v>
      </c>
      <c r="I4445" s="14">
        <v>9548.2930676853248</v>
      </c>
      <c r="J4445" s="14">
        <v>3819.3172270741302</v>
      </c>
      <c r="K4445" s="15">
        <v>2.3520026353398456E-2</v>
      </c>
      <c r="L4445" s="14">
        <v>3283.5318831780969</v>
      </c>
      <c r="M4445" s="14">
        <v>144798.98148698133</v>
      </c>
      <c r="N4445" s="14">
        <v>2864.4879203055975</v>
      </c>
      <c r="O4445" s="15">
        <v>0.21377102683584642</v>
      </c>
      <c r="P4445" s="14">
        <v>48405.307114346193</v>
      </c>
      <c r="Q4445" s="14">
        <v>276272.85351385322</v>
      </c>
      <c r="R4445" s="14">
        <v>2864.4879203055975</v>
      </c>
      <c r="S4445" s="15">
        <v>-7.5635929171051344E-2</v>
      </c>
      <c r="T4445" s="38">
        <v>-34766.151553282813</v>
      </c>
      <c r="U4445" s="38">
        <v>426317.37102947867</v>
      </c>
      <c r="V4445" s="38">
        <v>16922.687444241477</v>
      </c>
      <c r="W4445" s="38">
        <v>847389.20603031316</v>
      </c>
      <c r="AA4445" s="13">
        <v>4380</v>
      </c>
      <c r="AB4445" s="39">
        <v>2590064.8897681958</v>
      </c>
    </row>
    <row r="4446" spans="3:28">
      <c r="C4446" s="13">
        <v>4381</v>
      </c>
      <c r="D4446" s="13">
        <v>65</v>
      </c>
      <c r="E4446" s="14">
        <v>243463.99325506703</v>
      </c>
      <c r="F4446" s="14">
        <v>74028.457369476149</v>
      </c>
      <c r="G4446" s="14">
        <v>2551.6097</v>
      </c>
      <c r="H4446" s="14">
        <v>166883.92618559088</v>
      </c>
      <c r="I4446" s="14">
        <v>10013.035571135453</v>
      </c>
      <c r="J4446" s="14">
        <v>4005.2142284541815</v>
      </c>
      <c r="K4446" s="15">
        <v>8.4372775802169009E-2</v>
      </c>
      <c r="L4446" s="14">
        <v>11872.339559184649</v>
      </c>
      <c r="M4446" s="14">
        <v>154587.86557775154</v>
      </c>
      <c r="N4446" s="14">
        <v>3003.9106713406359</v>
      </c>
      <c r="O4446" s="15">
        <v>0.18616113745092788</v>
      </c>
      <c r="P4446" s="14">
        <v>28555.96118700783</v>
      </c>
      <c r="Q4446" s="14">
        <v>183451.69987628053</v>
      </c>
      <c r="R4446" s="14">
        <v>3003.9106713406359</v>
      </c>
      <c r="S4446" s="15">
        <v>-3.5207264201481223E-2</v>
      </c>
      <c r="T4446" s="38">
        <v>-28914.85626459913</v>
      </c>
      <c r="U4446" s="38">
        <v>793862.39325830434</v>
      </c>
      <c r="V4446" s="38">
        <v>11513.444481593349</v>
      </c>
      <c r="W4446" s="38">
        <v>1131901.9587123364</v>
      </c>
      <c r="AA4446" s="13">
        <v>4381</v>
      </c>
      <c r="AB4446" s="39">
        <v>2519420.4112030729</v>
      </c>
    </row>
    <row r="4447" spans="3:28">
      <c r="C4447" s="13">
        <v>4382</v>
      </c>
      <c r="D4447" s="13">
        <v>65</v>
      </c>
      <c r="E4447" s="14">
        <v>228938.95405699627</v>
      </c>
      <c r="F4447" s="14">
        <v>68363.692082228546</v>
      </c>
      <c r="G4447" s="14">
        <v>2551.6097</v>
      </c>
      <c r="H4447" s="14">
        <v>158023.65227476772</v>
      </c>
      <c r="I4447" s="14">
        <v>9481.4191364860635</v>
      </c>
      <c r="J4447" s="14">
        <v>3792.5676545944257</v>
      </c>
      <c r="K4447" s="15">
        <v>3.0975800857102619E-2</v>
      </c>
      <c r="L4447" s="14">
        <v>6874.0150618035314</v>
      </c>
      <c r="M4447" s="14">
        <v>230685.95148238467</v>
      </c>
      <c r="N4447" s="14">
        <v>2844.4257409458191</v>
      </c>
      <c r="O4447" s="15">
        <v>0.11304487128775303</v>
      </c>
      <c r="P4447" s="14">
        <v>24243.581338442629</v>
      </c>
      <c r="Q4447" s="14">
        <v>240125.60173730107</v>
      </c>
      <c r="R4447" s="14">
        <v>2844.4257409458191</v>
      </c>
      <c r="S4447" s="15">
        <v>0.31646126140487763</v>
      </c>
      <c r="T4447" s="38">
        <v>45074.874697955704</v>
      </c>
      <c r="U4447" s="38">
        <v>188931.18676228641</v>
      </c>
      <c r="V4447" s="38">
        <v>76192.471098201873</v>
      </c>
      <c r="W4447" s="38">
        <v>659742.73998197215</v>
      </c>
      <c r="AA4447" s="13">
        <v>4382</v>
      </c>
      <c r="AB4447" s="39">
        <v>2573831.4941120143</v>
      </c>
    </row>
    <row r="4448" spans="3:28">
      <c r="C4448" s="13">
        <v>4383</v>
      </c>
      <c r="D4448" s="13">
        <v>65</v>
      </c>
      <c r="E4448" s="14">
        <v>224496.86239941919</v>
      </c>
      <c r="F4448" s="14">
        <v>66631.27633577348</v>
      </c>
      <c r="G4448" s="14">
        <v>2551.6097</v>
      </c>
      <c r="H4448" s="14">
        <v>155313.97636364572</v>
      </c>
      <c r="I4448" s="14">
        <v>9318.8385818187435</v>
      </c>
      <c r="J4448" s="14">
        <v>3727.5354327274977</v>
      </c>
      <c r="K4448" s="15">
        <v>1.9189445381851741E-2</v>
      </c>
      <c r="L4448" s="14">
        <v>2282.6009881268578</v>
      </c>
      <c r="M4448" s="14">
        <v>123097.22646537247</v>
      </c>
      <c r="N4448" s="14">
        <v>2795.6515745456231</v>
      </c>
      <c r="O4448" s="15">
        <v>2.9915854716161108E-2</v>
      </c>
      <c r="P4448" s="14">
        <v>8253.9739477420735</v>
      </c>
      <c r="Q4448" s="14">
        <v>285558.13856621401</v>
      </c>
      <c r="R4448" s="14">
        <v>2795.6515745456231</v>
      </c>
      <c r="S4448" s="15">
        <v>0.18790659947536564</v>
      </c>
      <c r="T4448" s="38">
        <v>135433.9392574885</v>
      </c>
      <c r="U4448" s="38">
        <v>857583.13639424788</v>
      </c>
      <c r="V4448" s="38">
        <v>145970.51419335743</v>
      </c>
      <c r="W4448" s="38">
        <v>1266238.5014258344</v>
      </c>
      <c r="AA4448" s="13">
        <v>4383</v>
      </c>
      <c r="AB4448" s="39">
        <v>3129922.0090428074</v>
      </c>
    </row>
    <row r="4449" spans="3:28">
      <c r="C4449" s="13">
        <v>4384</v>
      </c>
      <c r="D4449" s="13">
        <v>65</v>
      </c>
      <c r="E4449" s="14">
        <v>234360.94113672507</v>
      </c>
      <c r="F4449" s="14">
        <v>70478.267043322776</v>
      </c>
      <c r="G4449" s="14">
        <v>2551.6097</v>
      </c>
      <c r="H4449" s="14">
        <v>161331.06439340228</v>
      </c>
      <c r="I4449" s="14">
        <v>9679.863863604136</v>
      </c>
      <c r="J4449" s="14">
        <v>3871.9455454416548</v>
      </c>
      <c r="K4449" s="15">
        <v>0.12605190501941466</v>
      </c>
      <c r="L4449" s="14">
        <v>17506.262369139626</v>
      </c>
      <c r="M4449" s="14">
        <v>158323.61393929544</v>
      </c>
      <c r="N4449" s="14">
        <v>2903.9591590812406</v>
      </c>
      <c r="O4449" s="15">
        <v>0.12371713148254178</v>
      </c>
      <c r="P4449" s="14">
        <v>26807.12117419712</v>
      </c>
      <c r="Q4449" s="14">
        <v>244939.85347536049</v>
      </c>
      <c r="R4449" s="14">
        <v>2903.9591590812406</v>
      </c>
      <c r="S4449" s="15">
        <v>-0.10368140234538999</v>
      </c>
      <c r="T4449" s="38">
        <v>-69481.565686165646</v>
      </c>
      <c r="U4449" s="38">
        <v>602115.33973749413</v>
      </c>
      <c r="V4449" s="38">
        <v>-25168.182142828897</v>
      </c>
      <c r="W4449" s="38">
        <v>1005378.8071521501</v>
      </c>
      <c r="AA4449" s="13">
        <v>4384</v>
      </c>
      <c r="AB4449" s="39">
        <v>2918871.6829342707</v>
      </c>
    </row>
    <row r="4450" spans="3:28">
      <c r="C4450" s="13">
        <v>4385</v>
      </c>
      <c r="D4450" s="13">
        <v>65</v>
      </c>
      <c r="E4450" s="14">
        <v>248306.33194375722</v>
      </c>
      <c r="F4450" s="14">
        <v>75916.969458065316</v>
      </c>
      <c r="G4450" s="14">
        <v>2551.6097</v>
      </c>
      <c r="H4450" s="14">
        <v>169837.7527856919</v>
      </c>
      <c r="I4450" s="14">
        <v>10190.265167141513</v>
      </c>
      <c r="J4450" s="14">
        <v>4076.1060668566056</v>
      </c>
      <c r="K4450" s="15">
        <v>4.2319940231261712E-2</v>
      </c>
      <c r="L4450" s="14">
        <v>5060.8453272806792</v>
      </c>
      <c r="M4450" s="14">
        <v>126684.25929518016</v>
      </c>
      <c r="N4450" s="14">
        <v>3057.0795501424541</v>
      </c>
      <c r="O4450" s="15">
        <v>0.29644047256728334</v>
      </c>
      <c r="P4450" s="14">
        <v>64835.686114157812</v>
      </c>
      <c r="Q4450" s="14">
        <v>285078.24139681802</v>
      </c>
      <c r="R4450" s="14">
        <v>3057.0795501424541</v>
      </c>
      <c r="S4450" s="15">
        <v>-9.6650411599784977E-2</v>
      </c>
      <c r="T4450" s="38">
        <v>-16094.680096820577</v>
      </c>
      <c r="U4450" s="38">
        <v>151958.55243865255</v>
      </c>
      <c r="V4450" s="38">
        <v>53801.851344617913</v>
      </c>
      <c r="W4450" s="38">
        <v>563721.05313065066</v>
      </c>
      <c r="AA4450" s="13">
        <v>4385</v>
      </c>
      <c r="AB4450" s="39">
        <v>2661693.1465585218</v>
      </c>
    </row>
    <row r="4451" spans="3:28">
      <c r="C4451" s="13">
        <v>4386</v>
      </c>
      <c r="D4451" s="13">
        <v>65</v>
      </c>
      <c r="E4451" s="14">
        <v>224660.13819769939</v>
      </c>
      <c r="F4451" s="14">
        <v>66694.953897102765</v>
      </c>
      <c r="G4451" s="14">
        <v>2551.6097</v>
      </c>
      <c r="H4451" s="14">
        <v>155413.57460059662</v>
      </c>
      <c r="I4451" s="14">
        <v>9324.8144760357973</v>
      </c>
      <c r="J4451" s="14">
        <v>3729.9257904143192</v>
      </c>
      <c r="K4451" s="15">
        <v>1.5889636257959222E-2</v>
      </c>
      <c r="L4451" s="14">
        <v>2883.5422206451594</v>
      </c>
      <c r="M4451" s="14">
        <v>186221.64734720919</v>
      </c>
      <c r="N4451" s="14">
        <v>2797.4443428107393</v>
      </c>
      <c r="O4451" s="15">
        <v>1.011855470096179E-2</v>
      </c>
      <c r="P4451" s="14">
        <v>943.6040887653146</v>
      </c>
      <c r="Q4451" s="14">
        <v>95597.15529969972</v>
      </c>
      <c r="R4451" s="14">
        <v>2797.4443428107393</v>
      </c>
      <c r="S4451" s="15">
        <v>0.40462342586647276</v>
      </c>
      <c r="T4451" s="38">
        <v>90125.667423879931</v>
      </c>
      <c r="U4451" s="38">
        <v>314264.00787339691</v>
      </c>
      <c r="V4451" s="38">
        <v>93952.813733290401</v>
      </c>
      <c r="W4451" s="38">
        <v>596082.81052030576</v>
      </c>
      <c r="AA4451" s="13">
        <v>4386</v>
      </c>
      <c r="AB4451" s="39">
        <v>3249851.1769530489</v>
      </c>
    </row>
    <row r="4452" spans="3:28">
      <c r="C4452" s="13">
        <v>4387</v>
      </c>
      <c r="D4452" s="13">
        <v>65</v>
      </c>
      <c r="E4452" s="14">
        <v>249514.67119961628</v>
      </c>
      <c r="F4452" s="14">
        <v>76388.221767850351</v>
      </c>
      <c r="G4452" s="14">
        <v>2551.6097</v>
      </c>
      <c r="H4452" s="14">
        <v>170574.83973176594</v>
      </c>
      <c r="I4452" s="14">
        <v>10234.490383905955</v>
      </c>
      <c r="J4452" s="14">
        <v>4093.7961535623822</v>
      </c>
      <c r="K4452" s="15">
        <v>8.7497563797543115E-2</v>
      </c>
      <c r="L4452" s="14">
        <v>11358.335766456908</v>
      </c>
      <c r="M4452" s="14">
        <v>143218.39975878838</v>
      </c>
      <c r="N4452" s="14">
        <v>3070.3471151717863</v>
      </c>
      <c r="O4452" s="15">
        <v>0.1933904517805736</v>
      </c>
      <c r="P4452" s="14">
        <v>64085.993275136985</v>
      </c>
      <c r="Q4452" s="14">
        <v>397002.53900021128</v>
      </c>
      <c r="R4452" s="14">
        <v>3070.3471151717863</v>
      </c>
      <c r="S4452" s="15">
        <v>-0.28245445884331688</v>
      </c>
      <c r="T4452" s="38">
        <v>-168603.38411197931</v>
      </c>
      <c r="U4452" s="38">
        <v>429854.15633770428</v>
      </c>
      <c r="V4452" s="38">
        <v>-93159.05507038541</v>
      </c>
      <c r="W4452" s="38">
        <v>970075.09509670397</v>
      </c>
      <c r="AA4452" s="13">
        <v>4387</v>
      </c>
      <c r="AB4452" s="39">
        <v>2537999.6550035067</v>
      </c>
    </row>
    <row r="4453" spans="3:28">
      <c r="C4453" s="13">
        <v>4388</v>
      </c>
      <c r="D4453" s="13">
        <v>65</v>
      </c>
      <c r="E4453" s="14">
        <v>229924.6379282249</v>
      </c>
      <c r="F4453" s="14">
        <v>68748.108792007712</v>
      </c>
      <c r="G4453" s="14">
        <v>2551.6097</v>
      </c>
      <c r="H4453" s="14">
        <v>158624.9194362172</v>
      </c>
      <c r="I4453" s="14">
        <v>9517.495166173032</v>
      </c>
      <c r="J4453" s="14">
        <v>3806.998066469213</v>
      </c>
      <c r="K4453" s="15">
        <v>2.6151401693569186E-2</v>
      </c>
      <c r="L4453" s="14">
        <v>3332.6507488691514</v>
      </c>
      <c r="M4453" s="14">
        <v>132672.94219268698</v>
      </c>
      <c r="N4453" s="14">
        <v>2855.2485498519095</v>
      </c>
      <c r="O4453" s="15">
        <v>-3.6187298156366843E-3</v>
      </c>
      <c r="P4453" s="14">
        <v>-363.39216962916566</v>
      </c>
      <c r="Q4453" s="14">
        <v>101484.044620432</v>
      </c>
      <c r="R4453" s="14">
        <v>2855.2485498519095</v>
      </c>
      <c r="S4453" s="15">
        <v>0.23861833076576699</v>
      </c>
      <c r="T4453" s="38">
        <v>28705.391837953091</v>
      </c>
      <c r="U4453" s="38">
        <v>150431.36765122309</v>
      </c>
      <c r="V4453" s="38">
        <v>31674.650417193079</v>
      </c>
      <c r="W4453" s="38">
        <v>384588.35446434206</v>
      </c>
      <c r="AA4453" s="13">
        <v>4388</v>
      </c>
      <c r="AB4453" s="39">
        <v>2777728.4899486802</v>
      </c>
    </row>
    <row r="4454" spans="3:28">
      <c r="C4454" s="13">
        <v>4389</v>
      </c>
      <c r="D4454" s="13">
        <v>65</v>
      </c>
      <c r="E4454" s="14">
        <v>234064.19949992548</v>
      </c>
      <c r="F4454" s="14">
        <v>70362.53780497094</v>
      </c>
      <c r="G4454" s="14">
        <v>2551.6097</v>
      </c>
      <c r="H4454" s="14">
        <v>161150.05199495456</v>
      </c>
      <c r="I4454" s="14">
        <v>9669.0031196972723</v>
      </c>
      <c r="J4454" s="14">
        <v>3867.6012478789089</v>
      </c>
      <c r="K4454" s="15">
        <v>6.2049020163312867E-2</v>
      </c>
      <c r="L4454" s="14">
        <v>5031.2393373206423</v>
      </c>
      <c r="M4454" s="14">
        <v>88049.951924066801</v>
      </c>
      <c r="N4454" s="14">
        <v>2900.7009359091817</v>
      </c>
      <c r="O4454" s="15">
        <v>0.14970853393810496</v>
      </c>
      <c r="P4454" s="14">
        <v>24498.397469475138</v>
      </c>
      <c r="Q4454" s="14">
        <v>189589.36898314566</v>
      </c>
      <c r="R4454" s="14">
        <v>2900.7009359091817</v>
      </c>
      <c r="S4454" s="15">
        <v>0.30507163353820393</v>
      </c>
      <c r="T4454" s="38">
        <v>64181.372286668287</v>
      </c>
      <c r="U4454" s="38">
        <v>276013.04055299133</v>
      </c>
      <c r="V4454" s="38">
        <v>93711.009093464061</v>
      </c>
      <c r="W4454" s="38">
        <v>553652.36146020377</v>
      </c>
      <c r="AA4454" s="13">
        <v>4389</v>
      </c>
      <c r="AB4454" s="39">
        <v>2664212.2809388023</v>
      </c>
    </row>
    <row r="4455" spans="3:28">
      <c r="C4455" s="13">
        <v>4390</v>
      </c>
      <c r="D4455" s="13">
        <v>65</v>
      </c>
      <c r="E4455" s="14">
        <v>236091.54347811113</v>
      </c>
      <c r="F4455" s="14">
        <v>71153.201956463337</v>
      </c>
      <c r="G4455" s="14">
        <v>2551.6097</v>
      </c>
      <c r="H4455" s="14">
        <v>162386.73182164779</v>
      </c>
      <c r="I4455" s="14">
        <v>9743.2039092988671</v>
      </c>
      <c r="J4455" s="14">
        <v>3897.2815637195472</v>
      </c>
      <c r="K4455" s="15">
        <v>2.1298735431580808E-2</v>
      </c>
      <c r="L4455" s="14">
        <v>3825.8281100807285</v>
      </c>
      <c r="M4455" s="14">
        <v>185401.47643756046</v>
      </c>
      <c r="N4455" s="14">
        <v>2922.9611727896599</v>
      </c>
      <c r="O4455" s="15">
        <v>8.0296692989303003E-3</v>
      </c>
      <c r="P4455" s="14">
        <v>967.53261798470078</v>
      </c>
      <c r="Q4455" s="14">
        <v>122923.7162818268</v>
      </c>
      <c r="R4455" s="14">
        <v>2922.9611727896599</v>
      </c>
      <c r="S4455" s="15">
        <v>-0.11532744055454379</v>
      </c>
      <c r="T4455" s="38">
        <v>-11519.280604977139</v>
      </c>
      <c r="U4455" s="38">
        <v>89825.458896967175</v>
      </c>
      <c r="V4455" s="38">
        <v>-6725.9198769117093</v>
      </c>
      <c r="W4455" s="38">
        <v>398150.65161635441</v>
      </c>
      <c r="AA4455" s="13">
        <v>4390</v>
      </c>
      <c r="AB4455" s="39">
        <v>2811740.2135927272</v>
      </c>
    </row>
    <row r="4456" spans="3:28">
      <c r="C4456" s="13">
        <v>4391</v>
      </c>
      <c r="D4456" s="13">
        <v>65</v>
      </c>
      <c r="E4456" s="14">
        <v>218233.55406439342</v>
      </c>
      <c r="F4456" s="14">
        <v>64188.586085113435</v>
      </c>
      <c r="G4456" s="14">
        <v>2551.6097</v>
      </c>
      <c r="H4456" s="14">
        <v>151493.35827927999</v>
      </c>
      <c r="I4456" s="14">
        <v>9089.601496756799</v>
      </c>
      <c r="J4456" s="14">
        <v>3635.8405987027199</v>
      </c>
      <c r="K4456" s="15">
        <v>3.4334991220888261E-2</v>
      </c>
      <c r="L4456" s="14">
        <v>6075.4234548418808</v>
      </c>
      <c r="M4456" s="14">
        <v>184838.8806193897</v>
      </c>
      <c r="N4456" s="14">
        <v>2726.8804490270395</v>
      </c>
      <c r="O4456" s="15">
        <v>7.1644139807058013E-2</v>
      </c>
      <c r="P4456" s="14">
        <v>6714.7004829569169</v>
      </c>
      <c r="Q4456" s="14">
        <v>101801.09559310394</v>
      </c>
      <c r="R4456" s="14">
        <v>2726.8804490270395</v>
      </c>
      <c r="S4456" s="15">
        <v>0.36715642116246933</v>
      </c>
      <c r="T4456" s="38">
        <v>90247.943884796085</v>
      </c>
      <c r="U4456" s="38">
        <v>337413.82329601451</v>
      </c>
      <c r="V4456" s="38">
        <v>103038.06782259488</v>
      </c>
      <c r="W4456" s="38">
        <v>624053.79950850806</v>
      </c>
      <c r="AA4456" s="13">
        <v>4391</v>
      </c>
      <c r="AB4456" s="39">
        <v>2714120.3879028703</v>
      </c>
    </row>
    <row r="4457" spans="3:28">
      <c r="C4457" s="13">
        <v>4392</v>
      </c>
      <c r="D4457" s="13">
        <v>65</v>
      </c>
      <c r="E4457" s="14">
        <v>239043.97367095164</v>
      </c>
      <c r="F4457" s="14">
        <v>72304.649731671147</v>
      </c>
      <c r="G4457" s="14">
        <v>2551.6097</v>
      </c>
      <c r="H4457" s="14">
        <v>164187.7142392805</v>
      </c>
      <c r="I4457" s="14">
        <v>9851.2628543568298</v>
      </c>
      <c r="J4457" s="14">
        <v>3940.5051417427321</v>
      </c>
      <c r="K4457" s="15">
        <v>4.2498360551787566E-2</v>
      </c>
      <c r="L4457" s="14">
        <v>6106.4932519561517</v>
      </c>
      <c r="M4457" s="14">
        <v>151764.48277717223</v>
      </c>
      <c r="N4457" s="14">
        <v>2955.3788563070489</v>
      </c>
      <c r="O4457" s="15">
        <v>7.5939985953331013E-2</v>
      </c>
      <c r="P4457" s="14">
        <v>15270.210817557501</v>
      </c>
      <c r="Q4457" s="14">
        <v>217830.51338896103</v>
      </c>
      <c r="R4457" s="14">
        <v>2955.3788563070489</v>
      </c>
      <c r="S4457" s="15">
        <v>0.48866027081114183</v>
      </c>
      <c r="T4457" s="38">
        <v>144679.76248868479</v>
      </c>
      <c r="U4457" s="38">
        <v>442231.78234793013</v>
      </c>
      <c r="V4457" s="38">
        <v>166056.46655819844</v>
      </c>
      <c r="W4457" s="38">
        <v>811826.77851406345</v>
      </c>
      <c r="AA4457" s="13">
        <v>4392</v>
      </c>
      <c r="AB4457" s="39">
        <v>2615617.2080027019</v>
      </c>
    </row>
    <row r="4458" spans="3:28">
      <c r="C4458" s="13">
        <v>4393</v>
      </c>
      <c r="D4458" s="13">
        <v>65</v>
      </c>
      <c r="E4458" s="14">
        <v>228699.83589671383</v>
      </c>
      <c r="F4458" s="14">
        <v>68270.435999718393</v>
      </c>
      <c r="G4458" s="14">
        <v>2551.6097</v>
      </c>
      <c r="H4458" s="14">
        <v>157877.79019699545</v>
      </c>
      <c r="I4458" s="14">
        <v>9472.6674118197261</v>
      </c>
      <c r="J4458" s="14">
        <v>3789.0669647278905</v>
      </c>
      <c r="K4458" s="15">
        <v>4.9624371465430153E-2</v>
      </c>
      <c r="L4458" s="14">
        <v>6387.8627831659569</v>
      </c>
      <c r="M4458" s="14">
        <v>137006.70237822164</v>
      </c>
      <c r="N4458" s="14">
        <v>2841.8002235459176</v>
      </c>
      <c r="O4458" s="15">
        <v>6.1373827390215359E-2</v>
      </c>
      <c r="P4458" s="14">
        <v>17241.130566044063</v>
      </c>
      <c r="Q4458" s="14">
        <v>299581.9488120536</v>
      </c>
      <c r="R4458" s="14">
        <v>2841.8002235459176</v>
      </c>
      <c r="S4458" s="15">
        <v>6.6192135189706569E-2</v>
      </c>
      <c r="T4458" s="38">
        <v>23337.978274398345</v>
      </c>
      <c r="U4458" s="38">
        <v>377338.20231206872</v>
      </c>
      <c r="V4458" s="38">
        <v>46966.971623608362</v>
      </c>
      <c r="W4458" s="38">
        <v>813926.85350234387</v>
      </c>
      <c r="AA4458" s="13">
        <v>4393</v>
      </c>
      <c r="AB4458" s="39">
        <v>2557932.9523601579</v>
      </c>
    </row>
    <row r="4459" spans="3:28">
      <c r="C4459" s="13">
        <v>4394</v>
      </c>
      <c r="D4459" s="13">
        <v>65</v>
      </c>
      <c r="E4459" s="14">
        <v>235149.55856584417</v>
      </c>
      <c r="F4459" s="14">
        <v>70785.827840679223</v>
      </c>
      <c r="G4459" s="14">
        <v>2551.6097</v>
      </c>
      <c r="H4459" s="14">
        <v>161812.12102516493</v>
      </c>
      <c r="I4459" s="14">
        <v>9708.7272615098955</v>
      </c>
      <c r="J4459" s="14">
        <v>3883.4909046039584</v>
      </c>
      <c r="K4459" s="15">
        <v>9.7441767940060778E-2</v>
      </c>
      <c r="L4459" s="14">
        <v>16374.33166317243</v>
      </c>
      <c r="M4459" s="14">
        <v>186358.30386617081</v>
      </c>
      <c r="N4459" s="14">
        <v>2912.6181784529686</v>
      </c>
      <c r="O4459" s="15">
        <v>0.13856683766951117</v>
      </c>
      <c r="P4459" s="14">
        <v>25306.105939973269</v>
      </c>
      <c r="Q4459" s="14">
        <v>209389.84858822776</v>
      </c>
      <c r="R4459" s="14">
        <v>2912.6181784529686</v>
      </c>
      <c r="S4459" s="15">
        <v>5.9440765099776478E-2</v>
      </c>
      <c r="T4459" s="38">
        <v>56790.873082799699</v>
      </c>
      <c r="U4459" s="38">
        <v>1013666.8001306996</v>
      </c>
      <c r="V4459" s="38">
        <v>98471.310685945398</v>
      </c>
      <c r="W4459" s="38">
        <v>1409414.9525850983</v>
      </c>
      <c r="AA4459" s="13">
        <v>4394</v>
      </c>
      <c r="AB4459" s="39">
        <v>2836085.784825176</v>
      </c>
    </row>
    <row r="4460" spans="3:28">
      <c r="C4460" s="13">
        <v>4395</v>
      </c>
      <c r="D4460" s="13">
        <v>65</v>
      </c>
      <c r="E4460" s="14">
        <v>206518.20149362719</v>
      </c>
      <c r="F4460" s="14">
        <v>59619.598582514605</v>
      </c>
      <c r="G4460" s="14">
        <v>2551.6097</v>
      </c>
      <c r="H4460" s="14">
        <v>144346.9932111126</v>
      </c>
      <c r="I4460" s="14">
        <v>8660.8195926667559</v>
      </c>
      <c r="J4460" s="14">
        <v>3464.3278370667026</v>
      </c>
      <c r="K4460" s="15">
        <v>4.240763098449523E-2</v>
      </c>
      <c r="L4460" s="14">
        <v>5225.1915032899151</v>
      </c>
      <c r="M4460" s="14">
        <v>130170.82861018203</v>
      </c>
      <c r="N4460" s="14">
        <v>2598.2458778000268</v>
      </c>
      <c r="O4460" s="15">
        <v>9.5165182194353354E-2</v>
      </c>
      <c r="P4460" s="14">
        <v>13916.211685966797</v>
      </c>
      <c r="Q4460" s="14">
        <v>161447.51077460698</v>
      </c>
      <c r="R4460" s="14">
        <v>2598.2458778000268</v>
      </c>
      <c r="S4460" s="15">
        <v>-4.9687638238940304E-2</v>
      </c>
      <c r="T4460" s="38">
        <v>-5124.4687435446267</v>
      </c>
      <c r="U4460" s="38">
        <v>99308.32939444283</v>
      </c>
      <c r="V4460" s="38">
        <v>14016.934445712084</v>
      </c>
      <c r="W4460" s="38">
        <v>390926.66877923184</v>
      </c>
      <c r="AA4460" s="13">
        <v>4395</v>
      </c>
      <c r="AB4460" s="39">
        <v>2350199.4862351208</v>
      </c>
    </row>
    <row r="4461" spans="3:28">
      <c r="C4461" s="13">
        <v>4396</v>
      </c>
      <c r="D4461" s="13">
        <v>65</v>
      </c>
      <c r="E4461" s="14">
        <v>237179.38537256041</v>
      </c>
      <c r="F4461" s="14">
        <v>71577.460295298559</v>
      </c>
      <c r="G4461" s="14">
        <v>2551.6097</v>
      </c>
      <c r="H4461" s="14">
        <v>163050.31537726187</v>
      </c>
      <c r="I4461" s="14">
        <v>9783.0189226357124</v>
      </c>
      <c r="J4461" s="14">
        <v>3913.2075690542852</v>
      </c>
      <c r="K4461" s="15">
        <v>9.2949830713338968E-2</v>
      </c>
      <c r="L4461" s="14">
        <v>10412.604178554066</v>
      </c>
      <c r="M4461" s="14">
        <v>124393.12558232847</v>
      </c>
      <c r="N4461" s="14">
        <v>2934.9056767907136</v>
      </c>
      <c r="O4461" s="15">
        <v>-4.3936202063348972E-2</v>
      </c>
      <c r="P4461" s="14">
        <v>-8282.7188318751832</v>
      </c>
      <c r="Q4461" s="14">
        <v>181701.68455979804</v>
      </c>
      <c r="R4461" s="14">
        <v>2934.9056767907136</v>
      </c>
      <c r="S4461" s="15">
        <v>0.13589752911498978</v>
      </c>
      <c r="T4461" s="38">
        <v>76475.149522673702</v>
      </c>
      <c r="U4461" s="38">
        <v>640683.88265295874</v>
      </c>
      <c r="V4461" s="38">
        <v>78605.034869352588</v>
      </c>
      <c r="W4461" s="38">
        <v>946778.69279508526</v>
      </c>
      <c r="AA4461" s="13">
        <v>4396</v>
      </c>
      <c r="AB4461" s="39">
        <v>2805288.0335129974</v>
      </c>
    </row>
    <row r="4462" spans="3:28">
      <c r="C4462" s="13">
        <v>4397</v>
      </c>
      <c r="D4462" s="13">
        <v>65</v>
      </c>
      <c r="E4462" s="14">
        <v>250736.85492425869</v>
      </c>
      <c r="F4462" s="14">
        <v>76864.873420460892</v>
      </c>
      <c r="G4462" s="14">
        <v>2551.6097</v>
      </c>
      <c r="H4462" s="14">
        <v>171320.37180379781</v>
      </c>
      <c r="I4462" s="14">
        <v>10279.222308227869</v>
      </c>
      <c r="J4462" s="14">
        <v>4111.6889232911481</v>
      </c>
      <c r="K4462" s="15">
        <v>5.112032832079217E-2</v>
      </c>
      <c r="L4462" s="14">
        <v>8473.9397742590845</v>
      </c>
      <c r="M4462" s="14">
        <v>176294.36464084854</v>
      </c>
      <c r="N4462" s="14">
        <v>3083.7666924683604</v>
      </c>
      <c r="O4462" s="15">
        <v>0.10376171548949445</v>
      </c>
      <c r="P4462" s="14">
        <v>17477.198848974909</v>
      </c>
      <c r="Q4462" s="14">
        <v>187454.99101308538</v>
      </c>
      <c r="R4462" s="14">
        <v>3083.7666924683604</v>
      </c>
      <c r="S4462" s="15">
        <v>0.46247278960859095</v>
      </c>
      <c r="T4462" s="38">
        <v>255427.90340343834</v>
      </c>
      <c r="U4462" s="38">
        <v>809278.8288008105</v>
      </c>
      <c r="V4462" s="38">
        <v>281379.04202667234</v>
      </c>
      <c r="W4462" s="38">
        <v>1173028.1844547444</v>
      </c>
      <c r="AA4462" s="13">
        <v>4397</v>
      </c>
      <c r="AB4462" s="39">
        <v>2159195.4026226145</v>
      </c>
    </row>
    <row r="4463" spans="3:28">
      <c r="C4463" s="13">
        <v>4398</v>
      </c>
      <c r="D4463" s="13">
        <v>65</v>
      </c>
      <c r="E4463" s="14">
        <v>230691.41766171565</v>
      </c>
      <c r="F4463" s="14">
        <v>69047.152888069104</v>
      </c>
      <c r="G4463" s="14">
        <v>2551.6097</v>
      </c>
      <c r="H4463" s="14">
        <v>159092.65507364654</v>
      </c>
      <c r="I4463" s="14">
        <v>9545.5593044187917</v>
      </c>
      <c r="J4463" s="14">
        <v>3818.223721767517</v>
      </c>
      <c r="K4463" s="15">
        <v>-4.4913339653339344E-2</v>
      </c>
      <c r="L4463" s="14">
        <v>-7511.6081169085819</v>
      </c>
      <c r="M4463" s="14">
        <v>161644.20984257382</v>
      </c>
      <c r="N4463" s="14">
        <v>2863.6677913256376</v>
      </c>
      <c r="O4463" s="15">
        <v>4.9118509618691887E-2</v>
      </c>
      <c r="P4463" s="14">
        <v>5152.5200427035315</v>
      </c>
      <c r="Q4463" s="14">
        <v>111484.11744305455</v>
      </c>
      <c r="R4463" s="14">
        <v>2863.6677913256376</v>
      </c>
      <c r="S4463" s="15">
        <v>0.10350482628634269</v>
      </c>
      <c r="T4463" s="38">
        <v>66115.103015760164</v>
      </c>
      <c r="U4463" s="38">
        <v>706310.41672109789</v>
      </c>
      <c r="V4463" s="38">
        <v>63756.014941555113</v>
      </c>
      <c r="W4463" s="38">
        <v>979438.74400672619</v>
      </c>
      <c r="AA4463" s="13">
        <v>4398</v>
      </c>
      <c r="AB4463" s="39">
        <v>2710673.1332283448</v>
      </c>
    </row>
    <row r="4464" spans="3:28">
      <c r="C4464" s="13">
        <v>4399</v>
      </c>
      <c r="D4464" s="13">
        <v>65</v>
      </c>
      <c r="E4464" s="14">
        <v>211365.66149230234</v>
      </c>
      <c r="F4464" s="14">
        <v>61510.107981997913</v>
      </c>
      <c r="G4464" s="14">
        <v>2551.6097</v>
      </c>
      <c r="H4464" s="14">
        <v>147303.94381030442</v>
      </c>
      <c r="I4464" s="14">
        <v>8838.236628618266</v>
      </c>
      <c r="J4464" s="14">
        <v>3535.2946514473065</v>
      </c>
      <c r="K4464" s="15">
        <v>5.4290601065267716E-2</v>
      </c>
      <c r="L4464" s="14">
        <v>7561.0182687841288</v>
      </c>
      <c r="M4464" s="14">
        <v>148598.04409511297</v>
      </c>
      <c r="N4464" s="14">
        <v>2651.4709885854795</v>
      </c>
      <c r="O4464" s="15">
        <v>2.4630250666408809E-2</v>
      </c>
      <c r="P4464" s="14">
        <v>2949.5489589179924</v>
      </c>
      <c r="Q4464" s="14">
        <v>124028.38801949484</v>
      </c>
      <c r="R4464" s="14">
        <v>2651.4709885854795</v>
      </c>
      <c r="S4464" s="15">
        <v>-3.3242990646250289E-2</v>
      </c>
      <c r="T4464" s="38">
        <v>-9391.1435689840582</v>
      </c>
      <c r="U4464" s="38">
        <v>274434.55316280195</v>
      </c>
      <c r="V4464" s="38">
        <v>1119.423658718064</v>
      </c>
      <c r="W4464" s="38">
        <v>547060.98527740978</v>
      </c>
      <c r="AA4464" s="13">
        <v>4399</v>
      </c>
      <c r="AB4464" s="39">
        <v>2768852.2299968968</v>
      </c>
    </row>
    <row r="4465" spans="3:28">
      <c r="C4465" s="13">
        <v>4400</v>
      </c>
      <c r="D4465" s="13">
        <v>65</v>
      </c>
      <c r="E4465" s="14">
        <v>214385.72839674816</v>
      </c>
      <c r="F4465" s="14">
        <v>62687.934074731784</v>
      </c>
      <c r="G4465" s="14">
        <v>2551.6097</v>
      </c>
      <c r="H4465" s="14">
        <v>149146.18462201639</v>
      </c>
      <c r="I4465" s="14">
        <v>8948.7710773209819</v>
      </c>
      <c r="J4465" s="14">
        <v>3579.508430928393</v>
      </c>
      <c r="K4465" s="15">
        <v>9.8754026416121549E-2</v>
      </c>
      <c r="L4465" s="14">
        <v>19437.31906689109</v>
      </c>
      <c r="M4465" s="14">
        <v>218052.65875253879</v>
      </c>
      <c r="N4465" s="14">
        <v>2684.6313231962945</v>
      </c>
      <c r="O4465" s="15">
        <v>1.0113587943446967E-2</v>
      </c>
      <c r="P4465" s="14">
        <v>1941.8695915988826</v>
      </c>
      <c r="Q4465" s="14">
        <v>195290.18771813871</v>
      </c>
      <c r="R4465" s="14">
        <v>2684.6313231962945</v>
      </c>
      <c r="S4465" s="15">
        <v>4.4227434608779918E-2</v>
      </c>
      <c r="T4465" s="38">
        <v>10736.30859556561</v>
      </c>
      <c r="U4465" s="38">
        <v>254830.85916599713</v>
      </c>
      <c r="V4465" s="38">
        <v>32115.497254055583</v>
      </c>
      <c r="W4465" s="38">
        <v>668173.70563667465</v>
      </c>
      <c r="AA4465" s="13">
        <v>4400</v>
      </c>
      <c r="AB4465" s="39">
        <v>2769160.4993171697</v>
      </c>
    </row>
    <row r="4466" spans="3:28">
      <c r="C4466" s="13">
        <v>4401</v>
      </c>
      <c r="D4466" s="13">
        <v>65</v>
      </c>
      <c r="E4466" s="14">
        <v>217224.7565365691</v>
      </c>
      <c r="F4466" s="14">
        <v>63795.15504926195</v>
      </c>
      <c r="G4466" s="14">
        <v>2551.6097</v>
      </c>
      <c r="H4466" s="14">
        <v>150877.99178730714</v>
      </c>
      <c r="I4466" s="14">
        <v>9052.6795072384284</v>
      </c>
      <c r="J4466" s="14">
        <v>3621.0718028953715</v>
      </c>
      <c r="K4466" s="15">
        <v>1.5709789102603993E-2</v>
      </c>
      <c r="L4466" s="14">
        <v>1816.2435800434266</v>
      </c>
      <c r="M4466" s="14">
        <v>119238.99860048447</v>
      </c>
      <c r="N4466" s="14">
        <v>2715.8038521715284</v>
      </c>
      <c r="O4466" s="15">
        <v>6.8727461478961388E-2</v>
      </c>
      <c r="P4466" s="14">
        <v>9171.3171355592694</v>
      </c>
      <c r="Q4466" s="14">
        <v>143973.94316755081</v>
      </c>
      <c r="R4466" s="14">
        <v>2715.8038521715284</v>
      </c>
      <c r="S4466" s="15">
        <v>-4.4470940956125096E-2</v>
      </c>
      <c r="T4466" s="38">
        <v>-14104.127530547015</v>
      </c>
      <c r="U4466" s="38">
        <v>304407.56577724364</v>
      </c>
      <c r="V4466" s="38">
        <v>-3116.566814944319</v>
      </c>
      <c r="W4466" s="38">
        <v>567620.50754527887</v>
      </c>
      <c r="AA4466" s="13">
        <v>4401</v>
      </c>
      <c r="AB4466" s="39">
        <v>3248781.2608770495</v>
      </c>
    </row>
    <row r="4467" spans="3:28">
      <c r="C4467" s="13">
        <v>4402</v>
      </c>
      <c r="D4467" s="13">
        <v>65</v>
      </c>
      <c r="E4467" s="14">
        <v>240822.12258509235</v>
      </c>
      <c r="F4467" s="14">
        <v>72998.127808186022</v>
      </c>
      <c r="G4467" s="14">
        <v>2551.6097</v>
      </c>
      <c r="H4467" s="14">
        <v>165272.38507690633</v>
      </c>
      <c r="I4467" s="14">
        <v>9916.3431046143796</v>
      </c>
      <c r="J4467" s="14">
        <v>3966.5372418457519</v>
      </c>
      <c r="K4467" s="15">
        <v>9.809207323350963E-2</v>
      </c>
      <c r="L4467" s="14">
        <v>20717.317705605648</v>
      </c>
      <c r="M4467" s="14">
        <v>233903.35758703362</v>
      </c>
      <c r="N4467" s="14">
        <v>2974.9029313843139</v>
      </c>
      <c r="O4467" s="15">
        <v>3.5308521082767115E-2</v>
      </c>
      <c r="P4467" s="14">
        <v>9296.8982589086336</v>
      </c>
      <c r="Q4467" s="14">
        <v>274089.01312626712</v>
      </c>
      <c r="R4467" s="14">
        <v>2974.9029313843139</v>
      </c>
      <c r="S4467" s="15">
        <v>0.51796306236823653</v>
      </c>
      <c r="T4467" s="38">
        <v>111831.8156230186</v>
      </c>
      <c r="U4467" s="38">
        <v>329226.19896856317</v>
      </c>
      <c r="V4467" s="38">
        <v>141846.0315875329</v>
      </c>
      <c r="W4467" s="38">
        <v>837218.569681864</v>
      </c>
      <c r="AA4467" s="13">
        <v>4402</v>
      </c>
      <c r="AB4467" s="39">
        <v>2757213.8903273023</v>
      </c>
    </row>
    <row r="4468" spans="3:28">
      <c r="C4468" s="13">
        <v>4403</v>
      </c>
      <c r="D4468" s="13">
        <v>65</v>
      </c>
      <c r="E4468" s="14">
        <v>237630.6490899999</v>
      </c>
      <c r="F4468" s="14">
        <v>71753.453145099964</v>
      </c>
      <c r="G4468" s="14">
        <v>2551.6097</v>
      </c>
      <c r="H4468" s="14">
        <v>163325.58624489993</v>
      </c>
      <c r="I4468" s="14">
        <v>9799.5351746939959</v>
      </c>
      <c r="J4468" s="14">
        <v>3919.8140698775987</v>
      </c>
      <c r="K4468" s="15">
        <v>1.8749068977213647E-2</v>
      </c>
      <c r="L4468" s="14">
        <v>2797.9498847724835</v>
      </c>
      <c r="M4468" s="14">
        <v>153989.26079224079</v>
      </c>
      <c r="N4468" s="14">
        <v>2939.8605524081986</v>
      </c>
      <c r="O4468" s="15">
        <v>4.2198981114477813E-3</v>
      </c>
      <c r="P4468" s="14">
        <v>1102.486916481761</v>
      </c>
      <c r="Q4468" s="14">
        <v>263831.54889800446</v>
      </c>
      <c r="R4468" s="14">
        <v>2939.8605524081986</v>
      </c>
      <c r="S4468" s="15">
        <v>-5.719781475999898E-2</v>
      </c>
      <c r="T4468" s="38">
        <v>-54836.439269478076</v>
      </c>
      <c r="U4468" s="38">
        <v>905349.12550379219</v>
      </c>
      <c r="V4468" s="38">
        <v>-50936.002468223829</v>
      </c>
      <c r="W4468" s="38">
        <v>1323169.9351940374</v>
      </c>
      <c r="AA4468" s="13">
        <v>4403</v>
      </c>
      <c r="AB4468" s="39">
        <v>2735455.9572535255</v>
      </c>
    </row>
    <row r="4469" spans="3:28">
      <c r="C4469" s="13">
        <v>4404</v>
      </c>
      <c r="D4469" s="13">
        <v>65</v>
      </c>
      <c r="E4469" s="14">
        <v>237003.79289728499</v>
      </c>
      <c r="F4469" s="14">
        <v>71508.979229941149</v>
      </c>
      <c r="G4469" s="14">
        <v>2551.6097</v>
      </c>
      <c r="H4469" s="14">
        <v>162943.20396734384</v>
      </c>
      <c r="I4469" s="14">
        <v>9776.59223804063</v>
      </c>
      <c r="J4469" s="14">
        <v>3910.636895216252</v>
      </c>
      <c r="K4469" s="15">
        <v>-7.8393013025001707E-2</v>
      </c>
      <c r="L4469" s="14">
        <v>-12645.392385076171</v>
      </c>
      <c r="M4469" s="14">
        <v>150617.57194984087</v>
      </c>
      <c r="N4469" s="14">
        <v>2932.977671412189</v>
      </c>
      <c r="O4469" s="15">
        <v>0.1317858911525889</v>
      </c>
      <c r="P4469" s="14">
        <v>36266.703541312745</v>
      </c>
      <c r="Q4469" s="14">
        <v>312927.32146114949</v>
      </c>
      <c r="R4469" s="14">
        <v>2932.977671412189</v>
      </c>
      <c r="S4469" s="15">
        <v>0.10382770200544651</v>
      </c>
      <c r="T4469" s="38">
        <v>10966.542395785176</v>
      </c>
      <c r="U4469" s="38">
        <v>118055.54029183724</v>
      </c>
      <c r="V4469" s="38">
        <v>34587.853552021748</v>
      </c>
      <c r="W4469" s="38">
        <v>581600.43370282766</v>
      </c>
      <c r="AA4469" s="13">
        <v>4404</v>
      </c>
      <c r="AB4469" s="39">
        <v>2672861.391401452</v>
      </c>
    </row>
    <row r="4470" spans="3:28">
      <c r="C4470" s="13">
        <v>4405</v>
      </c>
      <c r="D4470" s="13">
        <v>65</v>
      </c>
      <c r="E4470" s="14">
        <v>222254.40314067504</v>
      </c>
      <c r="F4470" s="14">
        <v>65756.717224863271</v>
      </c>
      <c r="G4470" s="14">
        <v>2551.6097</v>
      </c>
      <c r="H4470" s="14">
        <v>153946.07621581177</v>
      </c>
      <c r="I4470" s="14">
        <v>9236.7645729487067</v>
      </c>
      <c r="J4470" s="14">
        <v>3694.7058291794829</v>
      </c>
      <c r="K4470" s="15">
        <v>4.6671425287201473E-2</v>
      </c>
      <c r="L4470" s="14">
        <v>7019.8789281755999</v>
      </c>
      <c r="M4470" s="14">
        <v>159277.87143599489</v>
      </c>
      <c r="N4470" s="14">
        <v>2771.0293718846119</v>
      </c>
      <c r="O4470" s="15">
        <v>0.16754249075039129</v>
      </c>
      <c r="P4470" s="14">
        <v>34482.267024728673</v>
      </c>
      <c r="Q4470" s="14">
        <v>241679.85284730679</v>
      </c>
      <c r="R4470" s="14">
        <v>2771.0293718846119</v>
      </c>
      <c r="S4470" s="15">
        <v>0.41215036206173106</v>
      </c>
      <c r="T4470" s="38">
        <v>14953.076506878835</v>
      </c>
      <c r="U4470" s="38">
        <v>52619.225357687392</v>
      </c>
      <c r="V4470" s="38">
        <v>56455.222459783108</v>
      </c>
      <c r="W4470" s="38">
        <v>453576.94964098907</v>
      </c>
      <c r="AA4470" s="13">
        <v>4405</v>
      </c>
      <c r="AB4470" s="39">
        <v>2705069.3223474598</v>
      </c>
    </row>
    <row r="4471" spans="3:28">
      <c r="C4471" s="13">
        <v>4406</v>
      </c>
      <c r="D4471" s="13">
        <v>65</v>
      </c>
      <c r="E4471" s="14">
        <v>224625.76620927546</v>
      </c>
      <c r="F4471" s="14">
        <v>66681.548821617427</v>
      </c>
      <c r="G4471" s="14">
        <v>2551.6097</v>
      </c>
      <c r="H4471" s="14">
        <v>155392.60768765802</v>
      </c>
      <c r="I4471" s="14">
        <v>9323.5564612594808</v>
      </c>
      <c r="J4471" s="14">
        <v>3729.4225845037927</v>
      </c>
      <c r="K4471" s="15">
        <v>3.2897173032652556E-2</v>
      </c>
      <c r="L4471" s="14">
        <v>4385.5649877247297</v>
      </c>
      <c r="M4471" s="14">
        <v>139561.57884605959</v>
      </c>
      <c r="N4471" s="14">
        <v>2797.0669383778441</v>
      </c>
      <c r="O4471" s="15">
        <v>8.7136940246329495E-2</v>
      </c>
      <c r="P4471" s="14">
        <v>26126.633552817089</v>
      </c>
      <c r="Q4471" s="14">
        <v>327359.35306249687</v>
      </c>
      <c r="R4471" s="14">
        <v>2797.0669383778441</v>
      </c>
      <c r="S4471" s="15">
        <v>0.18744393546445598</v>
      </c>
      <c r="T4471" s="38">
        <v>20896.920689214086</v>
      </c>
      <c r="U4471" s="38">
        <v>133779.03263446773</v>
      </c>
      <c r="V4471" s="38">
        <v>51409.119229755903</v>
      </c>
      <c r="W4471" s="38">
        <v>600699.96454302419</v>
      </c>
      <c r="AA4471" s="13">
        <v>4406</v>
      </c>
      <c r="AB4471" s="39">
        <v>2597537.1260685464</v>
      </c>
    </row>
    <row r="4472" spans="3:28">
      <c r="C4472" s="13">
        <v>4407</v>
      </c>
      <c r="D4472" s="13">
        <v>65</v>
      </c>
      <c r="E4472" s="14">
        <v>247554.62690544483</v>
      </c>
      <c r="F4472" s="14">
        <v>75623.804493123491</v>
      </c>
      <c r="G4472" s="14">
        <v>2551.6097</v>
      </c>
      <c r="H4472" s="14">
        <v>169379.21271232134</v>
      </c>
      <c r="I4472" s="14">
        <v>10162.752762739281</v>
      </c>
      <c r="J4472" s="14">
        <v>4065.1011050957127</v>
      </c>
      <c r="K4472" s="15">
        <v>4.1692059096632969E-2</v>
      </c>
      <c r="L4472" s="14">
        <v>4977.4330970531209</v>
      </c>
      <c r="M4472" s="14">
        <v>126395.62218370487</v>
      </c>
      <c r="N4472" s="14">
        <v>3048.8258288217844</v>
      </c>
      <c r="O4472" s="15">
        <v>-1.9638387740213842E-2</v>
      </c>
      <c r="P4472" s="14">
        <v>-2339.5884738331592</v>
      </c>
      <c r="Q4472" s="14">
        <v>118318.25355820058</v>
      </c>
      <c r="R4472" s="14">
        <v>3048.8258288217844</v>
      </c>
      <c r="S4472" s="15">
        <v>-3.0729919076075515E-2</v>
      </c>
      <c r="T4472" s="38">
        <v>-4600.2647500667144</v>
      </c>
      <c r="U4472" s="38">
        <v>146624.01358469299</v>
      </c>
      <c r="V4472" s="38">
        <v>-1962.4201268467527</v>
      </c>
      <c r="W4472" s="38">
        <v>391337.88932659844</v>
      </c>
      <c r="AA4472" s="13">
        <v>4407</v>
      </c>
      <c r="AB4472" s="39">
        <v>2719694.0244229762</v>
      </c>
    </row>
    <row r="4473" spans="3:28">
      <c r="C4473" s="13">
        <v>4408</v>
      </c>
      <c r="D4473" s="13">
        <v>65</v>
      </c>
      <c r="E4473" s="14">
        <v>234996.29895980732</v>
      </c>
      <c r="F4473" s="14">
        <v>70726.056594324851</v>
      </c>
      <c r="G4473" s="14">
        <v>2551.6097</v>
      </c>
      <c r="H4473" s="14">
        <v>161718.63266548247</v>
      </c>
      <c r="I4473" s="14">
        <v>9703.117959928948</v>
      </c>
      <c r="J4473" s="14">
        <v>3881.2471839715795</v>
      </c>
      <c r="K4473" s="15">
        <v>3.1417282099417757E-2</v>
      </c>
      <c r="L4473" s="14">
        <v>3107.0504004573781</v>
      </c>
      <c r="M4473" s="14">
        <v>103943.89266041506</v>
      </c>
      <c r="N4473" s="14">
        <v>2910.9353879786845</v>
      </c>
      <c r="O4473" s="15">
        <v>0.20228048544331503</v>
      </c>
      <c r="P4473" s="14">
        <v>85783.296057602114</v>
      </c>
      <c r="Q4473" s="14">
        <v>511319.69211994426</v>
      </c>
      <c r="R4473" s="14">
        <v>2910.9353879786845</v>
      </c>
      <c r="S4473" s="15">
        <v>0.32072458987188518</v>
      </c>
      <c r="T4473" s="38">
        <v>303522.63724769186</v>
      </c>
      <c r="U4473" s="38">
        <v>1251343.4502647053</v>
      </c>
      <c r="V4473" s="38">
        <v>392412.98370575137</v>
      </c>
      <c r="W4473" s="38">
        <v>1866607.0350450645</v>
      </c>
      <c r="AA4473" s="13">
        <v>4408</v>
      </c>
      <c r="AB4473" s="39">
        <v>2304244.3643970569</v>
      </c>
    </row>
    <row r="4474" spans="3:28">
      <c r="C4474" s="13">
        <v>4409</v>
      </c>
      <c r="D4474" s="13">
        <v>65</v>
      </c>
      <c r="E4474" s="14">
        <v>214874.7872472314</v>
      </c>
      <c r="F4474" s="14">
        <v>62878.667026420248</v>
      </c>
      <c r="G4474" s="14">
        <v>2551.6097</v>
      </c>
      <c r="H4474" s="14">
        <v>149444.51052081116</v>
      </c>
      <c r="I4474" s="14">
        <v>8966.6706312486695</v>
      </c>
      <c r="J4474" s="14">
        <v>3586.6682524994681</v>
      </c>
      <c r="K4474" s="15">
        <v>-7.2314054511835521E-3</v>
      </c>
      <c r="L4474" s="14">
        <v>-1110.3860523656331</v>
      </c>
      <c r="M4474" s="14">
        <v>154233.46600036795</v>
      </c>
      <c r="N4474" s="14">
        <v>2690.0011893746009</v>
      </c>
      <c r="O4474" s="15">
        <v>-0.21922379609546394</v>
      </c>
      <c r="P4474" s="14">
        <v>-33832.9771019939</v>
      </c>
      <c r="Q4474" s="14">
        <v>121842.79280051473</v>
      </c>
      <c r="R4474" s="14">
        <v>2690.0011893746009</v>
      </c>
      <c r="S4474" s="15">
        <v>-2.097698176248608E-3</v>
      </c>
      <c r="T4474" s="38">
        <v>-1413.1232619112484</v>
      </c>
      <c r="U4474" s="38">
        <v>673586.1131572976</v>
      </c>
      <c r="V4474" s="38">
        <v>-36356.486416270782</v>
      </c>
      <c r="W4474" s="38">
        <v>949662.37195818033</v>
      </c>
      <c r="AA4474" s="13">
        <v>4409</v>
      </c>
      <c r="AB4474" s="39">
        <v>3386576.3674328467</v>
      </c>
    </row>
    <row r="4475" spans="3:28">
      <c r="C4475" s="13">
        <v>4410</v>
      </c>
      <c r="D4475" s="13">
        <v>65</v>
      </c>
      <c r="E4475" s="14">
        <v>226239.47623560214</v>
      </c>
      <c r="F4475" s="14">
        <v>67310.895731884841</v>
      </c>
      <c r="G4475" s="14">
        <v>2551.6097</v>
      </c>
      <c r="H4475" s="14">
        <v>156376.9708037173</v>
      </c>
      <c r="I4475" s="14">
        <v>9382.6182482230379</v>
      </c>
      <c r="J4475" s="14">
        <v>3753.0472992892155</v>
      </c>
      <c r="K4475" s="15">
        <v>9.363646956139933E-2</v>
      </c>
      <c r="L4475" s="14">
        <v>14647.159472690062</v>
      </c>
      <c r="M4475" s="14">
        <v>172949.48111854831</v>
      </c>
      <c r="N4475" s="14">
        <v>2814.7854744669112</v>
      </c>
      <c r="O4475" s="15">
        <v>-2.0458517381123212E-2</v>
      </c>
      <c r="P4475" s="14">
        <v>-2414.3637342573061</v>
      </c>
      <c r="Q4475" s="14">
        <v>117005.67328603675</v>
      </c>
      <c r="R4475" s="14">
        <v>2814.7854744669112</v>
      </c>
      <c r="S4475" s="15">
        <v>0.2778674529733231</v>
      </c>
      <c r="T4475" s="38">
        <v>67371.542183261161</v>
      </c>
      <c r="U4475" s="38">
        <v>311238.21348065481</v>
      </c>
      <c r="V4475" s="38">
        <v>79604.337921693921</v>
      </c>
      <c r="W4475" s="38">
        <v>601193.36788523989</v>
      </c>
      <c r="AA4475" s="13">
        <v>4410</v>
      </c>
      <c r="AB4475" s="39">
        <v>3495975.3263323503</v>
      </c>
    </row>
    <row r="4476" spans="3:28">
      <c r="C4476" s="13">
        <v>4411</v>
      </c>
      <c r="D4476" s="13">
        <v>65</v>
      </c>
      <c r="E4476" s="14">
        <v>255554.94157077841</v>
      </c>
      <c r="F4476" s="14">
        <v>78743.927212603579</v>
      </c>
      <c r="G4476" s="14">
        <v>2551.6097</v>
      </c>
      <c r="H4476" s="14">
        <v>174259.40465817481</v>
      </c>
      <c r="I4476" s="14">
        <v>10455.564279490489</v>
      </c>
      <c r="J4476" s="14">
        <v>4182.2257117961954</v>
      </c>
      <c r="K4476" s="15">
        <v>3.2273098274918324E-2</v>
      </c>
      <c r="L4476" s="14">
        <v>4665.0162505148182</v>
      </c>
      <c r="M4476" s="14">
        <v>151304.26671551034</v>
      </c>
      <c r="N4476" s="14">
        <v>3136.6692838471467</v>
      </c>
      <c r="O4476" s="15">
        <v>0.17089061917992809</v>
      </c>
      <c r="P4476" s="14">
        <v>20698.002461929296</v>
      </c>
      <c r="Q4476" s="14">
        <v>143384.76104809929</v>
      </c>
      <c r="R4476" s="14">
        <v>3136.6692838471467</v>
      </c>
      <c r="S4476" s="15">
        <v>0.46885547374708397</v>
      </c>
      <c r="T4476" s="38">
        <v>734301.14898734249</v>
      </c>
      <c r="U4476" s="38">
        <v>2302026.1995119276</v>
      </c>
      <c r="V4476" s="38">
        <v>759664.1676997866</v>
      </c>
      <c r="W4476" s="38">
        <v>2596715.2272755373</v>
      </c>
      <c r="AA4476" s="13">
        <v>4411</v>
      </c>
      <c r="AB4476" s="39">
        <v>2673194.850597681</v>
      </c>
    </row>
    <row r="4477" spans="3:28">
      <c r="C4477" s="13">
        <v>4412</v>
      </c>
      <c r="D4477" s="13">
        <v>65</v>
      </c>
      <c r="E4477" s="14">
        <v>231673.10380958233</v>
      </c>
      <c r="F4477" s="14">
        <v>69430.010485737119</v>
      </c>
      <c r="G4477" s="14">
        <v>2551.6097</v>
      </c>
      <c r="H4477" s="14">
        <v>159691.48362384521</v>
      </c>
      <c r="I4477" s="14">
        <v>9581.4890174307129</v>
      </c>
      <c r="J4477" s="14">
        <v>3832.5956069722852</v>
      </c>
      <c r="K4477" s="15">
        <v>1.7980005329661423E-2</v>
      </c>
      <c r="L4477" s="14">
        <v>2595.3638052989522</v>
      </c>
      <c r="M4477" s="14">
        <v>148858.88274210747</v>
      </c>
      <c r="N4477" s="14">
        <v>2874.4467052292139</v>
      </c>
      <c r="O4477" s="15">
        <v>7.2644248973238096E-2</v>
      </c>
      <c r="P4477" s="14">
        <v>17452.814929835415</v>
      </c>
      <c r="Q4477" s="14">
        <v>259140.50788624445</v>
      </c>
      <c r="R4477" s="14">
        <v>2874.4467052292139</v>
      </c>
      <c r="S4477" s="15">
        <v>-0.22825912178042818</v>
      </c>
      <c r="T4477" s="38">
        <v>-40467.809442367725</v>
      </c>
      <c r="U4477" s="38">
        <v>138258.3175331013</v>
      </c>
      <c r="V4477" s="38">
        <v>-20419.630707233358</v>
      </c>
      <c r="W4477" s="38">
        <v>546257.70816145325</v>
      </c>
      <c r="AA4477" s="13">
        <v>4412</v>
      </c>
      <c r="AB4477" s="39">
        <v>2754559.687608297</v>
      </c>
    </row>
    <row r="4478" spans="3:28">
      <c r="C4478" s="13">
        <v>4413</v>
      </c>
      <c r="D4478" s="13">
        <v>65</v>
      </c>
      <c r="E4478" s="14">
        <v>240521.18640163884</v>
      </c>
      <c r="F4478" s="14">
        <v>72880.762696639154</v>
      </c>
      <c r="G4478" s="14">
        <v>2551.6097</v>
      </c>
      <c r="H4478" s="14">
        <v>165088.81400499967</v>
      </c>
      <c r="I4478" s="14">
        <v>9905.3288402999806</v>
      </c>
      <c r="J4478" s="14">
        <v>3962.1315361199922</v>
      </c>
      <c r="K4478" s="15">
        <v>-6.7783741292912592E-2</v>
      </c>
      <c r="L4478" s="14">
        <v>-11895.533165049352</v>
      </c>
      <c r="M4478" s="14">
        <v>165577.958045351</v>
      </c>
      <c r="N4478" s="14">
        <v>2971.5986520899942</v>
      </c>
      <c r="O4478" s="15">
        <v>-6.6711506829463418E-2</v>
      </c>
      <c r="P4478" s="14">
        <v>-12474.406686755796</v>
      </c>
      <c r="Q4478" s="14">
        <v>176001.7227879469</v>
      </c>
      <c r="R4478" s="14">
        <v>2971.5986520899942</v>
      </c>
      <c r="S4478" s="15">
        <v>-2.9074560175527606E-2</v>
      </c>
      <c r="T4478" s="38">
        <v>-3129.8549596226226</v>
      </c>
      <c r="U4478" s="38">
        <v>106005.20683942988</v>
      </c>
      <c r="V4478" s="38">
        <v>-27499.794811427768</v>
      </c>
      <c r="W4478" s="38">
        <v>447584.88767272781</v>
      </c>
      <c r="AA4478" s="13">
        <v>4413</v>
      </c>
      <c r="AB4478" s="39">
        <v>2724383.3052403354</v>
      </c>
    </row>
    <row r="4479" spans="3:28">
      <c r="C4479" s="13">
        <v>4414</v>
      </c>
      <c r="D4479" s="13">
        <v>65</v>
      </c>
      <c r="E4479" s="14">
        <v>246887.97804307551</v>
      </c>
      <c r="F4479" s="14">
        <v>75363.811436799442</v>
      </c>
      <c r="G4479" s="14">
        <v>2551.6097</v>
      </c>
      <c r="H4479" s="14">
        <v>168972.55690627606</v>
      </c>
      <c r="I4479" s="14">
        <v>10138.353414376563</v>
      </c>
      <c r="J4479" s="14">
        <v>4055.3413657506253</v>
      </c>
      <c r="K4479" s="15">
        <v>5.4979563842650514E-2</v>
      </c>
      <c r="L4479" s="14">
        <v>9900.1666114734908</v>
      </c>
      <c r="M4479" s="14">
        <v>191997.77454971519</v>
      </c>
      <c r="N4479" s="14">
        <v>3041.5060243129687</v>
      </c>
      <c r="O4479" s="15">
        <v>-3.9655876536996135E-2</v>
      </c>
      <c r="P4479" s="14">
        <v>-8906.4601853001168</v>
      </c>
      <c r="Q4479" s="14">
        <v>217207.99653659578</v>
      </c>
      <c r="R4479" s="14">
        <v>3041.5060243129687</v>
      </c>
      <c r="S4479" s="15">
        <v>4.81555469606414E-2</v>
      </c>
      <c r="T4479" s="38">
        <v>28952.61433503286</v>
      </c>
      <c r="U4479" s="38">
        <v>631704.50607138395</v>
      </c>
      <c r="V4479" s="38">
        <v>29946.320761206232</v>
      </c>
      <c r="W4479" s="38">
        <v>1040910.2771576949</v>
      </c>
      <c r="AA4479" s="13">
        <v>4414</v>
      </c>
      <c r="AB4479" s="39">
        <v>2687558.2432225873</v>
      </c>
    </row>
    <row r="4480" spans="3:28">
      <c r="C4480" s="13">
        <v>4415</v>
      </c>
      <c r="D4480" s="13">
        <v>65</v>
      </c>
      <c r="E4480" s="14">
        <v>225425.59177401752</v>
      </c>
      <c r="F4480" s="14">
        <v>66993.480791866838</v>
      </c>
      <c r="G4480" s="14">
        <v>2551.6097</v>
      </c>
      <c r="H4480" s="14">
        <v>155880.50128215068</v>
      </c>
      <c r="I4480" s="14">
        <v>9352.8300769290399</v>
      </c>
      <c r="J4480" s="14">
        <v>3741.132030771616</v>
      </c>
      <c r="K4480" s="15">
        <v>1.5299199282296356E-2</v>
      </c>
      <c r="L4480" s="14">
        <v>2020.2817027445431</v>
      </c>
      <c r="M4480" s="14">
        <v>135942.31429928241</v>
      </c>
      <c r="N4480" s="14">
        <v>2805.849023078712</v>
      </c>
      <c r="O4480" s="15">
        <v>0.17787937963402745</v>
      </c>
      <c r="P4480" s="14">
        <v>28590.764680212578</v>
      </c>
      <c r="Q4480" s="14">
        <v>190724.88096359069</v>
      </c>
      <c r="R4480" s="14">
        <v>2805.849023078712</v>
      </c>
      <c r="S4480" s="15">
        <v>0.17389291519259423</v>
      </c>
      <c r="T4480" s="38">
        <v>36509.126749843803</v>
      </c>
      <c r="U4480" s="38">
        <v>247863.82939684254</v>
      </c>
      <c r="V4480" s="38">
        <v>67120.173132800919</v>
      </c>
      <c r="W4480" s="38">
        <v>574531.02465971559</v>
      </c>
      <c r="AA4480" s="13">
        <v>4415</v>
      </c>
      <c r="AB4480" s="39">
        <v>2741759.4504369022</v>
      </c>
    </row>
    <row r="4481" spans="3:28">
      <c r="C4481" s="13">
        <v>4416</v>
      </c>
      <c r="D4481" s="13">
        <v>65</v>
      </c>
      <c r="E4481" s="14">
        <v>219945.53577246875</v>
      </c>
      <c r="F4481" s="14">
        <v>64856.258951262811</v>
      </c>
      <c r="G4481" s="14">
        <v>2551.6097</v>
      </c>
      <c r="H4481" s="14">
        <v>152537.66712120594</v>
      </c>
      <c r="I4481" s="14">
        <v>9152.2600272723557</v>
      </c>
      <c r="J4481" s="14">
        <v>3660.9040109089424</v>
      </c>
      <c r="K4481" s="15">
        <v>4.292419612554367E-3</v>
      </c>
      <c r="L4481" s="14">
        <v>586.91668816713309</v>
      </c>
      <c r="M4481" s="14">
        <v>139150.66626092678</v>
      </c>
      <c r="N4481" s="14">
        <v>2745.6780081817064</v>
      </c>
      <c r="O4481" s="15">
        <v>0.19028911028345172</v>
      </c>
      <c r="P4481" s="14">
        <v>49068.864956234254</v>
      </c>
      <c r="Q4481" s="14">
        <v>308306.5123203097</v>
      </c>
      <c r="R4481" s="14">
        <v>2745.6780081817064</v>
      </c>
      <c r="S4481" s="15">
        <v>-0.15874497888895833</v>
      </c>
      <c r="T4481" s="38">
        <v>-52722.219038127907</v>
      </c>
      <c r="U4481" s="38">
        <v>280769.59095405927</v>
      </c>
      <c r="V4481" s="38">
        <v>-3066.4373937265191</v>
      </c>
      <c r="W4481" s="38">
        <v>728226.76953529578</v>
      </c>
      <c r="AA4481" s="13">
        <v>4416</v>
      </c>
      <c r="AB4481" s="39">
        <v>3168718.7208491191</v>
      </c>
    </row>
    <row r="4482" spans="3:28">
      <c r="C4482" s="13">
        <v>4417</v>
      </c>
      <c r="D4482" s="13">
        <v>65</v>
      </c>
      <c r="E4482" s="14">
        <v>221270.91107986902</v>
      </c>
      <c r="F4482" s="14">
        <v>65373.155321148923</v>
      </c>
      <c r="G4482" s="14">
        <v>2551.6097</v>
      </c>
      <c r="H4482" s="14">
        <v>153346.1460587201</v>
      </c>
      <c r="I4482" s="14">
        <v>9200.7687635232051</v>
      </c>
      <c r="J4482" s="14">
        <v>3680.3075054092824</v>
      </c>
      <c r="K4482" s="15">
        <v>-1.3674217833232562E-2</v>
      </c>
      <c r="L4482" s="14">
        <v>-2306.2064329958894</v>
      </c>
      <c r="M4482" s="14">
        <v>168187.57424900174</v>
      </c>
      <c r="N4482" s="14">
        <v>2760.2306290569613</v>
      </c>
      <c r="O4482" s="15">
        <v>0.10653520729476051</v>
      </c>
      <c r="P4482" s="14">
        <v>14296.769941146495</v>
      </c>
      <c r="Q4482" s="14">
        <v>149874.49282769894</v>
      </c>
      <c r="R4482" s="14">
        <v>2760.2306290569613</v>
      </c>
      <c r="S4482" s="15">
        <v>-4.3087764358372402E-2</v>
      </c>
      <c r="T4482" s="38">
        <v>-7438.9385955418047</v>
      </c>
      <c r="U4482" s="38">
        <v>166587.3723691061</v>
      </c>
      <c r="V4482" s="38">
        <v>4551.6249126087996</v>
      </c>
      <c r="W4482" s="38">
        <v>484649.43944580678</v>
      </c>
      <c r="AA4482" s="13">
        <v>4417</v>
      </c>
      <c r="AB4482" s="39">
        <v>2249995.849171536</v>
      </c>
    </row>
    <row r="4483" spans="3:28">
      <c r="C4483" s="13">
        <v>4418</v>
      </c>
      <c r="D4483" s="13">
        <v>65</v>
      </c>
      <c r="E4483" s="14">
        <v>224271.01216631764</v>
      </c>
      <c r="F4483" s="14">
        <v>66543.194744863882</v>
      </c>
      <c r="G4483" s="14">
        <v>2551.6097</v>
      </c>
      <c r="H4483" s="14">
        <v>155176.20772145377</v>
      </c>
      <c r="I4483" s="14">
        <v>9310.5724632872261</v>
      </c>
      <c r="J4483" s="14">
        <v>3724.2289853148905</v>
      </c>
      <c r="K4483" s="15">
        <v>0.11801428862113278</v>
      </c>
      <c r="L4483" s="14">
        <v>15553.650470781457</v>
      </c>
      <c r="M4483" s="14">
        <v>149210.40315944687</v>
      </c>
      <c r="N4483" s="14">
        <v>2793.1717389861678</v>
      </c>
      <c r="O4483" s="15">
        <v>6.3616397674626055E-2</v>
      </c>
      <c r="P4483" s="14">
        <v>6438.033991722511</v>
      </c>
      <c r="Q4483" s="14">
        <v>109035.47729817129</v>
      </c>
      <c r="R4483" s="14">
        <v>2793.1717389861678</v>
      </c>
      <c r="S4483" s="15">
        <v>0.4501977296213131</v>
      </c>
      <c r="T4483" s="38">
        <v>249876.41887452398</v>
      </c>
      <c r="U4483" s="38">
        <v>806310.05276447069</v>
      </c>
      <c r="V4483" s="38">
        <v>271868.10333702795</v>
      </c>
      <c r="W4483" s="38">
        <v>1064555.933222089</v>
      </c>
      <c r="AA4483" s="13">
        <v>4418</v>
      </c>
      <c r="AB4483" s="39">
        <v>2608618.0693594567</v>
      </c>
    </row>
    <row r="4484" spans="3:28">
      <c r="C4484" s="13">
        <v>4419</v>
      </c>
      <c r="D4484" s="13">
        <v>65</v>
      </c>
      <c r="E4484" s="14">
        <v>228213.65292423137</v>
      </c>
      <c r="F4484" s="14">
        <v>68080.824640450242</v>
      </c>
      <c r="G4484" s="14">
        <v>2551.6097</v>
      </c>
      <c r="H4484" s="14">
        <v>157581.21858378113</v>
      </c>
      <c r="I4484" s="14">
        <v>9454.8731150268668</v>
      </c>
      <c r="J4484" s="14">
        <v>3781.9492460107467</v>
      </c>
      <c r="K4484" s="15">
        <v>9.4258436731591982E-2</v>
      </c>
      <c r="L4484" s="14">
        <v>15436.055772169375</v>
      </c>
      <c r="M4484" s="14">
        <v>181090.1513147876</v>
      </c>
      <c r="N4484" s="14">
        <v>2836.46193450806</v>
      </c>
      <c r="O4484" s="15">
        <v>8.4969605188593728E-2</v>
      </c>
      <c r="P4484" s="14">
        <v>10310.226632868193</v>
      </c>
      <c r="Q4484" s="14">
        <v>133068.6310654949</v>
      </c>
      <c r="R4484" s="14">
        <v>2836.46193450806</v>
      </c>
      <c r="S4484" s="15">
        <v>0.19968415652192434</v>
      </c>
      <c r="T4484" s="38">
        <v>50358.42288983013</v>
      </c>
      <c r="U4484" s="38">
        <v>303967.03173666832</v>
      </c>
      <c r="V4484" s="38">
        <v>76104.705294867701</v>
      </c>
      <c r="W4484" s="38">
        <v>618125.81411695085</v>
      </c>
      <c r="AA4484" s="13">
        <v>4419</v>
      </c>
      <c r="AB4484" s="39">
        <v>2730611.2545469441</v>
      </c>
    </row>
    <row r="4485" spans="3:28">
      <c r="C4485" s="13">
        <v>4420</v>
      </c>
      <c r="D4485" s="13">
        <v>65</v>
      </c>
      <c r="E4485" s="14">
        <v>228079.13507231945</v>
      </c>
      <c r="F4485" s="14">
        <v>68028.36267820459</v>
      </c>
      <c r="G4485" s="14">
        <v>2551.6097</v>
      </c>
      <c r="H4485" s="14">
        <v>157499.16269411487</v>
      </c>
      <c r="I4485" s="14">
        <v>9449.9497616468925</v>
      </c>
      <c r="J4485" s="14">
        <v>3779.9799046587573</v>
      </c>
      <c r="K4485" s="15">
        <v>5.6065232352279115E-2</v>
      </c>
      <c r="L4485" s="14">
        <v>8056.5911708713975</v>
      </c>
      <c r="M4485" s="14">
        <v>153646.88936858144</v>
      </c>
      <c r="N4485" s="14">
        <v>2834.9849284940678</v>
      </c>
      <c r="O4485" s="15">
        <v>0.18463323955221692</v>
      </c>
      <c r="P4485" s="14">
        <v>37790.663482758704</v>
      </c>
      <c r="Q4485" s="14">
        <v>243887.78771001211</v>
      </c>
      <c r="R4485" s="14">
        <v>2834.9849284940678</v>
      </c>
      <c r="S4485" s="15">
        <v>0.33879964374412103</v>
      </c>
      <c r="T4485" s="38">
        <v>70128.261341045261</v>
      </c>
      <c r="U4485" s="38">
        <v>278536.11709507706</v>
      </c>
      <c r="V4485" s="38">
        <v>115975.51599467537</v>
      </c>
      <c r="W4485" s="38">
        <v>676070.79417367058</v>
      </c>
      <c r="AA4485" s="13">
        <v>4420</v>
      </c>
      <c r="AB4485" s="39">
        <v>2973729.1144510303</v>
      </c>
    </row>
    <row r="4486" spans="3:28">
      <c r="C4486" s="13">
        <v>4421</v>
      </c>
      <c r="D4486" s="13">
        <v>65</v>
      </c>
      <c r="E4486" s="14">
        <v>249664.67846694856</v>
      </c>
      <c r="F4486" s="14">
        <v>76446.724602109942</v>
      </c>
      <c r="G4486" s="14">
        <v>2551.6097</v>
      </c>
      <c r="H4486" s="14">
        <v>170666.34416483864</v>
      </c>
      <c r="I4486" s="14">
        <v>10239.980649890318</v>
      </c>
      <c r="J4486" s="14">
        <v>4095.9922599561273</v>
      </c>
      <c r="K4486" s="15">
        <v>-1.9241232564239742E-2</v>
      </c>
      <c r="L4486" s="14">
        <v>-2441.3693857020758</v>
      </c>
      <c r="M4486" s="14">
        <v>126488.79905580528</v>
      </c>
      <c r="N4486" s="14">
        <v>3071.9941949670952</v>
      </c>
      <c r="O4486" s="15">
        <v>4.1796055782825053E-2</v>
      </c>
      <c r="P4486" s="14">
        <v>10714.734029859626</v>
      </c>
      <c r="Q4486" s="14">
        <v>268608.27083238284</v>
      </c>
      <c r="R4486" s="14">
        <v>3071.9941949670952</v>
      </c>
      <c r="S4486" s="15">
        <v>-9.9835628464365514E-2</v>
      </c>
      <c r="T4486" s="38">
        <v>-24859.642594802925</v>
      </c>
      <c r="U4486" s="38">
        <v>225682.07497727164</v>
      </c>
      <c r="V4486" s="38">
        <v>-16586.277950645373</v>
      </c>
      <c r="W4486" s="38">
        <v>620779.14486545976</v>
      </c>
      <c r="AA4486" s="13">
        <v>4421</v>
      </c>
      <c r="AB4486" s="39">
        <v>2668451.7079031067</v>
      </c>
    </row>
    <row r="4487" spans="3:28">
      <c r="C4487" s="13">
        <v>4422</v>
      </c>
      <c r="D4487" s="13">
        <v>65</v>
      </c>
      <c r="E4487" s="14">
        <v>239782.46498537899</v>
      </c>
      <c r="F4487" s="14">
        <v>72592.661344297812</v>
      </c>
      <c r="G4487" s="14">
        <v>2551.6097</v>
      </c>
      <c r="H4487" s="14">
        <v>164638.19394108118</v>
      </c>
      <c r="I4487" s="14">
        <v>9878.29163646487</v>
      </c>
      <c r="J4487" s="14">
        <v>3951.3166545859481</v>
      </c>
      <c r="K4487" s="15">
        <v>2.7149647728660908E-4</v>
      </c>
      <c r="L4487" s="14">
        <v>38.10052084209611</v>
      </c>
      <c r="M4487" s="14">
        <v>142348.98979801865</v>
      </c>
      <c r="N4487" s="14">
        <v>2963.4874909394607</v>
      </c>
      <c r="O4487" s="15">
        <v>-2.0285881517150273E-3</v>
      </c>
      <c r="P4487" s="14">
        <v>-370.93479707497113</v>
      </c>
      <c r="Q4487" s="14">
        <v>183964.48319536899</v>
      </c>
      <c r="R4487" s="14">
        <v>2963.4874909394607</v>
      </c>
      <c r="S4487" s="15">
        <v>-0.1926929155570849</v>
      </c>
      <c r="T4487" s="38">
        <v>-118644.46163844893</v>
      </c>
      <c r="U4487" s="38">
        <v>498555.10076912277</v>
      </c>
      <c r="V4487" s="38">
        <v>-118977.2959146818</v>
      </c>
      <c r="W4487" s="38">
        <v>824868.57376251044</v>
      </c>
      <c r="AA4487" s="13">
        <v>4422</v>
      </c>
      <c r="AB4487" s="39">
        <v>3113302.7108922219</v>
      </c>
    </row>
    <row r="4488" spans="3:28">
      <c r="C4488" s="13">
        <v>4423</v>
      </c>
      <c r="D4488" s="13">
        <v>65</v>
      </c>
      <c r="E4488" s="14">
        <v>217663.01125058811</v>
      </c>
      <c r="F4488" s="14">
        <v>63966.074387729364</v>
      </c>
      <c r="G4488" s="14">
        <v>2551.6097</v>
      </c>
      <c r="H4488" s="14">
        <v>151145.32716285874</v>
      </c>
      <c r="I4488" s="14">
        <v>9068.7196297715236</v>
      </c>
      <c r="J4488" s="14">
        <v>3627.4878519086096</v>
      </c>
      <c r="K4488" s="15">
        <v>-2.8406846251895011E-2</v>
      </c>
      <c r="L4488" s="14">
        <v>-6562.2216491896925</v>
      </c>
      <c r="M4488" s="14">
        <v>226259.9767528376</v>
      </c>
      <c r="N4488" s="14">
        <v>2720.615888931457</v>
      </c>
      <c r="O4488" s="15">
        <v>7.2548015904939006E-2</v>
      </c>
      <c r="P4488" s="14">
        <v>9334.9642358334258</v>
      </c>
      <c r="Q4488" s="14">
        <v>139368.18100340466</v>
      </c>
      <c r="R4488" s="14">
        <v>2720.615888931457</v>
      </c>
      <c r="S4488" s="15">
        <v>0.1878664502149984</v>
      </c>
      <c r="T4488" s="38">
        <v>55781.692490585658</v>
      </c>
      <c r="U4488" s="38">
        <v>354064.05557979859</v>
      </c>
      <c r="V4488" s="38">
        <v>58554.435077229391</v>
      </c>
      <c r="W4488" s="38">
        <v>719692.21333604085</v>
      </c>
      <c r="AA4488" s="13">
        <v>4423</v>
      </c>
      <c r="AB4488" s="39">
        <v>2790673.4849093114</v>
      </c>
    </row>
    <row r="4489" spans="3:28">
      <c r="C4489" s="13">
        <v>4424</v>
      </c>
      <c r="D4489" s="13">
        <v>65</v>
      </c>
      <c r="E4489" s="14">
        <v>231500.10210350773</v>
      </c>
      <c r="F4489" s="14">
        <v>69362.539820368023</v>
      </c>
      <c r="G4489" s="14">
        <v>2551.6097</v>
      </c>
      <c r="H4489" s="14">
        <v>159585.9525831397</v>
      </c>
      <c r="I4489" s="14">
        <v>9575.1571549883811</v>
      </c>
      <c r="J4489" s="14">
        <v>3830.0628619953527</v>
      </c>
      <c r="K4489" s="15">
        <v>3.8432018407742463E-2</v>
      </c>
      <c r="L4489" s="14">
        <v>6513.2705269333856</v>
      </c>
      <c r="M4489" s="14">
        <v>177903.41143126623</v>
      </c>
      <c r="N4489" s="14">
        <v>2872.5471464965144</v>
      </c>
      <c r="O4489" s="15">
        <v>0.1034890796364577</v>
      </c>
      <c r="P4489" s="14">
        <v>22723.503766172398</v>
      </c>
      <c r="Q4489" s="14">
        <v>243733.70577705686</v>
      </c>
      <c r="R4489" s="14">
        <v>2872.5471464965144</v>
      </c>
      <c r="S4489" s="15">
        <v>0.34581243600255857</v>
      </c>
      <c r="T4489" s="38">
        <v>214524.44464212685</v>
      </c>
      <c r="U4489" s="38">
        <v>836309.85060036439</v>
      </c>
      <c r="V4489" s="38">
        <v>243761.21893523264</v>
      </c>
      <c r="W4489" s="38">
        <v>1257946.9678086876</v>
      </c>
      <c r="AA4489" s="13">
        <v>4424</v>
      </c>
      <c r="AB4489" s="39">
        <v>2943076.9124867963</v>
      </c>
    </row>
    <row r="4490" spans="3:28">
      <c r="C4490" s="13">
        <v>4425</v>
      </c>
      <c r="D4490" s="13">
        <v>65</v>
      </c>
      <c r="E4490" s="14">
        <v>233195.11064531998</v>
      </c>
      <c r="F4490" s="14">
        <v>70023.593151674795</v>
      </c>
      <c r="G4490" s="14">
        <v>2551.6097</v>
      </c>
      <c r="H4490" s="14">
        <v>160619.90779364519</v>
      </c>
      <c r="I4490" s="14">
        <v>9637.1944676187104</v>
      </c>
      <c r="J4490" s="14">
        <v>3854.8777870474842</v>
      </c>
      <c r="K4490" s="15">
        <v>7.4507871744329324E-2</v>
      </c>
      <c r="L4490" s="14">
        <v>16235.754121230868</v>
      </c>
      <c r="M4490" s="14">
        <v>236069.75430995823</v>
      </c>
      <c r="N4490" s="14">
        <v>2891.1583402856131</v>
      </c>
      <c r="O4490" s="15">
        <v>4.2204622973794736E-2</v>
      </c>
      <c r="P4490" s="14">
        <v>8368.7187451313894</v>
      </c>
      <c r="Q4490" s="14">
        <v>208103.44624690624</v>
      </c>
      <c r="R4490" s="14">
        <v>2891.1583402856131</v>
      </c>
      <c r="S4490" s="15">
        <v>0.13076400220367126</v>
      </c>
      <c r="T4490" s="38">
        <v>54253.085588274385</v>
      </c>
      <c r="U4490" s="38">
        <v>470591.790343336</v>
      </c>
      <c r="V4490" s="38">
        <v>78857.558454636644</v>
      </c>
      <c r="W4490" s="38">
        <v>914764.99090020056</v>
      </c>
      <c r="AA4490" s="13">
        <v>4425</v>
      </c>
      <c r="AB4490" s="39">
        <v>2545938.6017097184</v>
      </c>
    </row>
    <row r="4491" spans="3:28">
      <c r="C4491" s="13">
        <v>4426</v>
      </c>
      <c r="D4491" s="13">
        <v>65</v>
      </c>
      <c r="E4491" s="14">
        <v>231246.83076918052</v>
      </c>
      <c r="F4491" s="14">
        <v>69263.763999980409</v>
      </c>
      <c r="G4491" s="14">
        <v>2551.6097</v>
      </c>
      <c r="H4491" s="14">
        <v>159431.45706920011</v>
      </c>
      <c r="I4491" s="14">
        <v>9565.8874241520061</v>
      </c>
      <c r="J4491" s="14">
        <v>3826.3549696608025</v>
      </c>
      <c r="K4491" s="15">
        <v>1.6097861235817426E-2</v>
      </c>
      <c r="L4491" s="14">
        <v>2446.0124502175986</v>
      </c>
      <c r="M4491" s="14">
        <v>156305.61402120354</v>
      </c>
      <c r="N4491" s="14">
        <v>2869.7662272456018</v>
      </c>
      <c r="O4491" s="15">
        <v>3.7225722347615925E-2</v>
      </c>
      <c r="P4491" s="14">
        <v>6214.4251463649862</v>
      </c>
      <c r="Q4491" s="14">
        <v>174588.31587236744</v>
      </c>
      <c r="R4491" s="14">
        <v>2869.7662272456018</v>
      </c>
      <c r="S4491" s="15">
        <v>-0.20118670371015557</v>
      </c>
      <c r="T4491" s="38">
        <v>-108701.08599529177</v>
      </c>
      <c r="U4491" s="38">
        <v>433033.34967670776</v>
      </c>
      <c r="V4491" s="38">
        <v>-100040.64839870918</v>
      </c>
      <c r="W4491" s="38">
        <v>763927.27957027871</v>
      </c>
      <c r="AA4491" s="13">
        <v>4426</v>
      </c>
      <c r="AB4491" s="39">
        <v>2904566.5971554974</v>
      </c>
    </row>
    <row r="4492" spans="3:28">
      <c r="C4492" s="13">
        <v>4427</v>
      </c>
      <c r="D4492" s="13">
        <v>65</v>
      </c>
      <c r="E4492" s="14">
        <v>237679.37563417744</v>
      </c>
      <c r="F4492" s="14">
        <v>71772.4564973292</v>
      </c>
      <c r="G4492" s="14">
        <v>2551.6097</v>
      </c>
      <c r="H4492" s="14">
        <v>163355.30943684824</v>
      </c>
      <c r="I4492" s="14">
        <v>9801.3185662108936</v>
      </c>
      <c r="J4492" s="14">
        <v>3920.5274264843574</v>
      </c>
      <c r="K4492" s="15">
        <v>-2.3889829952273151E-3</v>
      </c>
      <c r="L4492" s="14">
        <v>-446.13077736405046</v>
      </c>
      <c r="M4492" s="14">
        <v>188259.19485357526</v>
      </c>
      <c r="N4492" s="14">
        <v>2940.3955698632681</v>
      </c>
      <c r="O4492" s="15">
        <v>7.6236506184578653E-2</v>
      </c>
      <c r="P4492" s="14">
        <v>19209.22699354912</v>
      </c>
      <c r="Q4492" s="14">
        <v>272648.30366494291</v>
      </c>
      <c r="R4492" s="14">
        <v>2940.3955698632681</v>
      </c>
      <c r="S4492" s="15">
        <v>7.9150991898936277E-2</v>
      </c>
      <c r="T4492" s="38">
        <v>17845.081107981932</v>
      </c>
      <c r="U4492" s="38">
        <v>244771.46939482636</v>
      </c>
      <c r="V4492" s="38">
        <v>36608.177324167002</v>
      </c>
      <c r="W4492" s="38">
        <v>705678.9679133445</v>
      </c>
      <c r="AA4492" s="13">
        <v>4427</v>
      </c>
      <c r="AB4492" s="39">
        <v>2731541.0567086712</v>
      </c>
    </row>
    <row r="4493" spans="3:28">
      <c r="C4493" s="13">
        <v>4428</v>
      </c>
      <c r="D4493" s="13">
        <v>65</v>
      </c>
      <c r="E4493" s="14">
        <v>249587.92378845502</v>
      </c>
      <c r="F4493" s="14">
        <v>76416.790277497465</v>
      </c>
      <c r="G4493" s="14">
        <v>2551.6097</v>
      </c>
      <c r="H4493" s="14">
        <v>170619.52381095756</v>
      </c>
      <c r="I4493" s="14">
        <v>10237.171428657453</v>
      </c>
      <c r="J4493" s="14">
        <v>4094.8685714629814</v>
      </c>
      <c r="K4493" s="15">
        <v>4.2947565042404746E-2</v>
      </c>
      <c r="L4493" s="14">
        <v>9861.1484115158109</v>
      </c>
      <c r="M4493" s="14">
        <v>241517.60481012607</v>
      </c>
      <c r="N4493" s="14">
        <v>3071.1514285972357</v>
      </c>
      <c r="O4493" s="15">
        <v>3.759244354598637E-2</v>
      </c>
      <c r="P4493" s="14">
        <v>7491.1448802796558</v>
      </c>
      <c r="Q4493" s="14">
        <v>208299.3449217474</v>
      </c>
      <c r="R4493" s="14">
        <v>3071.1514285972357</v>
      </c>
      <c r="S4493" s="15">
        <v>0.43253023205437768</v>
      </c>
      <c r="T4493" s="38">
        <v>120185.73328838444</v>
      </c>
      <c r="U4493" s="38">
        <v>399587.97445527202</v>
      </c>
      <c r="V4493" s="38">
        <v>137538.0265801799</v>
      </c>
      <c r="W4493" s="38">
        <v>849404.92418714543</v>
      </c>
      <c r="AA4493" s="13">
        <v>4428</v>
      </c>
      <c r="AB4493" s="39">
        <v>2573586.5069337059</v>
      </c>
    </row>
    <row r="4494" spans="3:28">
      <c r="C4494" s="13">
        <v>4429</v>
      </c>
      <c r="D4494" s="13">
        <v>65</v>
      </c>
      <c r="E4494" s="14">
        <v>239824.8211129455</v>
      </c>
      <c r="F4494" s="14">
        <v>72609.180234048748</v>
      </c>
      <c r="G4494" s="14">
        <v>2551.6097</v>
      </c>
      <c r="H4494" s="14">
        <v>164664.03117889675</v>
      </c>
      <c r="I4494" s="14">
        <v>9879.8418707338042</v>
      </c>
      <c r="J4494" s="14">
        <v>3951.9367482935218</v>
      </c>
      <c r="K4494" s="15">
        <v>2.8115017004580904E-2</v>
      </c>
      <c r="L4494" s="14">
        <v>3852.9321289324075</v>
      </c>
      <c r="M4494" s="14">
        <v>142870.68597682199</v>
      </c>
      <c r="N4494" s="14">
        <v>2963.952561220141</v>
      </c>
      <c r="O4494" s="15">
        <v>0.21641940292092332</v>
      </c>
      <c r="P4494" s="14">
        <v>70119.096059195494</v>
      </c>
      <c r="Q4494" s="14">
        <v>395597.41976904252</v>
      </c>
      <c r="R4494" s="14">
        <v>2963.952561220141</v>
      </c>
      <c r="S4494" s="15">
        <v>1.0791428660580055E-2</v>
      </c>
      <c r="T4494" s="38">
        <v>4221.9127944428701</v>
      </c>
      <c r="U4494" s="38">
        <v>396932.23587079003</v>
      </c>
      <c r="V4494" s="38">
        <v>78193.940982570784</v>
      </c>
      <c r="W4494" s="38">
        <v>935400.34161665454</v>
      </c>
      <c r="AA4494" s="13">
        <v>4429</v>
      </c>
      <c r="AB4494" s="39">
        <v>2512675.5446415059</v>
      </c>
    </row>
    <row r="4495" spans="3:28">
      <c r="C4495" s="13">
        <v>4430</v>
      </c>
      <c r="D4495" s="13">
        <v>65</v>
      </c>
      <c r="E4495" s="14">
        <v>233374.63590173671</v>
      </c>
      <c r="F4495" s="14">
        <v>70093.608001677319</v>
      </c>
      <c r="G4495" s="14">
        <v>2551.6097</v>
      </c>
      <c r="H4495" s="14">
        <v>160729.41820005939</v>
      </c>
      <c r="I4495" s="14">
        <v>9643.765092003563</v>
      </c>
      <c r="J4495" s="14">
        <v>3857.5060368014256</v>
      </c>
      <c r="K4495" s="15">
        <v>-2.6050285836612848E-2</v>
      </c>
      <c r="L4495" s="14">
        <v>-4771.3742534024823</v>
      </c>
      <c r="M4495" s="14">
        <v>180317.5284588825</v>
      </c>
      <c r="N4495" s="14">
        <v>2893.1295276010687</v>
      </c>
      <c r="O4495" s="15">
        <v>0.1930242465190245</v>
      </c>
      <c r="P4495" s="14">
        <v>50599.45804256136</v>
      </c>
      <c r="Q4495" s="14">
        <v>314186.44793463335</v>
      </c>
      <c r="R4495" s="14">
        <v>2893.1295276010687</v>
      </c>
      <c r="S4495" s="15">
        <v>6.2529061931663826E-2</v>
      </c>
      <c r="T4495" s="38">
        <v>38269.283911288439</v>
      </c>
      <c r="U4495" s="38">
        <v>651739.80568106193</v>
      </c>
      <c r="V4495" s="38">
        <v>84097.367700447314</v>
      </c>
      <c r="W4495" s="38">
        <v>1146243.7820745776</v>
      </c>
      <c r="AA4495" s="13">
        <v>4430</v>
      </c>
      <c r="AB4495" s="39">
        <v>2855376.3821072732</v>
      </c>
    </row>
    <row r="4496" spans="3:28">
      <c r="C4496" s="13">
        <v>4431</v>
      </c>
      <c r="D4496" s="13">
        <v>65</v>
      </c>
      <c r="E4496" s="14">
        <v>227171.29017875134</v>
      </c>
      <c r="F4496" s="14">
        <v>67674.303169713021</v>
      </c>
      <c r="G4496" s="14">
        <v>2551.6097</v>
      </c>
      <c r="H4496" s="14">
        <v>156945.37730903833</v>
      </c>
      <c r="I4496" s="14">
        <v>9416.7226385423</v>
      </c>
      <c r="J4496" s="14">
        <v>3766.6890554169204</v>
      </c>
      <c r="K4496" s="15">
        <v>6.9790754824307043E-3</v>
      </c>
      <c r="L4496" s="14">
        <v>1014.6506472207974</v>
      </c>
      <c r="M4496" s="14">
        <v>148282.67395868845</v>
      </c>
      <c r="N4496" s="14">
        <v>2825.0167915626898</v>
      </c>
      <c r="O4496" s="15">
        <v>-0.16184194185449863</v>
      </c>
      <c r="P4496" s="14">
        <v>-27923.690007635749</v>
      </c>
      <c r="Q4496" s="14">
        <v>146025.61378040607</v>
      </c>
      <c r="R4496" s="14">
        <v>2825.0167915626898</v>
      </c>
      <c r="S4496" s="15">
        <v>0.31323263797933387</v>
      </c>
      <c r="T4496" s="38">
        <v>148082.34834695695</v>
      </c>
      <c r="U4496" s="38">
        <v>622250.02460212004</v>
      </c>
      <c r="V4496" s="38">
        <v>121173.30898654199</v>
      </c>
      <c r="W4496" s="38">
        <v>916558.31234121462</v>
      </c>
      <c r="AA4496" s="13">
        <v>4431</v>
      </c>
      <c r="AB4496" s="39">
        <v>2818561.6588683808</v>
      </c>
    </row>
    <row r="4497" spans="3:28">
      <c r="C4497" s="13">
        <v>4432</v>
      </c>
      <c r="D4497" s="13">
        <v>65</v>
      </c>
      <c r="E4497" s="14">
        <v>234232.73467960476</v>
      </c>
      <c r="F4497" s="14">
        <v>70428.266525045852</v>
      </c>
      <c r="G4497" s="14">
        <v>2551.6097</v>
      </c>
      <c r="H4497" s="14">
        <v>161252.85845455891</v>
      </c>
      <c r="I4497" s="14">
        <v>9675.1715072735351</v>
      </c>
      <c r="J4497" s="14">
        <v>3870.068602909414</v>
      </c>
      <c r="K4497" s="15">
        <v>-4.2656255469743408E-2</v>
      </c>
      <c r="L4497" s="14">
        <v>-5681.8649399455608</v>
      </c>
      <c r="M4497" s="14">
        <v>129454.38164268971</v>
      </c>
      <c r="N4497" s="14">
        <v>2902.5514521820605</v>
      </c>
      <c r="O4497" s="15">
        <v>3.4561899351656232E-2</v>
      </c>
      <c r="P4497" s="14">
        <v>6994.40305996611</v>
      </c>
      <c r="Q4497" s="14">
        <v>210818.90453966241</v>
      </c>
      <c r="R4497" s="14">
        <v>2902.5514521820605</v>
      </c>
      <c r="S4497" s="15">
        <v>4.2279135725905186E-2</v>
      </c>
      <c r="T4497" s="38">
        <v>5103.6324876540957</v>
      </c>
      <c r="U4497" s="38">
        <v>127267.69952388086</v>
      </c>
      <c r="V4497" s="38">
        <v>6416.170607674645</v>
      </c>
      <c r="W4497" s="38">
        <v>467540.98570623295</v>
      </c>
      <c r="AA4497" s="13">
        <v>4432</v>
      </c>
      <c r="AB4497" s="39">
        <v>3014896.1113505592</v>
      </c>
    </row>
    <row r="4498" spans="3:28">
      <c r="C4498" s="13">
        <v>4433</v>
      </c>
      <c r="D4498" s="13">
        <v>65</v>
      </c>
      <c r="E4498" s="14">
        <v>241450.03047430312</v>
      </c>
      <c r="F4498" s="14">
        <v>73243.011884978216</v>
      </c>
      <c r="G4498" s="14">
        <v>2551.6097</v>
      </c>
      <c r="H4498" s="14">
        <v>165655.4088893249</v>
      </c>
      <c r="I4498" s="14">
        <v>9939.3245333594932</v>
      </c>
      <c r="J4498" s="14">
        <v>3975.7298133437976</v>
      </c>
      <c r="K4498" s="15">
        <v>-1.9879590347399397E-2</v>
      </c>
      <c r="L4498" s="14">
        <v>-3177.0472251177703</v>
      </c>
      <c r="M4498" s="14">
        <v>158625.33949001707</v>
      </c>
      <c r="N4498" s="14">
        <v>2981.7973600078481</v>
      </c>
      <c r="O4498" s="15">
        <v>9.9935613432346637E-2</v>
      </c>
      <c r="P4498" s="14">
        <v>11592.176911948303</v>
      </c>
      <c r="Q4498" s="14">
        <v>129079.53084757391</v>
      </c>
      <c r="R4498" s="14">
        <v>2981.7973600078481</v>
      </c>
      <c r="S4498" s="15">
        <v>3.4966534533330942E-2</v>
      </c>
      <c r="T4498" s="38">
        <v>9067.5318396130697</v>
      </c>
      <c r="U4498" s="38">
        <v>269878.71949391271</v>
      </c>
      <c r="V4498" s="38">
        <v>17482.661526443604</v>
      </c>
      <c r="W4498" s="38">
        <v>557583.58983150369</v>
      </c>
      <c r="AA4498" s="13">
        <v>4433</v>
      </c>
      <c r="AB4498" s="39">
        <v>2964500.2531576143</v>
      </c>
    </row>
    <row r="4499" spans="3:28">
      <c r="C4499" s="13">
        <v>4434</v>
      </c>
      <c r="D4499" s="13">
        <v>65</v>
      </c>
      <c r="E4499" s="14">
        <v>229315.28412484305</v>
      </c>
      <c r="F4499" s="14">
        <v>68510.460808688789</v>
      </c>
      <c r="G4499" s="14">
        <v>2551.6097</v>
      </c>
      <c r="H4499" s="14">
        <v>158253.21361615424</v>
      </c>
      <c r="I4499" s="14">
        <v>9495.1928169692546</v>
      </c>
      <c r="J4499" s="14">
        <v>3798.0771267877021</v>
      </c>
      <c r="K4499" s="15">
        <v>9.7343944489771378E-2</v>
      </c>
      <c r="L4499" s="14">
        <v>10217.091957777409</v>
      </c>
      <c r="M4499" s="14">
        <v>117074.81091295455</v>
      </c>
      <c r="N4499" s="14">
        <v>2848.5578450907765</v>
      </c>
      <c r="O4499" s="15">
        <v>0.18003980799679073</v>
      </c>
      <c r="P4499" s="14">
        <v>31912.390213106242</v>
      </c>
      <c r="Q4499" s="14">
        <v>210588.52564549135</v>
      </c>
      <c r="R4499" s="14">
        <v>2848.5578450907765</v>
      </c>
      <c r="S4499" s="15">
        <v>0.29441289750061755</v>
      </c>
      <c r="T4499" s="38">
        <v>175749.75088594237</v>
      </c>
      <c r="U4499" s="38">
        <v>774123.93376292882</v>
      </c>
      <c r="V4499" s="38">
        <v>217879.23305682602</v>
      </c>
      <c r="W4499" s="38">
        <v>1101787.2703213748</v>
      </c>
      <c r="AA4499" s="13">
        <v>4434</v>
      </c>
      <c r="AB4499" s="39">
        <v>2594907.9142706324</v>
      </c>
    </row>
    <row r="4500" spans="3:28">
      <c r="C4500" s="13">
        <v>4435</v>
      </c>
      <c r="D4500" s="13">
        <v>65</v>
      </c>
      <c r="E4500" s="14">
        <v>218110.59772489392</v>
      </c>
      <c r="F4500" s="14">
        <v>64140.633112708631</v>
      </c>
      <c r="G4500" s="14">
        <v>2551.6097</v>
      </c>
      <c r="H4500" s="14">
        <v>151418.35491218528</v>
      </c>
      <c r="I4500" s="14">
        <v>9085.1012947311174</v>
      </c>
      <c r="J4500" s="14">
        <v>3634.040517892447</v>
      </c>
      <c r="K4500" s="15">
        <v>5.1397478222034235E-3</v>
      </c>
      <c r="L4500" s="14">
        <v>1016.1409165966901</v>
      </c>
      <c r="M4500" s="14">
        <v>200535.64615097656</v>
      </c>
      <c r="N4500" s="14">
        <v>2725.5303884193349</v>
      </c>
      <c r="O4500" s="15">
        <v>-9.6273061497907986E-2</v>
      </c>
      <c r="P4500" s="14">
        <v>-7504.224138286143</v>
      </c>
      <c r="Q4500" s="14">
        <v>71805.829960299016</v>
      </c>
      <c r="R4500" s="14">
        <v>2725.5303884193349</v>
      </c>
      <c r="S4500" s="15">
        <v>0.24282211886150434</v>
      </c>
      <c r="T4500" s="38">
        <v>35995.759483964968</v>
      </c>
      <c r="U4500" s="38">
        <v>185597.73638069443</v>
      </c>
      <c r="V4500" s="38">
        <v>29507.676262275516</v>
      </c>
      <c r="W4500" s="38">
        <v>457939.21249197004</v>
      </c>
      <c r="AA4500" s="13">
        <v>4435</v>
      </c>
      <c r="AB4500" s="39">
        <v>2715445.115017158</v>
      </c>
    </row>
    <row r="4501" spans="3:28">
      <c r="C4501" s="13">
        <v>4436</v>
      </c>
      <c r="D4501" s="13">
        <v>65</v>
      </c>
      <c r="E4501" s="14">
        <v>237409.08487389158</v>
      </c>
      <c r="F4501" s="14">
        <v>71667.043100817711</v>
      </c>
      <c r="G4501" s="14">
        <v>2551.6097</v>
      </c>
      <c r="H4501" s="14">
        <v>163190.43207307387</v>
      </c>
      <c r="I4501" s="14">
        <v>9791.4259243844317</v>
      </c>
      <c r="J4501" s="14">
        <v>3916.5703697537729</v>
      </c>
      <c r="K4501" s="15">
        <v>1.0081396520149281E-2</v>
      </c>
      <c r="L4501" s="14">
        <v>1454.0845618846101</v>
      </c>
      <c r="M4501" s="14">
        <v>147646.80780089318</v>
      </c>
      <c r="N4501" s="14">
        <v>2937.4277773153294</v>
      </c>
      <c r="O4501" s="15">
        <v>0.15511225494457626</v>
      </c>
      <c r="P4501" s="14">
        <v>27291.085779083525</v>
      </c>
      <c r="Q4501" s="14">
        <v>204703.89762979461</v>
      </c>
      <c r="R4501" s="14">
        <v>2937.4277773153294</v>
      </c>
      <c r="S4501" s="15">
        <v>-0.14276155729798234</v>
      </c>
      <c r="T4501" s="38">
        <v>-100539.09560857429</v>
      </c>
      <c r="U4501" s="38">
        <v>605174.49702374788</v>
      </c>
      <c r="V4501" s="38">
        <v>-71793.925267606159</v>
      </c>
      <c r="W4501" s="38">
        <v>957525.20245443564</v>
      </c>
      <c r="AA4501" s="13">
        <v>4436</v>
      </c>
      <c r="AB4501" s="39">
        <v>2635536.0962294685</v>
      </c>
    </row>
    <row r="4502" spans="3:28">
      <c r="C4502" s="13">
        <v>4437</v>
      </c>
      <c r="D4502" s="13">
        <v>65</v>
      </c>
      <c r="E4502" s="14">
        <v>240238.34169735105</v>
      </c>
      <c r="F4502" s="14">
        <v>72770.453261966904</v>
      </c>
      <c r="G4502" s="14">
        <v>2551.6097</v>
      </c>
      <c r="H4502" s="14">
        <v>164916.27873538414</v>
      </c>
      <c r="I4502" s="14">
        <v>9894.9767241230475</v>
      </c>
      <c r="J4502" s="14">
        <v>3957.9906896492193</v>
      </c>
      <c r="K4502" s="15">
        <v>6.0145174729852723E-2</v>
      </c>
      <c r="L4502" s="14">
        <v>11407.745375122493</v>
      </c>
      <c r="M4502" s="14">
        <v>203056.90838279572</v>
      </c>
      <c r="N4502" s="14">
        <v>2968.4930172369141</v>
      </c>
      <c r="O4502" s="15">
        <v>0.14998133141166153</v>
      </c>
      <c r="P4502" s="14">
        <v>14521.407015608773</v>
      </c>
      <c r="Q4502" s="14">
        <v>112827.08375777486</v>
      </c>
      <c r="R4502" s="14">
        <v>2968.4930172369141</v>
      </c>
      <c r="S4502" s="15">
        <v>-0.13111691403496029</v>
      </c>
      <c r="T4502" s="38">
        <v>-61818.843205419027</v>
      </c>
      <c r="U4502" s="38">
        <v>411144.18741289864</v>
      </c>
      <c r="V4502" s="38">
        <v>-35889.690814687761</v>
      </c>
      <c r="W4502" s="38">
        <v>727028.17955346918</v>
      </c>
      <c r="AA4502" s="13">
        <v>4437</v>
      </c>
      <c r="AB4502" s="39">
        <v>3101486.4908162802</v>
      </c>
    </row>
    <row r="4503" spans="3:28">
      <c r="C4503" s="13">
        <v>4438</v>
      </c>
      <c r="D4503" s="13">
        <v>65</v>
      </c>
      <c r="E4503" s="14">
        <v>242678.26210437607</v>
      </c>
      <c r="F4503" s="14">
        <v>73722.022220706669</v>
      </c>
      <c r="G4503" s="14">
        <v>2551.6097</v>
      </c>
      <c r="H4503" s="14">
        <v>166404.63018366942</v>
      </c>
      <c r="I4503" s="14">
        <v>9984.2778110201652</v>
      </c>
      <c r="J4503" s="14">
        <v>3993.7111244080661</v>
      </c>
      <c r="K4503" s="15">
        <v>2.6802170891201186E-2</v>
      </c>
      <c r="L4503" s="14">
        <v>5285.5709170606488</v>
      </c>
      <c r="M4503" s="14">
        <v>204489.24746837476</v>
      </c>
      <c r="N4503" s="14">
        <v>2995.2833433060496</v>
      </c>
      <c r="O4503" s="15">
        <v>-4.1400897881887014E-2</v>
      </c>
      <c r="P4503" s="14">
        <v>-6404.7595332318324</v>
      </c>
      <c r="Q4503" s="14">
        <v>149793.8635399364</v>
      </c>
      <c r="R4503" s="14">
        <v>2995.2833433060496</v>
      </c>
      <c r="S4503" s="15">
        <v>-0.18527127627353279</v>
      </c>
      <c r="T4503" s="38">
        <v>-123476.47552905921</v>
      </c>
      <c r="U4503" s="38">
        <v>544484.30070188572</v>
      </c>
      <c r="V4503" s="38">
        <v>-124595.6641452304</v>
      </c>
      <c r="W4503" s="38">
        <v>898767.41171019687</v>
      </c>
      <c r="AA4503" s="13">
        <v>4438</v>
      </c>
      <c r="AB4503" s="39">
        <v>2914348.8278245023</v>
      </c>
    </row>
    <row r="4504" spans="3:28">
      <c r="C4504" s="13">
        <v>4439</v>
      </c>
      <c r="D4504" s="13">
        <v>65</v>
      </c>
      <c r="E4504" s="14">
        <v>229780.98381431922</v>
      </c>
      <c r="F4504" s="14">
        <v>68692.083687584498</v>
      </c>
      <c r="G4504" s="14">
        <v>2551.6097</v>
      </c>
      <c r="H4504" s="14">
        <v>158537.29042673472</v>
      </c>
      <c r="I4504" s="14">
        <v>9512.2374256040821</v>
      </c>
      <c r="J4504" s="14">
        <v>3804.894970241633</v>
      </c>
      <c r="K4504" s="15">
        <v>0.11121239034033992</v>
      </c>
      <c r="L4504" s="14">
        <v>21756.948862449182</v>
      </c>
      <c r="M4504" s="14">
        <v>219293.61296558395</v>
      </c>
      <c r="N4504" s="14">
        <v>2853.6712276812245</v>
      </c>
      <c r="O4504" s="15">
        <v>2.7103097726145525E-2</v>
      </c>
      <c r="P4504" s="14">
        <v>2621.7802205534736</v>
      </c>
      <c r="Q4504" s="14">
        <v>100782.21606874379</v>
      </c>
      <c r="R4504" s="14">
        <v>2853.6712276812245</v>
      </c>
      <c r="S4504" s="15">
        <v>3.7669317270210431E-2</v>
      </c>
      <c r="T4504" s="38">
        <v>7247.495878959664</v>
      </c>
      <c r="U4504" s="38">
        <v>201072.18747122848</v>
      </c>
      <c r="V4504" s="38">
        <v>31626.224961962318</v>
      </c>
      <c r="W4504" s="38">
        <v>521148.01650555624</v>
      </c>
      <c r="AA4504" s="13">
        <v>4439</v>
      </c>
      <c r="AB4504" s="39">
        <v>2999908.7495372258</v>
      </c>
    </row>
    <row r="4505" spans="3:28">
      <c r="C4505" s="13">
        <v>4440</v>
      </c>
      <c r="D4505" s="13">
        <v>65</v>
      </c>
      <c r="E4505" s="14">
        <v>222843.03169231713</v>
      </c>
      <c r="F4505" s="14">
        <v>65986.282360003679</v>
      </c>
      <c r="G4505" s="14">
        <v>2551.6097</v>
      </c>
      <c r="H4505" s="14">
        <v>154305.13963231345</v>
      </c>
      <c r="I4505" s="14">
        <v>9258.3083779388071</v>
      </c>
      <c r="J4505" s="14">
        <v>3703.3233511755229</v>
      </c>
      <c r="K4505" s="15">
        <v>-1.2896234501614159E-2</v>
      </c>
      <c r="L4505" s="14">
        <v>-2643.4398773681187</v>
      </c>
      <c r="M4505" s="14">
        <v>204185.87454152637</v>
      </c>
      <c r="N4505" s="14">
        <v>2777.4925133816419</v>
      </c>
      <c r="O4505" s="15">
        <v>-4.1311538646903512E-2</v>
      </c>
      <c r="P4505" s="14">
        <v>-5895.4575775120466</v>
      </c>
      <c r="Q4505" s="14">
        <v>138200.57508411005</v>
      </c>
      <c r="R4505" s="14">
        <v>2777.4925133816419</v>
      </c>
      <c r="S4505" s="15">
        <v>-5.8463725608095027E-2</v>
      </c>
      <c r="T4505" s="38">
        <v>-20144.738392898253</v>
      </c>
      <c r="U4505" s="38">
        <v>325812.16843460919</v>
      </c>
      <c r="V4505" s="38">
        <v>-28683.635847778416</v>
      </c>
      <c r="W4505" s="38">
        <v>668198.61806024564</v>
      </c>
      <c r="AA4505" s="13">
        <v>4440</v>
      </c>
      <c r="AB4505" s="39">
        <v>2573661.9480008357</v>
      </c>
    </row>
    <row r="4506" spans="3:28">
      <c r="C4506" s="13">
        <v>4441</v>
      </c>
      <c r="D4506" s="13">
        <v>65</v>
      </c>
      <c r="E4506" s="14">
        <v>226892.25208578893</v>
      </c>
      <c r="F4506" s="14">
        <v>67565.478313457686</v>
      </c>
      <c r="G4506" s="14">
        <v>2551.6097</v>
      </c>
      <c r="H4506" s="14">
        <v>156775.16407233124</v>
      </c>
      <c r="I4506" s="14">
        <v>9406.5098443398747</v>
      </c>
      <c r="J4506" s="14">
        <v>3762.6039377359502</v>
      </c>
      <c r="K4506" s="15">
        <v>2.5044803799641593E-2</v>
      </c>
      <c r="L4506" s="14">
        <v>3955.0783605925312</v>
      </c>
      <c r="M4506" s="14">
        <v>163756.49790087988</v>
      </c>
      <c r="N4506" s="14">
        <v>2821.9529533019622</v>
      </c>
      <c r="O4506" s="15">
        <v>-2.1446762296765828E-2</v>
      </c>
      <c r="P4506" s="14">
        <v>-4872.0004421745562</v>
      </c>
      <c r="Q4506" s="14">
        <v>223706.15282130794</v>
      </c>
      <c r="R4506" s="14">
        <v>2821.9529533019622</v>
      </c>
      <c r="S4506" s="15">
        <v>0.11478787008874525</v>
      </c>
      <c r="T4506" s="38">
        <v>26457.210290062827</v>
      </c>
      <c r="U4506" s="38">
        <v>258356.04467023729</v>
      </c>
      <c r="V4506" s="38">
        <v>25540.288208480801</v>
      </c>
      <c r="W4506" s="38">
        <v>645818.69539242517</v>
      </c>
      <c r="AA4506" s="13">
        <v>4441</v>
      </c>
      <c r="AB4506" s="39">
        <v>2566583.0856508138</v>
      </c>
    </row>
    <row r="4507" spans="3:28">
      <c r="C4507" s="13">
        <v>4442</v>
      </c>
      <c r="D4507" s="13">
        <v>65</v>
      </c>
      <c r="E4507" s="14">
        <v>237602.76085881825</v>
      </c>
      <c r="F4507" s="14">
        <v>71742.576734939124</v>
      </c>
      <c r="G4507" s="14">
        <v>2551.6097</v>
      </c>
      <c r="H4507" s="14">
        <v>163308.57442387912</v>
      </c>
      <c r="I4507" s="14">
        <v>9798.5144654327469</v>
      </c>
      <c r="J4507" s="14">
        <v>3919.4057861730989</v>
      </c>
      <c r="K4507" s="15">
        <v>2.9777521394995617E-2</v>
      </c>
      <c r="L4507" s="14">
        <v>4210.8995131125957</v>
      </c>
      <c r="M4507" s="14">
        <v>147582.62449008808</v>
      </c>
      <c r="N4507" s="14">
        <v>2939.554339629824</v>
      </c>
      <c r="O4507" s="15">
        <v>6.1464458920158886E-2</v>
      </c>
      <c r="P4507" s="14">
        <v>11425.330955306556</v>
      </c>
      <c r="Q4507" s="14">
        <v>198780.27096610301</v>
      </c>
      <c r="R4507" s="14">
        <v>2939.554339629824</v>
      </c>
      <c r="S4507" s="15">
        <v>4.3627368291534976E-2</v>
      </c>
      <c r="T4507" s="38">
        <v>15555.753501303703</v>
      </c>
      <c r="U4507" s="38">
        <v>373585.05077221966</v>
      </c>
      <c r="V4507" s="38">
        <v>31191.983969722853</v>
      </c>
      <c r="W4507" s="38">
        <v>719947.94622841082</v>
      </c>
      <c r="AA4507" s="13">
        <v>4442</v>
      </c>
      <c r="AB4507" s="39">
        <v>2990197.6479686038</v>
      </c>
    </row>
    <row r="4508" spans="3:28">
      <c r="C4508" s="13">
        <v>4443</v>
      </c>
      <c r="D4508" s="13">
        <v>65</v>
      </c>
      <c r="E4508" s="14">
        <v>223636.60402628162</v>
      </c>
      <c r="F4508" s="14">
        <v>66295.775570249825</v>
      </c>
      <c r="G4508" s="14">
        <v>2551.6097</v>
      </c>
      <c r="H4508" s="14">
        <v>154789.2187560318</v>
      </c>
      <c r="I4508" s="14">
        <v>9287.3531253619076</v>
      </c>
      <c r="J4508" s="14">
        <v>3714.9412501447632</v>
      </c>
      <c r="K4508" s="15">
        <v>5.3005609903484859E-2</v>
      </c>
      <c r="L4508" s="14">
        <v>7170.9180892438662</v>
      </c>
      <c r="M4508" s="14">
        <v>144314.41036940174</v>
      </c>
      <c r="N4508" s="14">
        <v>2786.2059376085722</v>
      </c>
      <c r="O4508" s="15">
        <v>0.14124675585348262</v>
      </c>
      <c r="P4508" s="14">
        <v>30679.093177502757</v>
      </c>
      <c r="Q4508" s="14">
        <v>249274.30455668809</v>
      </c>
      <c r="R4508" s="14">
        <v>2786.2059376085722</v>
      </c>
      <c r="S4508" s="15">
        <v>0.49946750786416916</v>
      </c>
      <c r="T4508" s="38">
        <v>374527.01036382368</v>
      </c>
      <c r="U4508" s="38">
        <v>1125772.7152874218</v>
      </c>
      <c r="V4508" s="38">
        <v>412377.02163057029</v>
      </c>
      <c r="W4508" s="38">
        <v>1519361.4302135117</v>
      </c>
      <c r="AA4508" s="13">
        <v>4443</v>
      </c>
      <c r="AB4508" s="39">
        <v>2428399.2457295582</v>
      </c>
    </row>
    <row r="4509" spans="3:28">
      <c r="C4509" s="13">
        <v>4444</v>
      </c>
      <c r="D4509" s="13">
        <v>65</v>
      </c>
      <c r="E4509" s="14">
        <v>233975.18729003737</v>
      </c>
      <c r="F4509" s="14">
        <v>70327.823043114578</v>
      </c>
      <c r="G4509" s="14">
        <v>2551.6097</v>
      </c>
      <c r="H4509" s="14">
        <v>161095.75454692278</v>
      </c>
      <c r="I4509" s="14">
        <v>9665.7452728153658</v>
      </c>
      <c r="J4509" s="14">
        <v>3866.2981091261463</v>
      </c>
      <c r="K4509" s="15">
        <v>3.4205137861365476E-2</v>
      </c>
      <c r="L4509" s="14">
        <v>4606.5153396380138</v>
      </c>
      <c r="M4509" s="14">
        <v>141212.86344132581</v>
      </c>
      <c r="N4509" s="14">
        <v>2899.7235818446097</v>
      </c>
      <c r="O4509" s="15">
        <v>0.11760961243524554</v>
      </c>
      <c r="P4509" s="14">
        <v>24367.57785808558</v>
      </c>
      <c r="Q4509" s="14">
        <v>233007.79895320235</v>
      </c>
      <c r="R4509" s="14">
        <v>2899.7235818446097</v>
      </c>
      <c r="S4509" s="15">
        <v>-3.0368924773412215E-3</v>
      </c>
      <c r="T4509" s="38">
        <v>-4905.8773562378256</v>
      </c>
      <c r="U4509" s="38">
        <v>1611970.7382105994</v>
      </c>
      <c r="V4509" s="38">
        <v>24068.215841485769</v>
      </c>
      <c r="W4509" s="38">
        <v>1986191.4006051277</v>
      </c>
      <c r="AA4509" s="13">
        <v>4444</v>
      </c>
      <c r="AB4509" s="39">
        <v>2463971.5220684805</v>
      </c>
    </row>
    <row r="4510" spans="3:28">
      <c r="C4510" s="13">
        <v>4445</v>
      </c>
      <c r="D4510" s="13">
        <v>65</v>
      </c>
      <c r="E4510" s="14">
        <v>231607.77917813533</v>
      </c>
      <c r="F4510" s="14">
        <v>69404.533879472787</v>
      </c>
      <c r="G4510" s="14">
        <v>2551.6097</v>
      </c>
      <c r="H4510" s="14">
        <v>159651.63559866254</v>
      </c>
      <c r="I4510" s="14">
        <v>9579.0981359197522</v>
      </c>
      <c r="J4510" s="14">
        <v>3831.6392543679012</v>
      </c>
      <c r="K4510" s="15">
        <v>-8.0633803707531107E-3</v>
      </c>
      <c r="L4510" s="14">
        <v>-1368.3992784947814</v>
      </c>
      <c r="M4510" s="14">
        <v>170252.83117838745</v>
      </c>
      <c r="N4510" s="14">
        <v>2873.7294407759255</v>
      </c>
      <c r="O4510" s="15">
        <v>0.27285963917731304</v>
      </c>
      <c r="P4510" s="14">
        <v>56101.539699999041</v>
      </c>
      <c r="Q4510" s="14">
        <v>263144.26049037336</v>
      </c>
      <c r="R4510" s="14">
        <v>2873.7294407759255</v>
      </c>
      <c r="S4510" s="15">
        <v>-0.14309858265314879</v>
      </c>
      <c r="T4510" s="38">
        <v>-170555.72946349689</v>
      </c>
      <c r="U4510" s="38">
        <v>1022756.8778482794</v>
      </c>
      <c r="V4510" s="38">
        <v>-115822.58904199263</v>
      </c>
      <c r="W4510" s="38">
        <v>1456153.9695170403</v>
      </c>
      <c r="AA4510" s="13">
        <v>4445</v>
      </c>
      <c r="AB4510" s="39">
        <v>3044448.7377425167</v>
      </c>
    </row>
    <row r="4511" spans="3:28">
      <c r="C4511" s="13">
        <v>4446</v>
      </c>
      <c r="D4511" s="13">
        <v>65</v>
      </c>
      <c r="E4511" s="14">
        <v>233180.85061245918</v>
      </c>
      <c r="F4511" s="14">
        <v>70018.031738859077</v>
      </c>
      <c r="G4511" s="14">
        <v>2551.6097</v>
      </c>
      <c r="H4511" s="14">
        <v>160611.2091736001</v>
      </c>
      <c r="I4511" s="14">
        <v>9636.6725504160058</v>
      </c>
      <c r="J4511" s="14">
        <v>3854.6690201664023</v>
      </c>
      <c r="K4511" s="15">
        <v>2.9376190854075317E-2</v>
      </c>
      <c r="L4511" s="14">
        <v>4649.5520335708261</v>
      </c>
      <c r="M4511" s="14">
        <v>164853.09249109053</v>
      </c>
      <c r="N4511" s="14">
        <v>2891.0017651248018</v>
      </c>
      <c r="O4511" s="15">
        <v>5.5728085125204517E-2</v>
      </c>
      <c r="P4511" s="14">
        <v>6937.4778939462421</v>
      </c>
      <c r="Q4511" s="14">
        <v>132870.97936651245</v>
      </c>
      <c r="R4511" s="14">
        <v>2891.0017651248018</v>
      </c>
      <c r="S4511" s="15">
        <v>-8.3485548288246572E-2</v>
      </c>
      <c r="T4511" s="38">
        <v>-9808.3670892191258</v>
      </c>
      <c r="U4511" s="38">
        <v>109122.94170053034</v>
      </c>
      <c r="V4511" s="38">
        <v>1778.6628382979434</v>
      </c>
      <c r="W4511" s="38">
        <v>406847.01355813333</v>
      </c>
      <c r="AA4511" s="13">
        <v>4446</v>
      </c>
      <c r="AB4511" s="39">
        <v>2768513.8130323747</v>
      </c>
    </row>
    <row r="4512" spans="3:28">
      <c r="C4512" s="13">
        <v>4447</v>
      </c>
      <c r="D4512" s="13">
        <v>65</v>
      </c>
      <c r="E4512" s="14">
        <v>214177.17042671965</v>
      </c>
      <c r="F4512" s="14">
        <v>62606.596466420662</v>
      </c>
      <c r="G4512" s="14">
        <v>2551.6097</v>
      </c>
      <c r="H4512" s="14">
        <v>149018.96426029899</v>
      </c>
      <c r="I4512" s="14">
        <v>8941.1378556179388</v>
      </c>
      <c r="J4512" s="14">
        <v>3576.4551422471759</v>
      </c>
      <c r="K4512" s="15">
        <v>-9.1717187297526481E-2</v>
      </c>
      <c r="L4512" s="14">
        <v>-10288.999941674372</v>
      </c>
      <c r="M4512" s="14">
        <v>103681.03613058994</v>
      </c>
      <c r="N4512" s="14">
        <v>2682.3413566853815</v>
      </c>
      <c r="O4512" s="15">
        <v>8.0905996975713476E-2</v>
      </c>
      <c r="P4512" s="14">
        <v>5664.4173687380353</v>
      </c>
      <c r="Q4512" s="14">
        <v>77017.918164443865</v>
      </c>
      <c r="R4512" s="14">
        <v>2682.3413566853815</v>
      </c>
      <c r="S4512" s="15">
        <v>-5.2794629092328446E-2</v>
      </c>
      <c r="T4512" s="38">
        <v>-21259.178143681012</v>
      </c>
      <c r="U4512" s="38">
        <v>382758.90322007396</v>
      </c>
      <c r="V4512" s="38">
        <v>-25883.760716617347</v>
      </c>
      <c r="W4512" s="38">
        <v>563457.85751510784</v>
      </c>
      <c r="AA4512" s="13">
        <v>4447</v>
      </c>
      <c r="AB4512" s="39">
        <v>2113446.8362562628</v>
      </c>
    </row>
    <row r="4513" spans="3:28">
      <c r="C4513" s="13">
        <v>4448</v>
      </c>
      <c r="D4513" s="13">
        <v>65</v>
      </c>
      <c r="E4513" s="14">
        <v>224424.96321013811</v>
      </c>
      <c r="F4513" s="14">
        <v>66603.235651953873</v>
      </c>
      <c r="G4513" s="14">
        <v>2551.6097</v>
      </c>
      <c r="H4513" s="14">
        <v>155270.11785818424</v>
      </c>
      <c r="I4513" s="14">
        <v>9316.2070714910533</v>
      </c>
      <c r="J4513" s="14">
        <v>3726.4828285964213</v>
      </c>
      <c r="K4513" s="15">
        <v>0.14510395379037966</v>
      </c>
      <c r="L4513" s="14">
        <v>20375.573871730667</v>
      </c>
      <c r="M4513" s="14">
        <v>162659.34373810445</v>
      </c>
      <c r="N4513" s="14">
        <v>2794.862121447316</v>
      </c>
      <c r="O4513" s="15">
        <v>4.9215855286169993E-2</v>
      </c>
      <c r="P4513" s="14">
        <v>17995.540762929024</v>
      </c>
      <c r="Q4513" s="14">
        <v>385038.16194160032</v>
      </c>
      <c r="R4513" s="14">
        <v>2794.862121447316</v>
      </c>
      <c r="S4513" s="15">
        <v>-0.13193507308313512</v>
      </c>
      <c r="T4513" s="38">
        <v>-15176.818182200053</v>
      </c>
      <c r="U4513" s="38">
        <v>101253.08928937771</v>
      </c>
      <c r="V4513" s="38">
        <v>23194.296452459639</v>
      </c>
      <c r="W4513" s="38">
        <v>648950.59496908239</v>
      </c>
      <c r="AA4513" s="13">
        <v>4448</v>
      </c>
      <c r="AB4513" s="39">
        <v>2778844.1274499842</v>
      </c>
    </row>
    <row r="4514" spans="3:28">
      <c r="C4514" s="13">
        <v>4449</v>
      </c>
      <c r="D4514" s="13">
        <v>65</v>
      </c>
      <c r="E4514" s="14">
        <v>227545.46345808372</v>
      </c>
      <c r="F4514" s="14">
        <v>67820.230748652655</v>
      </c>
      <c r="G4514" s="14">
        <v>2551.6097</v>
      </c>
      <c r="H4514" s="14">
        <v>157173.62300943106</v>
      </c>
      <c r="I4514" s="14">
        <v>9430.4173805658629</v>
      </c>
      <c r="J4514" s="14">
        <v>3772.1669522263455</v>
      </c>
      <c r="K4514" s="15">
        <v>8.3151705616313659E-2</v>
      </c>
      <c r="L4514" s="14">
        <v>11104.827305435518</v>
      </c>
      <c r="M4514" s="14">
        <v>146539.91285104858</v>
      </c>
      <c r="N4514" s="14">
        <v>2829.1252141697587</v>
      </c>
      <c r="O4514" s="15">
        <v>0.15737136018428541</v>
      </c>
      <c r="P4514" s="14">
        <v>19230.472137537847</v>
      </c>
      <c r="Q4514" s="14">
        <v>142843.07710136753</v>
      </c>
      <c r="R4514" s="14">
        <v>2829.1252141697587</v>
      </c>
      <c r="S4514" s="15">
        <v>-0.21489222759251914</v>
      </c>
      <c r="T4514" s="38">
        <v>-11299.755982810722</v>
      </c>
      <c r="U4514" s="38">
        <v>42698.169500652526</v>
      </c>
      <c r="V4514" s="38">
        <v>19035.543460162644</v>
      </c>
      <c r="W4514" s="38">
        <v>332081.15945306863</v>
      </c>
      <c r="AA4514" s="13">
        <v>4449</v>
      </c>
      <c r="AB4514" s="39">
        <v>2338448.4558404856</v>
      </c>
    </row>
    <row r="4515" spans="3:28">
      <c r="C4515" s="13">
        <v>4450</v>
      </c>
      <c r="D4515" s="13">
        <v>65</v>
      </c>
      <c r="E4515" s="14">
        <v>239696.60462487259</v>
      </c>
      <c r="F4515" s="14">
        <v>72559.175803700316</v>
      </c>
      <c r="G4515" s="14">
        <v>2551.6097</v>
      </c>
      <c r="H4515" s="14">
        <v>164585.81912117227</v>
      </c>
      <c r="I4515" s="14">
        <v>9875.1491472703365</v>
      </c>
      <c r="J4515" s="14">
        <v>3950.0596589081347</v>
      </c>
      <c r="K4515" s="15">
        <v>-2.9288919483730427E-3</v>
      </c>
      <c r="L4515" s="14">
        <v>-375.41930535210173</v>
      </c>
      <c r="M4515" s="14">
        <v>129777.53991499048</v>
      </c>
      <c r="N4515" s="14">
        <v>2962.5447441811007</v>
      </c>
      <c r="O4515" s="15">
        <v>2.5999793394176907E-4</v>
      </c>
      <c r="P4515" s="14">
        <v>63.45516175368514</v>
      </c>
      <c r="Q4515" s="14">
        <v>245604.98136608044</v>
      </c>
      <c r="R4515" s="14">
        <v>2962.5447441811007</v>
      </c>
      <c r="S4515" s="15">
        <v>0.20973085648492235</v>
      </c>
      <c r="T4515" s="38">
        <v>15016.676578812021</v>
      </c>
      <c r="U4515" s="38">
        <v>88097.697459494477</v>
      </c>
      <c r="V4515" s="38">
        <v>14704.712435213605</v>
      </c>
      <c r="W4515" s="38">
        <v>463480.21874056535</v>
      </c>
      <c r="AA4515" s="13">
        <v>4450</v>
      </c>
      <c r="AB4515" s="39">
        <v>2131861.2391776182</v>
      </c>
    </row>
    <row r="4516" spans="3:28">
      <c r="C4516" s="13">
        <v>4451</v>
      </c>
      <c r="D4516" s="13">
        <v>65</v>
      </c>
      <c r="E4516" s="14">
        <v>237316.28464404569</v>
      </c>
      <c r="F4516" s="14">
        <v>71630.851011177816</v>
      </c>
      <c r="G4516" s="14">
        <v>2551.6097</v>
      </c>
      <c r="H4516" s="14">
        <v>163133.82393286788</v>
      </c>
      <c r="I4516" s="14">
        <v>9788.029435972072</v>
      </c>
      <c r="J4516" s="14">
        <v>3915.2117743888289</v>
      </c>
      <c r="K4516" s="15">
        <v>-6.4986146287095842E-3</v>
      </c>
      <c r="L4516" s="14">
        <v>-1011.1460885378898</v>
      </c>
      <c r="M4516" s="14">
        <v>156540.55889646237</v>
      </c>
      <c r="N4516" s="14">
        <v>2936.4088307916213</v>
      </c>
      <c r="O4516" s="15">
        <v>-2.7759489596467457E-2</v>
      </c>
      <c r="P4516" s="14">
        <v>-4240.1358771053574</v>
      </c>
      <c r="Q4516" s="14">
        <v>149973.52383098926</v>
      </c>
      <c r="R4516" s="14">
        <v>2936.4088307916213</v>
      </c>
      <c r="S4516" s="15">
        <v>0.13841413504736849</v>
      </c>
      <c r="T4516" s="38">
        <v>12493.893849966611</v>
      </c>
      <c r="U4516" s="38">
        <v>104226.67887117204</v>
      </c>
      <c r="V4516" s="38">
        <v>7242.6118843233635</v>
      </c>
      <c r="W4516" s="38">
        <v>410740.76159862371</v>
      </c>
      <c r="AA4516" s="13">
        <v>4451</v>
      </c>
      <c r="AB4516" s="39">
        <v>2571506.4453582698</v>
      </c>
    </row>
    <row r="4517" spans="3:28">
      <c r="C4517" s="13">
        <v>4452</v>
      </c>
      <c r="D4517" s="13">
        <v>65</v>
      </c>
      <c r="E4517" s="14">
        <v>224269.2348488979</v>
      </c>
      <c r="F4517" s="14">
        <v>66542.501591070177</v>
      </c>
      <c r="G4517" s="14">
        <v>2551.6097</v>
      </c>
      <c r="H4517" s="14">
        <v>155175.12355782773</v>
      </c>
      <c r="I4517" s="14">
        <v>9310.5074134696624</v>
      </c>
      <c r="J4517" s="14">
        <v>3724.2029653878653</v>
      </c>
      <c r="K4517" s="15">
        <v>-4.8387125413225374E-4</v>
      </c>
      <c r="L4517" s="14">
        <v>-56.021317226064845</v>
      </c>
      <c r="M4517" s="14">
        <v>117583.40057382769</v>
      </c>
      <c r="N4517" s="14">
        <v>2793.1522240408985</v>
      </c>
      <c r="O4517" s="15">
        <v>2.2993290454123121E-2</v>
      </c>
      <c r="P4517" s="14">
        <v>4422.2323439420416</v>
      </c>
      <c r="Q4517" s="14">
        <v>198145.88546851135</v>
      </c>
      <c r="R4517" s="14">
        <v>2793.1522240408985</v>
      </c>
      <c r="S4517" s="15">
        <v>0.40651527787861613</v>
      </c>
      <c r="T4517" s="38">
        <v>60949.880336277733</v>
      </c>
      <c r="U4517" s="38">
        <v>212279.02639829431</v>
      </c>
      <c r="V4517" s="38">
        <v>65316.091362993713</v>
      </c>
      <c r="W4517" s="38">
        <v>528008.31244063331</v>
      </c>
      <c r="AA4517" s="13">
        <v>4452</v>
      </c>
      <c r="AB4517" s="39">
        <v>2681040.1753853289</v>
      </c>
    </row>
    <row r="4518" spans="3:28">
      <c r="C4518" s="13">
        <v>4453</v>
      </c>
      <c r="D4518" s="13">
        <v>65</v>
      </c>
      <c r="E4518" s="14">
        <v>223416.9217875383</v>
      </c>
      <c r="F4518" s="14">
        <v>66210.099497139934</v>
      </c>
      <c r="G4518" s="14">
        <v>2551.6097</v>
      </c>
      <c r="H4518" s="14">
        <v>154655.21259039835</v>
      </c>
      <c r="I4518" s="14">
        <v>9279.3127554239018</v>
      </c>
      <c r="J4518" s="14">
        <v>3711.7251021695611</v>
      </c>
      <c r="K4518" s="15">
        <v>0.1562962353810847</v>
      </c>
      <c r="L4518" s="14">
        <v>26756.55951641484</v>
      </c>
      <c r="M4518" s="14">
        <v>199803.7463574062</v>
      </c>
      <c r="N4518" s="14">
        <v>2783.7938266271703</v>
      </c>
      <c r="O4518" s="15">
        <v>1.3194861727778673E-2</v>
      </c>
      <c r="P4518" s="14">
        <v>2734.6195866288735</v>
      </c>
      <c r="Q4518" s="14">
        <v>211375.34131117762</v>
      </c>
      <c r="R4518" s="14">
        <v>2783.7938266271703</v>
      </c>
      <c r="S4518" s="15">
        <v>0.36731645033017918</v>
      </c>
      <c r="T4518" s="38">
        <v>180763.97569868329</v>
      </c>
      <c r="U4518" s="38">
        <v>674276.42843299347</v>
      </c>
      <c r="V4518" s="38">
        <v>210255.15480172701</v>
      </c>
      <c r="W4518" s="38">
        <v>1085455.5161015773</v>
      </c>
      <c r="AA4518" s="13">
        <v>4453</v>
      </c>
      <c r="AB4518" s="39">
        <v>2653674.4038140019</v>
      </c>
    </row>
    <row r="4519" spans="3:28">
      <c r="C4519" s="13">
        <v>4454</v>
      </c>
      <c r="D4519" s="13">
        <v>65</v>
      </c>
      <c r="E4519" s="14">
        <v>210566.22685506498</v>
      </c>
      <c r="F4519" s="14">
        <v>61198.32847347534</v>
      </c>
      <c r="G4519" s="14">
        <v>2551.6097</v>
      </c>
      <c r="H4519" s="14">
        <v>146816.28868158962</v>
      </c>
      <c r="I4519" s="14">
        <v>8808.9773208953775</v>
      </c>
      <c r="J4519" s="14">
        <v>3523.5909283581514</v>
      </c>
      <c r="K4519" s="15">
        <v>1.7460341654435795E-2</v>
      </c>
      <c r="L4519" s="14">
        <v>2416.7675047542862</v>
      </c>
      <c r="M4519" s="14">
        <v>142593.23735420272</v>
      </c>
      <c r="N4519" s="14">
        <v>2642.6931962686131</v>
      </c>
      <c r="O4519" s="15">
        <v>0.19857538442872819</v>
      </c>
      <c r="P4519" s="14">
        <v>36903.620160768973</v>
      </c>
      <c r="Q4519" s="14">
        <v>224066.83364958156</v>
      </c>
      <c r="R4519" s="14">
        <v>2642.6931962686131</v>
      </c>
      <c r="S4519" s="15">
        <v>-8.5980404540059244E-2</v>
      </c>
      <c r="T4519" s="38">
        <v>-49588.437592205635</v>
      </c>
      <c r="U4519" s="38">
        <v>528474.0613356065</v>
      </c>
      <c r="V4519" s="38">
        <v>-10268.049926682375</v>
      </c>
      <c r="W4519" s="38">
        <v>895134.13233939081</v>
      </c>
      <c r="AA4519" s="13">
        <v>4454</v>
      </c>
      <c r="AB4519" s="39">
        <v>2868601.3460616008</v>
      </c>
    </row>
    <row r="4520" spans="3:28">
      <c r="C4520" s="13">
        <v>4455</v>
      </c>
      <c r="D4520" s="13">
        <v>65</v>
      </c>
      <c r="E4520" s="14">
        <v>231344.69866144226</v>
      </c>
      <c r="F4520" s="14">
        <v>69301.932477962488</v>
      </c>
      <c r="G4520" s="14">
        <v>2551.6097</v>
      </c>
      <c r="H4520" s="14">
        <v>159491.15648347978</v>
      </c>
      <c r="I4520" s="14">
        <v>9569.4693890087856</v>
      </c>
      <c r="J4520" s="14">
        <v>3827.7877556035146</v>
      </c>
      <c r="K4520" s="15">
        <v>4.6285197760207106E-2</v>
      </c>
      <c r="L4520" s="14">
        <v>5150.7532828897274</v>
      </c>
      <c r="M4520" s="14">
        <v>118347.59575204433</v>
      </c>
      <c r="N4520" s="14">
        <v>2870.8408167026355</v>
      </c>
      <c r="O4520" s="15">
        <v>0.15364703525709961</v>
      </c>
      <c r="P4520" s="14">
        <v>20244.908146348378</v>
      </c>
      <c r="Q4520" s="14">
        <v>153442.76778740148</v>
      </c>
      <c r="R4520" s="14">
        <v>2870.8408167026355</v>
      </c>
      <c r="S4520" s="15">
        <v>0.36606517023705087</v>
      </c>
      <c r="T4520" s="38">
        <v>36587.652792228124</v>
      </c>
      <c r="U4520" s="38">
        <v>137971.54076042748</v>
      </c>
      <c r="V4520" s="38">
        <v>61983.314221466229</v>
      </c>
      <c r="W4520" s="38">
        <v>409761.90429987328</v>
      </c>
      <c r="AA4520" s="13">
        <v>4455</v>
      </c>
      <c r="AB4520" s="39">
        <v>2714074.7992031663</v>
      </c>
    </row>
    <row r="4521" spans="3:28">
      <c r="C4521" s="13">
        <v>4456</v>
      </c>
      <c r="D4521" s="13">
        <v>65</v>
      </c>
      <c r="E4521" s="14">
        <v>235714.47900557602</v>
      </c>
      <c r="F4521" s="14">
        <v>71006.146812174644</v>
      </c>
      <c r="G4521" s="14">
        <v>2551.6097</v>
      </c>
      <c r="H4521" s="14">
        <v>162156.72249340138</v>
      </c>
      <c r="I4521" s="14">
        <v>9729.4033496040829</v>
      </c>
      <c r="J4521" s="14">
        <v>3891.7613398416333</v>
      </c>
      <c r="K4521" s="15">
        <v>-3.6495750185117075E-2</v>
      </c>
      <c r="L4521" s="14">
        <v>-5493.428978090381</v>
      </c>
      <c r="M4521" s="14">
        <v>146974.88102198832</v>
      </c>
      <c r="N4521" s="14">
        <v>2918.8210048812248</v>
      </c>
      <c r="O4521" s="15">
        <v>-4.001969345426204E-2</v>
      </c>
      <c r="P4521" s="14">
        <v>-4646.6937180575669</v>
      </c>
      <c r="Q4521" s="14">
        <v>112922.89447398004</v>
      </c>
      <c r="R4521" s="14">
        <v>2918.8210048812248</v>
      </c>
      <c r="S4521" s="15">
        <v>5.5495103920576709E-2</v>
      </c>
      <c r="T4521" s="38">
        <v>24819.935054082471</v>
      </c>
      <c r="U4521" s="38">
        <v>473524.83751206892</v>
      </c>
      <c r="V4521" s="38">
        <v>14679.812357934523</v>
      </c>
      <c r="W4521" s="38">
        <v>733422.61300803721</v>
      </c>
      <c r="AA4521" s="13">
        <v>4456</v>
      </c>
      <c r="AB4521" s="39">
        <v>2682800.4397212449</v>
      </c>
    </row>
    <row r="4522" spans="3:28">
      <c r="C4522" s="13">
        <v>4457</v>
      </c>
      <c r="D4522" s="13">
        <v>65</v>
      </c>
      <c r="E4522" s="14">
        <v>218353.58507461811</v>
      </c>
      <c r="F4522" s="14">
        <v>64235.398179101059</v>
      </c>
      <c r="G4522" s="14">
        <v>2551.6097</v>
      </c>
      <c r="H4522" s="14">
        <v>151566.57719551705</v>
      </c>
      <c r="I4522" s="14">
        <v>9093.9946317310223</v>
      </c>
      <c r="J4522" s="14">
        <v>3637.5978526924091</v>
      </c>
      <c r="K4522" s="15">
        <v>4.7558612776544898E-3</v>
      </c>
      <c r="L4522" s="14">
        <v>471.20089707591058</v>
      </c>
      <c r="M4522" s="14">
        <v>101367.93115204549</v>
      </c>
      <c r="N4522" s="14">
        <v>2728.1983895193066</v>
      </c>
      <c r="O4522" s="15">
        <v>5.9468607339908178E-2</v>
      </c>
      <c r="P4522" s="14">
        <v>12512.568971137933</v>
      </c>
      <c r="Q4522" s="14">
        <v>224282.95697671699</v>
      </c>
      <c r="R4522" s="14">
        <v>2728.1983895193066</v>
      </c>
      <c r="S4522" s="15">
        <v>0.27930013901400963</v>
      </c>
      <c r="T4522" s="38">
        <v>316349.22463592689</v>
      </c>
      <c r="U4522" s="38">
        <v>1450363.0452118095</v>
      </c>
      <c r="V4522" s="38">
        <v>329332.99450414075</v>
      </c>
      <c r="W4522" s="38">
        <v>1776013.9333405718</v>
      </c>
      <c r="AA4522" s="13">
        <v>4457</v>
      </c>
      <c r="AB4522" s="39">
        <v>2382432.9620990171</v>
      </c>
    </row>
    <row r="4523" spans="3:28">
      <c r="C4523" s="13">
        <v>4458</v>
      </c>
      <c r="D4523" s="13">
        <v>65</v>
      </c>
      <c r="E4523" s="14">
        <v>242141.63619457718</v>
      </c>
      <c r="F4523" s="14">
        <v>73512.738115885106</v>
      </c>
      <c r="G4523" s="14">
        <v>2551.6097</v>
      </c>
      <c r="H4523" s="14">
        <v>166077.28837869209</v>
      </c>
      <c r="I4523" s="14">
        <v>9964.637302721525</v>
      </c>
      <c r="J4523" s="14">
        <v>3985.8549210886104</v>
      </c>
      <c r="K4523" s="15">
        <v>2.3683755839707804E-2</v>
      </c>
      <c r="L4523" s="14">
        <v>3766.7115450964402</v>
      </c>
      <c r="M4523" s="14">
        <v>164801.62417850055</v>
      </c>
      <c r="N4523" s="14">
        <v>2989.3911908164573</v>
      </c>
      <c r="O4523" s="15">
        <v>0.29251510408613218</v>
      </c>
      <c r="P4523" s="14">
        <v>54861.523435011753</v>
      </c>
      <c r="Q4523" s="14">
        <v>243907.29816668766</v>
      </c>
      <c r="R4523" s="14">
        <v>2989.3911908164573</v>
      </c>
      <c r="S4523" s="15">
        <v>0.17062477508792726</v>
      </c>
      <c r="T4523" s="38">
        <v>85495.415854949591</v>
      </c>
      <c r="U4523" s="38">
        <v>588062.80626206764</v>
      </c>
      <c r="V4523" s="38">
        <v>144123.65083505778</v>
      </c>
      <c r="W4523" s="38">
        <v>996771.72860725585</v>
      </c>
      <c r="AA4523" s="13">
        <v>4458</v>
      </c>
      <c r="AB4523" s="39">
        <v>2532649.0681625269</v>
      </c>
    </row>
    <row r="4524" spans="3:28">
      <c r="C4524" s="13">
        <v>4459</v>
      </c>
      <c r="D4524" s="13">
        <v>65</v>
      </c>
      <c r="E4524" s="14">
        <v>234528.69257485162</v>
      </c>
      <c r="F4524" s="14">
        <v>70543.690104192137</v>
      </c>
      <c r="G4524" s="14">
        <v>2551.6097</v>
      </c>
      <c r="H4524" s="14">
        <v>161433.3927706595</v>
      </c>
      <c r="I4524" s="14">
        <v>9686.0035662395694</v>
      </c>
      <c r="J4524" s="14">
        <v>3874.4014264958278</v>
      </c>
      <c r="K4524" s="15">
        <v>-1.8379079090309662E-2</v>
      </c>
      <c r="L4524" s="14">
        <v>-1991.6219867922462</v>
      </c>
      <c r="M4524" s="14">
        <v>108309.11408129972</v>
      </c>
      <c r="N4524" s="14">
        <v>2905.8010698718708</v>
      </c>
      <c r="O4524" s="15">
        <v>-0.1543888242279908</v>
      </c>
      <c r="P4524" s="14">
        <v>-24585.254647385143</v>
      </c>
      <c r="Q4524" s="14">
        <v>136110.0960475399</v>
      </c>
      <c r="R4524" s="14">
        <v>2905.8010698718708</v>
      </c>
      <c r="S4524" s="15">
        <v>-0.19730680329524913</v>
      </c>
      <c r="T4524" s="38">
        <v>-46337.79998069119</v>
      </c>
      <c r="U4524" s="38">
        <v>189966.6069736736</v>
      </c>
      <c r="V4524" s="38">
        <v>-72914.676614868571</v>
      </c>
      <c r="W4524" s="38">
        <v>434385.81710251322</v>
      </c>
      <c r="AA4524" s="13">
        <v>4459</v>
      </c>
      <c r="AB4524" s="39">
        <v>2595166.6582143446</v>
      </c>
    </row>
    <row r="4525" spans="3:28">
      <c r="C4525" s="13">
        <v>4460</v>
      </c>
      <c r="D4525" s="13">
        <v>65</v>
      </c>
      <c r="E4525" s="14">
        <v>230877.02215993722</v>
      </c>
      <c r="F4525" s="14">
        <v>69119.538642375512</v>
      </c>
      <c r="G4525" s="14">
        <v>2551.6097</v>
      </c>
      <c r="H4525" s="14">
        <v>159205.87381756169</v>
      </c>
      <c r="I4525" s="14">
        <v>9552.3524290537007</v>
      </c>
      <c r="J4525" s="14">
        <v>3820.9409716214805</v>
      </c>
      <c r="K4525" s="15">
        <v>7.8419038445559863E-2</v>
      </c>
      <c r="L4525" s="14">
        <v>11309.612142030786</v>
      </c>
      <c r="M4525" s="14">
        <v>157440.31748678023</v>
      </c>
      <c r="N4525" s="14">
        <v>2865.7057287161101</v>
      </c>
      <c r="O4525" s="15">
        <v>7.0716598861430113E-2</v>
      </c>
      <c r="P4525" s="14">
        <v>11655.997553979325</v>
      </c>
      <c r="Q4525" s="14">
        <v>177915.74737953555</v>
      </c>
      <c r="R4525" s="14">
        <v>2865.7057287161101</v>
      </c>
      <c r="S4525" s="15">
        <v>0.49432060508821207</v>
      </c>
      <c r="T4525" s="38">
        <v>47141.589052693591</v>
      </c>
      <c r="U4525" s="38">
        <v>143940.86720349325</v>
      </c>
      <c r="V4525" s="38">
        <v>70107.198748703697</v>
      </c>
      <c r="W4525" s="38">
        <v>479296.93206980906</v>
      </c>
      <c r="AA4525" s="13">
        <v>4460</v>
      </c>
      <c r="AB4525" s="39">
        <v>2834273.9427619176</v>
      </c>
    </row>
    <row r="4526" spans="3:28">
      <c r="C4526" s="13">
        <v>4461</v>
      </c>
      <c r="D4526" s="13">
        <v>65</v>
      </c>
      <c r="E4526" s="14">
        <v>224952.18038729785</v>
      </c>
      <c r="F4526" s="14">
        <v>66808.85035104616</v>
      </c>
      <c r="G4526" s="14">
        <v>2551.6097</v>
      </c>
      <c r="H4526" s="14">
        <v>155591.72033625169</v>
      </c>
      <c r="I4526" s="14">
        <v>9335.5032201751001</v>
      </c>
      <c r="J4526" s="14">
        <v>3734.2012880700404</v>
      </c>
      <c r="K4526" s="15">
        <v>6.8176498587052582E-3</v>
      </c>
      <c r="L4526" s="14">
        <v>914.88417296586556</v>
      </c>
      <c r="M4526" s="14">
        <v>136975.4667245055</v>
      </c>
      <c r="N4526" s="14">
        <v>2800.6509660525298</v>
      </c>
      <c r="O4526" s="15">
        <v>0.10581565227700021</v>
      </c>
      <c r="P4526" s="14">
        <v>23305.029650304179</v>
      </c>
      <c r="Q4526" s="14">
        <v>244947.15442118206</v>
      </c>
      <c r="R4526" s="14">
        <v>2800.6509660525298</v>
      </c>
      <c r="S4526" s="15">
        <v>-9.3655753681017043E-2</v>
      </c>
      <c r="T4526" s="38">
        <v>-8987.4635241619308</v>
      </c>
      <c r="U4526" s="38">
        <v>88375.610331723641</v>
      </c>
      <c r="V4526" s="38">
        <v>15232.450299108115</v>
      </c>
      <c r="W4526" s="38">
        <v>470298.23147741117</v>
      </c>
      <c r="AA4526" s="13">
        <v>4461</v>
      </c>
      <c r="AB4526" s="39">
        <v>2489192.8190693385</v>
      </c>
    </row>
    <row r="4527" spans="3:28">
      <c r="C4527" s="13">
        <v>4462</v>
      </c>
      <c r="D4527" s="13">
        <v>65</v>
      </c>
      <c r="E4527" s="14">
        <v>244881.84781895677</v>
      </c>
      <c r="F4527" s="14">
        <v>74581.420649393142</v>
      </c>
      <c r="G4527" s="14">
        <v>2551.6097</v>
      </c>
      <c r="H4527" s="14">
        <v>167748.81746956363</v>
      </c>
      <c r="I4527" s="14">
        <v>10064.929048173817</v>
      </c>
      <c r="J4527" s="14">
        <v>4025.9716192695269</v>
      </c>
      <c r="K4527" s="15">
        <v>-8.0742133767361737E-3</v>
      </c>
      <c r="L4527" s="14">
        <v>-1253.0803753748728</v>
      </c>
      <c r="M4527" s="14">
        <v>155955.25597890987</v>
      </c>
      <c r="N4527" s="14">
        <v>3019.4787144521451</v>
      </c>
      <c r="O4527" s="15">
        <v>0.11671269438359455</v>
      </c>
      <c r="P4527" s="14">
        <v>27219.710992007775</v>
      </c>
      <c r="Q4527" s="14">
        <v>261949.24821068952</v>
      </c>
      <c r="R4527" s="14">
        <v>3019.4787144521451</v>
      </c>
      <c r="S4527" s="15">
        <v>0.14839624754991892</v>
      </c>
      <c r="T4527" s="38">
        <v>17450.373672881764</v>
      </c>
      <c r="U4527" s="38">
        <v>136553.20558463247</v>
      </c>
      <c r="V4527" s="38">
        <v>43417.004289514662</v>
      </c>
      <c r="W4527" s="38">
        <v>554457.70977423189</v>
      </c>
      <c r="AA4527" s="13">
        <v>4462</v>
      </c>
      <c r="AB4527" s="39">
        <v>2652994.4224936832</v>
      </c>
    </row>
    <row r="4528" spans="3:28">
      <c r="C4528" s="13">
        <v>4463</v>
      </c>
      <c r="D4528" s="13">
        <v>65</v>
      </c>
      <c r="E4528" s="14">
        <v>226893.57701281639</v>
      </c>
      <c r="F4528" s="14">
        <v>67565.995034998399</v>
      </c>
      <c r="G4528" s="14">
        <v>2551.6097</v>
      </c>
      <c r="H4528" s="14">
        <v>156775.97227781799</v>
      </c>
      <c r="I4528" s="14">
        <v>9406.5583366690789</v>
      </c>
      <c r="J4528" s="14">
        <v>3762.6233346676318</v>
      </c>
      <c r="K4528" s="15">
        <v>2.1872849473395725E-3</v>
      </c>
      <c r="L4528" s="14">
        <v>334.56172250249529</v>
      </c>
      <c r="M4528" s="14">
        <v>155173.41232843127</v>
      </c>
      <c r="N4528" s="14">
        <v>2821.9675010007236</v>
      </c>
      <c r="O4528" s="15">
        <v>0.2422930512773086</v>
      </c>
      <c r="P4528" s="14">
        <v>48962.156456280842</v>
      </c>
      <c r="Q4528" s="14">
        <v>252451.39295965445</v>
      </c>
      <c r="R4528" s="14">
        <v>2821.9675010007236</v>
      </c>
      <c r="S4528" s="15">
        <v>0.26659510558843974</v>
      </c>
      <c r="T4528" s="38">
        <v>553182.02075548936</v>
      </c>
      <c r="U4528" s="38">
        <v>2629582.4141370598</v>
      </c>
      <c r="V4528" s="38">
        <v>602478.73893427267</v>
      </c>
      <c r="W4528" s="38">
        <v>3037207.2194251455</v>
      </c>
      <c r="AA4528" s="13">
        <v>4463</v>
      </c>
      <c r="AB4528" s="39">
        <v>2710504.535093185</v>
      </c>
    </row>
    <row r="4529" spans="3:28">
      <c r="C4529" s="13">
        <v>4464</v>
      </c>
      <c r="D4529" s="13">
        <v>65</v>
      </c>
      <c r="E4529" s="14">
        <v>222656.08562357441</v>
      </c>
      <c r="F4529" s="14">
        <v>65913.373393194022</v>
      </c>
      <c r="G4529" s="14">
        <v>2551.6097</v>
      </c>
      <c r="H4529" s="14">
        <v>154191.10253038039</v>
      </c>
      <c r="I4529" s="14">
        <v>9251.4661518228222</v>
      </c>
      <c r="J4529" s="14">
        <v>3700.5864607291292</v>
      </c>
      <c r="K4529" s="15">
        <v>9.0337301078688106E-2</v>
      </c>
      <c r="L4529" s="14">
        <v>12703.380550958069</v>
      </c>
      <c r="M4529" s="14">
        <v>155175.32618039992</v>
      </c>
      <c r="N4529" s="14">
        <v>2775.4398455468468</v>
      </c>
      <c r="O4529" s="15">
        <v>0.18581460530824473</v>
      </c>
      <c r="P4529" s="14">
        <v>46128.848537536163</v>
      </c>
      <c r="Q4529" s="14">
        <v>295768.57459843741</v>
      </c>
      <c r="R4529" s="14">
        <v>2775.4398455468468</v>
      </c>
      <c r="S4529" s="15">
        <v>-5.8396156134209939E-2</v>
      </c>
      <c r="T4529" s="38">
        <v>-97267.032434976936</v>
      </c>
      <c r="U4529" s="38">
        <v>1569761.6966568138</v>
      </c>
      <c r="V4529" s="38">
        <v>-38434.803346482702</v>
      </c>
      <c r="W4529" s="38">
        <v>2020705.5974356511</v>
      </c>
      <c r="AA4529" s="13">
        <v>4464</v>
      </c>
      <c r="AB4529" s="39">
        <v>2410757.4047158356</v>
      </c>
    </row>
    <row r="4530" spans="3:28">
      <c r="C4530" s="13">
        <v>4465</v>
      </c>
      <c r="D4530" s="13">
        <v>65</v>
      </c>
      <c r="E4530" s="14">
        <v>224673.0272485223</v>
      </c>
      <c r="F4530" s="14">
        <v>66699.980626923701</v>
      </c>
      <c r="G4530" s="14">
        <v>2551.6097</v>
      </c>
      <c r="H4530" s="14">
        <v>155421.43692159859</v>
      </c>
      <c r="I4530" s="14">
        <v>9325.2862152959151</v>
      </c>
      <c r="J4530" s="14">
        <v>3730.1144861183661</v>
      </c>
      <c r="K4530" s="15">
        <v>2.0949828819354675E-2</v>
      </c>
      <c r="L4530" s="14">
        <v>3551.0635285621693</v>
      </c>
      <c r="M4530" s="14">
        <v>174919.34484004381</v>
      </c>
      <c r="N4530" s="14">
        <v>2797.5858645887743</v>
      </c>
      <c r="O4530" s="15">
        <v>-0.15085497295875314</v>
      </c>
      <c r="P4530" s="14">
        <v>-21069.381168869175</v>
      </c>
      <c r="Q4530" s="14">
        <v>119995.8792031826</v>
      </c>
      <c r="R4530" s="14">
        <v>2797.5858645887743</v>
      </c>
      <c r="S4530" s="15">
        <v>0.18384619672989241</v>
      </c>
      <c r="T4530" s="38">
        <v>230869.39756487971</v>
      </c>
      <c r="U4530" s="38">
        <v>1488042.863410718</v>
      </c>
      <c r="V4530" s="38">
        <v>213351.0799245727</v>
      </c>
      <c r="W4530" s="38">
        <v>1782958.0874539444</v>
      </c>
      <c r="AA4530" s="13">
        <v>4465</v>
      </c>
      <c r="AB4530" s="39">
        <v>2864108.9126999555</v>
      </c>
    </row>
    <row r="4531" spans="3:28">
      <c r="C4531" s="13">
        <v>4466</v>
      </c>
      <c r="D4531" s="13">
        <v>65</v>
      </c>
      <c r="E4531" s="14">
        <v>235384.99416830673</v>
      </c>
      <c r="F4531" s="14">
        <v>70877.647725639632</v>
      </c>
      <c r="G4531" s="14">
        <v>2551.6097</v>
      </c>
      <c r="H4531" s="14">
        <v>161955.7367426671</v>
      </c>
      <c r="I4531" s="14">
        <v>9717.3442045600259</v>
      </c>
      <c r="J4531" s="14">
        <v>3886.9376818240107</v>
      </c>
      <c r="K4531" s="15">
        <v>0.16304902676798189</v>
      </c>
      <c r="L4531" s="14">
        <v>27225.224637018451</v>
      </c>
      <c r="M4531" s="14">
        <v>196144.38892786304</v>
      </c>
      <c r="N4531" s="14">
        <v>2915.2032613680076</v>
      </c>
      <c r="O4531" s="15">
        <v>-6.4929039395179716E-2</v>
      </c>
      <c r="P4531" s="14">
        <v>-6758.0270616449206</v>
      </c>
      <c r="Q4531" s="14">
        <v>98782.849550412546</v>
      </c>
      <c r="R4531" s="14">
        <v>2915.2032613680076</v>
      </c>
      <c r="S4531" s="15">
        <v>1.531148022525386E-2</v>
      </c>
      <c r="T4531" s="38">
        <v>2874.6980088262094</v>
      </c>
      <c r="U4531" s="38">
        <v>192080.18335390452</v>
      </c>
      <c r="V4531" s="38">
        <v>23341.895584199741</v>
      </c>
      <c r="W4531" s="38">
        <v>487007.42183218012</v>
      </c>
      <c r="AA4531" s="13">
        <v>4466</v>
      </c>
      <c r="AB4531" s="39">
        <v>2636352.1755250185</v>
      </c>
    </row>
    <row r="4532" spans="3:28">
      <c r="C4532" s="13">
        <v>4467</v>
      </c>
      <c r="D4532" s="13">
        <v>65</v>
      </c>
      <c r="E4532" s="14">
        <v>234275.52220046252</v>
      </c>
      <c r="F4532" s="14">
        <v>70444.953658180384</v>
      </c>
      <c r="G4532" s="14">
        <v>2551.6097</v>
      </c>
      <c r="H4532" s="14">
        <v>161278.95884228215</v>
      </c>
      <c r="I4532" s="14">
        <v>9676.7375305369296</v>
      </c>
      <c r="J4532" s="14">
        <v>3870.6950122147719</v>
      </c>
      <c r="K4532" s="15">
        <v>0.13651406299927263</v>
      </c>
      <c r="L4532" s="14">
        <v>18673.013344710012</v>
      </c>
      <c r="M4532" s="14">
        <v>157392.90109858298</v>
      </c>
      <c r="N4532" s="14">
        <v>2903.0212591610789</v>
      </c>
      <c r="O4532" s="15">
        <v>-8.1189070970552141E-2</v>
      </c>
      <c r="P4532" s="14">
        <v>-15801.235124301282</v>
      </c>
      <c r="Q4532" s="14">
        <v>180272.96222172788</v>
      </c>
      <c r="R4532" s="14">
        <v>2903.0212591610789</v>
      </c>
      <c r="S4532" s="15">
        <v>-2.5628821574401842E-2</v>
      </c>
      <c r="T4532" s="38">
        <v>-10019.475715168361</v>
      </c>
      <c r="U4532" s="38">
        <v>382377.661738544</v>
      </c>
      <c r="V4532" s="38">
        <v>-7147.69749475963</v>
      </c>
      <c r="W4532" s="38">
        <v>720043.52505885484</v>
      </c>
      <c r="AA4532" s="13">
        <v>4467</v>
      </c>
      <c r="AB4532" s="39">
        <v>2924740.1579173361</v>
      </c>
    </row>
    <row r="4533" spans="3:28">
      <c r="C4533" s="13">
        <v>4468</v>
      </c>
      <c r="D4533" s="13">
        <v>65</v>
      </c>
      <c r="E4533" s="14">
        <v>239491.56270129036</v>
      </c>
      <c r="F4533" s="14">
        <v>72479.209453503237</v>
      </c>
      <c r="G4533" s="14">
        <v>2551.6097</v>
      </c>
      <c r="H4533" s="14">
        <v>164460.7435477871</v>
      </c>
      <c r="I4533" s="14">
        <v>9867.6446128672251</v>
      </c>
      <c r="J4533" s="14">
        <v>3947.05784514689</v>
      </c>
      <c r="K4533" s="15">
        <v>-8.9081134905982295E-2</v>
      </c>
      <c r="L4533" s="14">
        <v>-14667.287918547332</v>
      </c>
      <c r="M4533" s="14">
        <v>151957.12846776834</v>
      </c>
      <c r="N4533" s="14">
        <v>2960.2933838601675</v>
      </c>
      <c r="O4533" s="15">
        <v>9.2437881975424047E-2</v>
      </c>
      <c r="P4533" s="14">
        <v>10834.572981367743</v>
      </c>
      <c r="Q4533" s="14">
        <v>129523.94980525035</v>
      </c>
      <c r="R4533" s="14">
        <v>2960.2933838601675</v>
      </c>
      <c r="S4533" s="15">
        <v>0.43236255202298296</v>
      </c>
      <c r="T4533" s="38">
        <v>74704.113363396493</v>
      </c>
      <c r="U4533" s="38">
        <v>248965.44337905131</v>
      </c>
      <c r="V4533" s="38">
        <v>70871.398426216911</v>
      </c>
      <c r="W4533" s="38">
        <v>530446.52165206999</v>
      </c>
      <c r="AA4533" s="13">
        <v>4468</v>
      </c>
      <c r="AB4533" s="39">
        <v>2583262.7075874205</v>
      </c>
    </row>
    <row r="4534" spans="3:28">
      <c r="C4534" s="13">
        <v>4469</v>
      </c>
      <c r="D4534" s="13">
        <v>65</v>
      </c>
      <c r="E4534" s="14">
        <v>219956.55860468329</v>
      </c>
      <c r="F4534" s="14">
        <v>64860.557855826482</v>
      </c>
      <c r="G4534" s="14">
        <v>2551.6097</v>
      </c>
      <c r="H4534" s="14">
        <v>152544.39104885681</v>
      </c>
      <c r="I4534" s="14">
        <v>9152.6634629314085</v>
      </c>
      <c r="J4534" s="14">
        <v>3661.0653851725638</v>
      </c>
      <c r="K4534" s="15">
        <v>9.3348187355930867E-2</v>
      </c>
      <c r="L4534" s="14">
        <v>15199.824625525391</v>
      </c>
      <c r="M4534" s="14">
        <v>179859.70683262765</v>
      </c>
      <c r="N4534" s="14">
        <v>2745.7990388794224</v>
      </c>
      <c r="O4534" s="15">
        <v>8.1247340320531075E-2</v>
      </c>
      <c r="P4534" s="14">
        <v>12987.121043797004</v>
      </c>
      <c r="Q4534" s="14">
        <v>174206.74283822026</v>
      </c>
      <c r="R4534" s="14">
        <v>2745.7990388794224</v>
      </c>
      <c r="S4534" s="15">
        <v>3.5428793084814336E-2</v>
      </c>
      <c r="T4534" s="38">
        <v>2011.5077097386829</v>
      </c>
      <c r="U4534" s="38">
        <v>60160.479304884102</v>
      </c>
      <c r="V4534" s="38">
        <v>30198.453379061077</v>
      </c>
      <c r="W4534" s="38">
        <v>414226.92897573201</v>
      </c>
      <c r="AA4534" s="13">
        <v>4469</v>
      </c>
      <c r="AB4534" s="39">
        <v>2665422.2526648603</v>
      </c>
    </row>
    <row r="4535" spans="3:28">
      <c r="C4535" s="13">
        <v>4470</v>
      </c>
      <c r="D4535" s="13">
        <v>65</v>
      </c>
      <c r="E4535" s="14">
        <v>228646.3619617378</v>
      </c>
      <c r="F4535" s="14">
        <v>68249.581165077747</v>
      </c>
      <c r="G4535" s="14">
        <v>2551.6097</v>
      </c>
      <c r="H4535" s="14">
        <v>157845.17109666005</v>
      </c>
      <c r="I4535" s="14">
        <v>9470.710265799602</v>
      </c>
      <c r="J4535" s="14">
        <v>3788.2841063198412</v>
      </c>
      <c r="K4535" s="15">
        <v>-4.1084834372159262E-3</v>
      </c>
      <c r="L4535" s="14">
        <v>-479.66427856463247</v>
      </c>
      <c r="M4535" s="14">
        <v>118164.19476741157</v>
      </c>
      <c r="N4535" s="14">
        <v>2841.2130797398804</v>
      </c>
      <c r="O4535" s="15">
        <v>-1.6249701042131401E-2</v>
      </c>
      <c r="P4535" s="14">
        <v>-2180.6165768984051</v>
      </c>
      <c r="Q4535" s="14">
        <v>133434.24813699041</v>
      </c>
      <c r="R4535" s="14">
        <v>2841.2130797398804</v>
      </c>
      <c r="S4535" s="15">
        <v>0.3854948775849521</v>
      </c>
      <c r="T4535" s="38">
        <v>58225.876468642564</v>
      </c>
      <c r="U4535" s="38">
        <v>210688.37708870359</v>
      </c>
      <c r="V4535" s="38">
        <v>55565.595613179525</v>
      </c>
      <c r="W4535" s="38">
        <v>462286.8199931056</v>
      </c>
      <c r="AA4535" s="13">
        <v>4470</v>
      </c>
      <c r="AB4535" s="39">
        <v>2471895.4123387989</v>
      </c>
    </row>
    <row r="4536" spans="3:28">
      <c r="C4536" s="13">
        <v>4471</v>
      </c>
      <c r="D4536" s="13">
        <v>65</v>
      </c>
      <c r="E4536" s="14">
        <v>223974.44061171965</v>
      </c>
      <c r="F4536" s="14">
        <v>66427.531838570663</v>
      </c>
      <c r="G4536" s="14">
        <v>2551.6097</v>
      </c>
      <c r="H4536" s="14">
        <v>154995.29907314898</v>
      </c>
      <c r="I4536" s="14">
        <v>9299.7179443889381</v>
      </c>
      <c r="J4536" s="14">
        <v>3719.8871777555755</v>
      </c>
      <c r="K4536" s="15">
        <v>6.626742338118724E-2</v>
      </c>
      <c r="L4536" s="14">
        <v>11626.747750976114</v>
      </c>
      <c r="M4536" s="14">
        <v>188938.62771734176</v>
      </c>
      <c r="N4536" s="14">
        <v>2789.9153833166815</v>
      </c>
      <c r="O4536" s="15">
        <v>0.1054521418454666</v>
      </c>
      <c r="P4536" s="14">
        <v>23177.769003449899</v>
      </c>
      <c r="Q4536" s="14">
        <v>244366.92525596294</v>
      </c>
      <c r="R4536" s="14">
        <v>2789.9153833166815</v>
      </c>
      <c r="S4536" s="15">
        <v>0.1707132891090441</v>
      </c>
      <c r="T4536" s="38">
        <v>14624.963328972373</v>
      </c>
      <c r="U4536" s="38">
        <v>101689.66240573514</v>
      </c>
      <c r="V4536" s="38">
        <v>49429.480083398383</v>
      </c>
      <c r="W4536" s="38">
        <v>534995.21537903987</v>
      </c>
      <c r="AA4536" s="13">
        <v>4471</v>
      </c>
      <c r="AB4536" s="39">
        <v>2495245.8113090019</v>
      </c>
    </row>
    <row r="4537" spans="3:28">
      <c r="C4537" s="13">
        <v>4472</v>
      </c>
      <c r="D4537" s="13">
        <v>65</v>
      </c>
      <c r="E4537" s="14">
        <v>232123.13445192311</v>
      </c>
      <c r="F4537" s="14">
        <v>69605.522436250016</v>
      </c>
      <c r="G4537" s="14">
        <v>2551.6097</v>
      </c>
      <c r="H4537" s="14">
        <v>159966.00231567307</v>
      </c>
      <c r="I4537" s="14">
        <v>9597.9601389403833</v>
      </c>
      <c r="J4537" s="14">
        <v>3839.1840555761537</v>
      </c>
      <c r="K4537" s="15">
        <v>7.2400798683883327E-2</v>
      </c>
      <c r="L4537" s="14">
        <v>11411.110634859881</v>
      </c>
      <c r="M4537" s="14">
        <v>170940.98932099159</v>
      </c>
      <c r="N4537" s="14">
        <v>2879.3880416821148</v>
      </c>
      <c r="O4537" s="15">
        <v>4.7037630878629014E-2</v>
      </c>
      <c r="P4537" s="14">
        <v>7843.4053905846131</v>
      </c>
      <c r="Q4537" s="14">
        <v>176030.5576501902</v>
      </c>
      <c r="R4537" s="14">
        <v>2879.3880416821148</v>
      </c>
      <c r="S4537" s="15">
        <v>0.15499135859287091</v>
      </c>
      <c r="T4537" s="38">
        <v>23899.313460691919</v>
      </c>
      <c r="U4537" s="38">
        <v>179536.72326174169</v>
      </c>
      <c r="V4537" s="38">
        <v>43153.829486136412</v>
      </c>
      <c r="W4537" s="38">
        <v>526508.27023292345</v>
      </c>
      <c r="AA4537" s="13">
        <v>4472</v>
      </c>
      <c r="AB4537" s="39">
        <v>2766833.9096664148</v>
      </c>
    </row>
    <row r="4538" spans="3:28">
      <c r="C4538" s="13">
        <v>4473</v>
      </c>
      <c r="D4538" s="13">
        <v>65</v>
      </c>
      <c r="E4538" s="14">
        <v>231611.20059518461</v>
      </c>
      <c r="F4538" s="14">
        <v>69405.868232121997</v>
      </c>
      <c r="G4538" s="14">
        <v>2551.6097</v>
      </c>
      <c r="H4538" s="14">
        <v>159653.7226630626</v>
      </c>
      <c r="I4538" s="14">
        <v>9579.2233597837549</v>
      </c>
      <c r="J4538" s="14">
        <v>3831.6893439135019</v>
      </c>
      <c r="K4538" s="15">
        <v>2.9077196790858677E-2</v>
      </c>
      <c r="L4538" s="14">
        <v>5861.3589318763406</v>
      </c>
      <c r="M4538" s="14">
        <v>209356.43333615179</v>
      </c>
      <c r="N4538" s="14">
        <v>2873.7670079351265</v>
      </c>
      <c r="O4538" s="15">
        <v>0.10788193393189438</v>
      </c>
      <c r="P4538" s="14">
        <v>14094.354015935549</v>
      </c>
      <c r="Q4538" s="14">
        <v>146177.33832889755</v>
      </c>
      <c r="R4538" s="14">
        <v>2873.7670079351265</v>
      </c>
      <c r="S4538" s="15">
        <v>0.31055610755472296</v>
      </c>
      <c r="T4538" s="38">
        <v>166728.13346157037</v>
      </c>
      <c r="U4538" s="38">
        <v>705034.61767751642</v>
      </c>
      <c r="V4538" s="38">
        <v>186683.84640938224</v>
      </c>
      <c r="W4538" s="38">
        <v>1060568.3893425658</v>
      </c>
      <c r="AA4538" s="13">
        <v>4473</v>
      </c>
      <c r="AB4538" s="39">
        <v>2974605.0455930219</v>
      </c>
    </row>
    <row r="4539" spans="3:28">
      <c r="C4539" s="13">
        <v>4474</v>
      </c>
      <c r="D4539" s="13">
        <v>65</v>
      </c>
      <c r="E4539" s="14">
        <v>227837.25461842422</v>
      </c>
      <c r="F4539" s="14">
        <v>67934.029301185452</v>
      </c>
      <c r="G4539" s="14">
        <v>2551.6097</v>
      </c>
      <c r="H4539" s="14">
        <v>157351.61561723877</v>
      </c>
      <c r="I4539" s="14">
        <v>9441.0969370343264</v>
      </c>
      <c r="J4539" s="14">
        <v>3776.4387748137306</v>
      </c>
      <c r="K4539" s="15">
        <v>8.8001707104657795E-2</v>
      </c>
      <c r="L4539" s="14">
        <v>15232.607778037707</v>
      </c>
      <c r="M4539" s="14">
        <v>190215.2849800188</v>
      </c>
      <c r="N4539" s="14">
        <v>2832.3290811102979</v>
      </c>
      <c r="O4539" s="15">
        <v>-5.2111050989732885E-2</v>
      </c>
      <c r="P4539" s="14">
        <v>-4112.8450726061528</v>
      </c>
      <c r="Q4539" s="14">
        <v>76227.942834621863</v>
      </c>
      <c r="R4539" s="14">
        <v>2832.3290811102979</v>
      </c>
      <c r="S4539" s="15">
        <v>1.5144110737874847E-2</v>
      </c>
      <c r="T4539" s="38">
        <v>4113.0470863000473</v>
      </c>
      <c r="U4539" s="38">
        <v>277123.04486616666</v>
      </c>
      <c r="V4539" s="38">
        <v>15232.809791731601</v>
      </c>
      <c r="W4539" s="38">
        <v>543566.27268080739</v>
      </c>
      <c r="AA4539" s="13">
        <v>4474</v>
      </c>
      <c r="AB4539" s="39">
        <v>2881972.9101628903</v>
      </c>
    </row>
    <row r="4540" spans="3:28">
      <c r="C4540" s="13">
        <v>4475</v>
      </c>
      <c r="D4540" s="13">
        <v>65</v>
      </c>
      <c r="E4540" s="14">
        <v>228058.31816091144</v>
      </c>
      <c r="F4540" s="14">
        <v>68020.244082755467</v>
      </c>
      <c r="G4540" s="14">
        <v>2551.6097</v>
      </c>
      <c r="H4540" s="14">
        <v>157486.46437815597</v>
      </c>
      <c r="I4540" s="14">
        <v>9449.1878626893576</v>
      </c>
      <c r="J4540" s="14">
        <v>3779.6751450757433</v>
      </c>
      <c r="K4540" s="15">
        <v>4.7655338150444718E-2</v>
      </c>
      <c r="L4540" s="14">
        <v>7748.5721206683456</v>
      </c>
      <c r="M4540" s="14">
        <v>172234.50955103579</v>
      </c>
      <c r="N4540" s="14">
        <v>2834.7563588068074</v>
      </c>
      <c r="O4540" s="15">
        <v>4.9109041532496227E-2</v>
      </c>
      <c r="P4540" s="14">
        <v>15668.752876397502</v>
      </c>
      <c r="Q4540" s="14">
        <v>336146.58077012171</v>
      </c>
      <c r="R4540" s="14">
        <v>2834.7563588068074</v>
      </c>
      <c r="S4540" s="15">
        <v>3.8961575392605502E-2</v>
      </c>
      <c r="T4540" s="38">
        <v>10253.200295789999</v>
      </c>
      <c r="U4540" s="38">
        <v>274832.4294134886</v>
      </c>
      <c r="V4540" s="38">
        <v>33670.525292855848</v>
      </c>
      <c r="W4540" s="38">
        <v>783213.51973464608</v>
      </c>
      <c r="AA4540" s="13">
        <v>4475</v>
      </c>
      <c r="AB4540" s="39">
        <v>2783090.7630740921</v>
      </c>
    </row>
    <row r="4541" spans="3:28">
      <c r="C4541" s="13">
        <v>4476</v>
      </c>
      <c r="D4541" s="13">
        <v>65</v>
      </c>
      <c r="E4541" s="14">
        <v>230426.60473471339</v>
      </c>
      <c r="F4541" s="14">
        <v>68943.875846538227</v>
      </c>
      <c r="G4541" s="14">
        <v>2551.6097</v>
      </c>
      <c r="H4541" s="14">
        <v>158931.11918817516</v>
      </c>
      <c r="I4541" s="14">
        <v>9535.8671512905094</v>
      </c>
      <c r="J4541" s="14">
        <v>3814.3468605162038</v>
      </c>
      <c r="K4541" s="15">
        <v>6.3282544600758855E-2</v>
      </c>
      <c r="L4541" s="14">
        <v>8863.5112203942881</v>
      </c>
      <c r="M4541" s="14">
        <v>150833.18176281816</v>
      </c>
      <c r="N4541" s="14">
        <v>2860.7601453871525</v>
      </c>
      <c r="O4541" s="15">
        <v>-6.3454104124918448E-2</v>
      </c>
      <c r="P4541" s="14">
        <v>-12463.034108975491</v>
      </c>
      <c r="Q4541" s="14">
        <v>185377.55899643592</v>
      </c>
      <c r="R4541" s="14">
        <v>2860.7601453871525</v>
      </c>
      <c r="S4541" s="15">
        <v>0.35515136144617704</v>
      </c>
      <c r="T4541" s="38">
        <v>130889.91951264245</v>
      </c>
      <c r="U4541" s="38">
        <v>500867.16078743991</v>
      </c>
      <c r="V4541" s="38">
        <v>127290.39662406125</v>
      </c>
      <c r="W4541" s="38">
        <v>837077.90154669399</v>
      </c>
      <c r="AA4541" s="13">
        <v>4476</v>
      </c>
      <c r="AB4541" s="39">
        <v>2747362.9157640976</v>
      </c>
    </row>
    <row r="4542" spans="3:28">
      <c r="C4542" s="13">
        <v>4477</v>
      </c>
      <c r="D4542" s="13">
        <v>65</v>
      </c>
      <c r="E4542" s="14">
        <v>221843.26441899472</v>
      </c>
      <c r="F4542" s="14">
        <v>65596.373123407946</v>
      </c>
      <c r="G4542" s="14">
        <v>2551.6097</v>
      </c>
      <c r="H4542" s="14">
        <v>153695.28159558677</v>
      </c>
      <c r="I4542" s="14">
        <v>9221.716895735206</v>
      </c>
      <c r="J4542" s="14">
        <v>3688.6867582940827</v>
      </c>
      <c r="K4542" s="15">
        <v>1.3451846085655063E-2</v>
      </c>
      <c r="L4542" s="14">
        <v>2283.7625650717255</v>
      </c>
      <c r="M4542" s="14">
        <v>173901.27689263684</v>
      </c>
      <c r="N4542" s="14">
        <v>2766.5150687205619</v>
      </c>
      <c r="O4542" s="15">
        <v>-8.2982092707053895E-2</v>
      </c>
      <c r="P4542" s="14">
        <v>-33742.184436327909</v>
      </c>
      <c r="Q4542" s="14">
        <v>374261.14419512654</v>
      </c>
      <c r="R4542" s="14">
        <v>2766.5150687205619</v>
      </c>
      <c r="S4542" s="15">
        <v>-2.7901359184754906E-2</v>
      </c>
      <c r="T4542" s="38">
        <v>-3893.4927876407528</v>
      </c>
      <c r="U4542" s="38">
        <v>137034.67945353166</v>
      </c>
      <c r="V4542" s="38">
        <v>-35351.914658896938</v>
      </c>
      <c r="W4542" s="38">
        <v>685197.10054129502</v>
      </c>
      <c r="AA4542" s="13">
        <v>4477</v>
      </c>
      <c r="AB4542" s="39">
        <v>2663003.683706264</v>
      </c>
    </row>
    <row r="4543" spans="3:28">
      <c r="C4543" s="13">
        <v>4478</v>
      </c>
      <c r="D4543" s="13">
        <v>65</v>
      </c>
      <c r="E4543" s="14">
        <v>243544.65953828872</v>
      </c>
      <c r="F4543" s="14">
        <v>74059.917219932599</v>
      </c>
      <c r="G4543" s="14">
        <v>2551.6097</v>
      </c>
      <c r="H4543" s="14">
        <v>166933.13261835612</v>
      </c>
      <c r="I4543" s="14">
        <v>10015.987957101366</v>
      </c>
      <c r="J4543" s="14">
        <v>4006.3951828405466</v>
      </c>
      <c r="K4543" s="15">
        <v>6.8907657030490829E-2</v>
      </c>
      <c r="L4543" s="14">
        <v>10402.089570257751</v>
      </c>
      <c r="M4543" s="14">
        <v>163362.23474233586</v>
      </c>
      <c r="N4543" s="14">
        <v>3004.7963871304096</v>
      </c>
      <c r="O4543" s="15">
        <v>0.17419285699222342</v>
      </c>
      <c r="P4543" s="14">
        <v>18504.316932414207</v>
      </c>
      <c r="Q4543" s="14">
        <v>126235.62285461438</v>
      </c>
      <c r="R4543" s="14">
        <v>3004.7963871304096</v>
      </c>
      <c r="S4543" s="15">
        <v>0.68841741908002485</v>
      </c>
      <c r="T4543" s="38">
        <v>432796.47074208339</v>
      </c>
      <c r="U4543" s="38">
        <v>1062982.0758778208</v>
      </c>
      <c r="V4543" s="38">
        <v>461702.87724475533</v>
      </c>
      <c r="W4543" s="38">
        <v>1352579.9334747712</v>
      </c>
      <c r="AA4543" s="13">
        <v>4478</v>
      </c>
      <c r="AB4543" s="39">
        <v>3000389.7735509123</v>
      </c>
    </row>
    <row r="4544" spans="3:28">
      <c r="C4544" s="13">
        <v>4479</v>
      </c>
      <c r="D4544" s="13">
        <v>65</v>
      </c>
      <c r="E4544" s="14">
        <v>230111.20477642355</v>
      </c>
      <c r="F4544" s="14">
        <v>68820.869862805179</v>
      </c>
      <c r="G4544" s="14">
        <v>2551.6097</v>
      </c>
      <c r="H4544" s="14">
        <v>158738.72521361837</v>
      </c>
      <c r="I4544" s="14">
        <v>9524.3235128171018</v>
      </c>
      <c r="J4544" s="14">
        <v>3809.7294051268409</v>
      </c>
      <c r="K4544" s="15">
        <v>2.1029313654503373E-2</v>
      </c>
      <c r="L4544" s="14">
        <v>3325.7123636281053</v>
      </c>
      <c r="M4544" s="14">
        <v>163377.07762570519</v>
      </c>
      <c r="N4544" s="14">
        <v>2857.2970538451304</v>
      </c>
      <c r="O4544" s="15">
        <v>-8.3857020261721232E-2</v>
      </c>
      <c r="P4544" s="14">
        <v>-10128.534498254137</v>
      </c>
      <c r="Q4544" s="14">
        <v>112083.49586888362</v>
      </c>
      <c r="R4544" s="14">
        <v>2857.2970538451304</v>
      </c>
      <c r="S4544" s="15">
        <v>0.59954661433442125</v>
      </c>
      <c r="T4544" s="38">
        <v>171423.64249471549</v>
      </c>
      <c r="U4544" s="38">
        <v>458774.41683502321</v>
      </c>
      <c r="V4544" s="38">
        <v>164620.82036008945</v>
      </c>
      <c r="W4544" s="38">
        <v>734234.99032961205</v>
      </c>
      <c r="AA4544" s="13">
        <v>4479</v>
      </c>
      <c r="AB4544" s="39">
        <v>2913422.0165854571</v>
      </c>
    </row>
    <row r="4545" spans="3:28">
      <c r="C4545" s="13">
        <v>4480</v>
      </c>
      <c r="D4545" s="13">
        <v>65</v>
      </c>
      <c r="E4545" s="14">
        <v>232935.66476009091</v>
      </c>
      <c r="F4545" s="14">
        <v>69922.409256435451</v>
      </c>
      <c r="G4545" s="14">
        <v>2551.6097</v>
      </c>
      <c r="H4545" s="14">
        <v>160461.64580365547</v>
      </c>
      <c r="I4545" s="14">
        <v>9627.6987482193272</v>
      </c>
      <c r="J4545" s="14">
        <v>3851.0794992877309</v>
      </c>
      <c r="K4545" s="15">
        <v>2.534964997225355E-2</v>
      </c>
      <c r="L4545" s="14">
        <v>3089.3358544906491</v>
      </c>
      <c r="M4545" s="14">
        <v>126883.8504370052</v>
      </c>
      <c r="N4545" s="14">
        <v>2888.3096244657982</v>
      </c>
      <c r="O4545" s="15">
        <v>0.16042235837532209</v>
      </c>
      <c r="P4545" s="14">
        <v>30887.550901624596</v>
      </c>
      <c r="Q4545" s="14">
        <v>224870.64613611758</v>
      </c>
      <c r="R4545" s="14">
        <v>2888.3096244657982</v>
      </c>
      <c r="S4545" s="15">
        <v>0.14263982289289093</v>
      </c>
      <c r="T4545" s="38">
        <v>16045.071981142097</v>
      </c>
      <c r="U4545" s="38">
        <v>129975.84978357903</v>
      </c>
      <c r="V4545" s="38">
        <v>50021.958737257344</v>
      </c>
      <c r="W4545" s="38">
        <v>481730.3463567018</v>
      </c>
      <c r="AA4545" s="13">
        <v>4480</v>
      </c>
      <c r="AB4545" s="39">
        <v>2600749.8747542631</v>
      </c>
    </row>
    <row r="4546" spans="3:28">
      <c r="C4546" s="13">
        <v>4481</v>
      </c>
      <c r="D4546" s="13">
        <v>65</v>
      </c>
      <c r="E4546" s="14">
        <v>237155.48206689968</v>
      </c>
      <c r="F4546" s="14">
        <v>71568.138006090885</v>
      </c>
      <c r="G4546" s="14">
        <v>2551.6097</v>
      </c>
      <c r="H4546" s="14">
        <v>163035.7343608088</v>
      </c>
      <c r="I4546" s="14">
        <v>9782.144061648527</v>
      </c>
      <c r="J4546" s="14">
        <v>3912.8576246594112</v>
      </c>
      <c r="K4546" s="15">
        <v>0.13265359692751733</v>
      </c>
      <c r="L4546" s="14">
        <v>19592.64888134069</v>
      </c>
      <c r="M4546" s="14">
        <v>169246.91126275351</v>
      </c>
      <c r="N4546" s="14">
        <v>2934.6432184945579</v>
      </c>
      <c r="O4546" s="15">
        <v>0.10120272661500129</v>
      </c>
      <c r="P4546" s="14">
        <v>16123.80123919063</v>
      </c>
      <c r="Q4546" s="14">
        <v>176912.92946862237</v>
      </c>
      <c r="R4546" s="14">
        <v>2934.6432184945579</v>
      </c>
      <c r="S4546" s="15">
        <v>7.4927939713214556E-2</v>
      </c>
      <c r="T4546" s="38">
        <v>65552.075957016728</v>
      </c>
      <c r="U4546" s="38">
        <v>941887.65375903004</v>
      </c>
      <c r="V4546" s="38">
        <v>101268.52607754804</v>
      </c>
      <c r="W4546" s="38">
        <v>1288047.494490406</v>
      </c>
      <c r="AA4546" s="13">
        <v>4481</v>
      </c>
      <c r="AB4546" s="39">
        <v>2461941.9420905607</v>
      </c>
    </row>
    <row r="4547" spans="3:28">
      <c r="C4547" s="13">
        <v>4482</v>
      </c>
      <c r="D4547" s="13">
        <v>65</v>
      </c>
      <c r="E4547" s="14">
        <v>224807.51563163739</v>
      </c>
      <c r="F4547" s="14">
        <v>66752.43109633858</v>
      </c>
      <c r="G4547" s="14">
        <v>2551.6097</v>
      </c>
      <c r="H4547" s="14">
        <v>155503.47483529881</v>
      </c>
      <c r="I4547" s="14">
        <v>9330.2084901179278</v>
      </c>
      <c r="J4547" s="14">
        <v>3732.0833960471714</v>
      </c>
      <c r="K4547" s="15">
        <v>4.0388800707375702E-3</v>
      </c>
      <c r="L4547" s="14">
        <v>626.49112919083063</v>
      </c>
      <c r="M4547" s="14">
        <v>157607.59398733012</v>
      </c>
      <c r="N4547" s="14">
        <v>2799.0625470353784</v>
      </c>
      <c r="O4547" s="15">
        <v>1.5135886282077925E-2</v>
      </c>
      <c r="P4547" s="14">
        <v>2800.6671899916969</v>
      </c>
      <c r="Q4547" s="14">
        <v>189235.09749733115</v>
      </c>
      <c r="R4547" s="14">
        <v>2799.0625470353784</v>
      </c>
      <c r="S4547" s="15">
        <v>-9.7424283190375369E-2</v>
      </c>
      <c r="T4547" s="38">
        <v>-18446.263071758913</v>
      </c>
      <c r="U4547" s="38">
        <v>172292.74772056972</v>
      </c>
      <c r="V4547" s="38">
        <v>-15019.104752576386</v>
      </c>
      <c r="W4547" s="38">
        <v>519135.43920523103</v>
      </c>
      <c r="AA4547" s="13">
        <v>4482</v>
      </c>
      <c r="AB4547" s="39">
        <v>2376781.7213933505</v>
      </c>
    </row>
    <row r="4548" spans="3:28">
      <c r="C4548" s="13">
        <v>4483</v>
      </c>
      <c r="D4548" s="13">
        <v>65</v>
      </c>
      <c r="E4548" s="14">
        <v>248381.62852257202</v>
      </c>
      <c r="F4548" s="14">
        <v>75946.335123803088</v>
      </c>
      <c r="G4548" s="14">
        <v>2551.6097</v>
      </c>
      <c r="H4548" s="14">
        <v>169883.68369876893</v>
      </c>
      <c r="I4548" s="14">
        <v>10193.021021926135</v>
      </c>
      <c r="J4548" s="14">
        <v>4077.2084087704543</v>
      </c>
      <c r="K4548" s="15">
        <v>-1.7891941710387507E-2</v>
      </c>
      <c r="L4548" s="14">
        <v>-2886.6825561332603</v>
      </c>
      <c r="M4548" s="14">
        <v>160491.73612223618</v>
      </c>
      <c r="N4548" s="14">
        <v>3057.9063065778405</v>
      </c>
      <c r="O4548" s="15">
        <v>-8.8444575664039571E-2</v>
      </c>
      <c r="P4548" s="14">
        <v>-35718.333609378235</v>
      </c>
      <c r="Q4548" s="14">
        <v>369660.52601025888</v>
      </c>
      <c r="R4548" s="14">
        <v>3057.9063065778405</v>
      </c>
      <c r="S4548" s="15">
        <v>9.9251102292392396E-2</v>
      </c>
      <c r="T4548" s="38">
        <v>78894.542965673638</v>
      </c>
      <c r="U4548" s="38">
        <v>875321.90171300201</v>
      </c>
      <c r="V4548" s="38">
        <v>40289.526800162144</v>
      </c>
      <c r="W4548" s="38">
        <v>1405474.1638454972</v>
      </c>
      <c r="AA4548" s="13">
        <v>4483</v>
      </c>
      <c r="AB4548" s="39">
        <v>2957682.2132430854</v>
      </c>
    </row>
    <row r="4549" spans="3:28">
      <c r="C4549" s="13">
        <v>4484</v>
      </c>
      <c r="D4549" s="13">
        <v>65</v>
      </c>
      <c r="E4549" s="14">
        <v>216730.13146417405</v>
      </c>
      <c r="F4549" s="14">
        <v>63602.251271027882</v>
      </c>
      <c r="G4549" s="14">
        <v>2551.6097</v>
      </c>
      <c r="H4549" s="14">
        <v>150576.27049314618</v>
      </c>
      <c r="I4549" s="14">
        <v>9034.5762295887707</v>
      </c>
      <c r="J4549" s="14">
        <v>3613.8304918355084</v>
      </c>
      <c r="K4549" s="15">
        <v>2.7584994179437473E-2</v>
      </c>
      <c r="L4549" s="14">
        <v>4004.7866101135537</v>
      </c>
      <c r="M4549" s="14">
        <v>150991.59872542485</v>
      </c>
      <c r="N4549" s="14">
        <v>2710.3728688766309</v>
      </c>
      <c r="O4549" s="15">
        <v>2.0507853990530837E-2</v>
      </c>
      <c r="P4549" s="14">
        <v>3338.4549972759178</v>
      </c>
      <c r="Q4549" s="14">
        <v>167482.73671283893</v>
      </c>
      <c r="R4549" s="14">
        <v>2710.3728688766309</v>
      </c>
      <c r="S4549" s="15">
        <v>0.29031427939953858</v>
      </c>
      <c r="T4549" s="38">
        <v>211215.76936476998</v>
      </c>
      <c r="U4549" s="38">
        <v>940112.74189953634</v>
      </c>
      <c r="V4549" s="38">
        <v>218559.01097215945</v>
      </c>
      <c r="W4549" s="38">
        <v>1258587.0773378001</v>
      </c>
      <c r="AA4549" s="13">
        <v>4484</v>
      </c>
      <c r="AB4549" s="39">
        <v>2443885.3150385469</v>
      </c>
    </row>
    <row r="4550" spans="3:28">
      <c r="C4550" s="13">
        <v>4485</v>
      </c>
      <c r="D4550" s="13">
        <v>65</v>
      </c>
      <c r="E4550" s="14">
        <v>222201.72591141696</v>
      </c>
      <c r="F4550" s="14">
        <v>65736.173105452617</v>
      </c>
      <c r="G4550" s="14">
        <v>2551.6097</v>
      </c>
      <c r="H4550" s="14">
        <v>153913.94310596434</v>
      </c>
      <c r="I4550" s="14">
        <v>9234.8365863578601</v>
      </c>
      <c r="J4550" s="14">
        <v>3693.9346345431441</v>
      </c>
      <c r="K4550" s="15">
        <v>1.232985125103955E-2</v>
      </c>
      <c r="L4550" s="14">
        <v>1828.9089491434158</v>
      </c>
      <c r="M4550" s="14">
        <v>152007.66972493037</v>
      </c>
      <c r="N4550" s="14">
        <v>2770.450975907358</v>
      </c>
      <c r="O4550" s="15">
        <v>-0.23208032039147564</v>
      </c>
      <c r="P4550" s="14">
        <v>-43523.749605241639</v>
      </c>
      <c r="Q4550" s="14">
        <v>145398.91779861986</v>
      </c>
      <c r="R4550" s="14">
        <v>2770.450975907358</v>
      </c>
      <c r="S4550" s="15">
        <v>0.44310446039258455</v>
      </c>
      <c r="T4550" s="38">
        <v>161232.03268152775</v>
      </c>
      <c r="U4550" s="38">
        <v>526486.38406065025</v>
      </c>
      <c r="V4550" s="38">
        <v>119537.19202542953</v>
      </c>
      <c r="W4550" s="38">
        <v>823892.97158420051</v>
      </c>
      <c r="AA4550" s="13">
        <v>4485</v>
      </c>
      <c r="AB4550" s="39">
        <v>3006834.5188435307</v>
      </c>
    </row>
    <row r="4551" spans="3:28">
      <c r="C4551" s="13">
        <v>4486</v>
      </c>
      <c r="D4551" s="13">
        <v>65</v>
      </c>
      <c r="E4551" s="14">
        <v>225314.22095174462</v>
      </c>
      <c r="F4551" s="14">
        <v>66950.046171180409</v>
      </c>
      <c r="G4551" s="14">
        <v>2551.6097</v>
      </c>
      <c r="H4551" s="14">
        <v>155812.56508056421</v>
      </c>
      <c r="I4551" s="14">
        <v>9348.7539048338513</v>
      </c>
      <c r="J4551" s="14">
        <v>3739.5015619335409</v>
      </c>
      <c r="K4551" s="15">
        <v>0.10622751292876145</v>
      </c>
      <c r="L4551" s="14">
        <v>16959.233965452895</v>
      </c>
      <c r="M4551" s="14">
        <v>178479.09325292436</v>
      </c>
      <c r="N4551" s="14">
        <v>2804.6261714501552</v>
      </c>
      <c r="O4551" s="15">
        <v>6.3914139770141293E-2</v>
      </c>
      <c r="P4551" s="14">
        <v>6555.1909481712592</v>
      </c>
      <c r="Q4551" s="14">
        <v>110519.9569081137</v>
      </c>
      <c r="R4551" s="14">
        <v>2804.6261714501552</v>
      </c>
      <c r="S4551" s="15">
        <v>9.0072248568023844E-2</v>
      </c>
      <c r="T4551" s="38">
        <v>15123.458108426279</v>
      </c>
      <c r="U4551" s="38">
        <v>184429.40798417584</v>
      </c>
      <c r="V4551" s="38">
        <v>38637.883022050431</v>
      </c>
      <c r="W4551" s="38">
        <v>473428.4581452139</v>
      </c>
      <c r="AA4551" s="13">
        <v>4486</v>
      </c>
      <c r="AB4551" s="39">
        <v>3019216.0558808669</v>
      </c>
    </row>
    <row r="4552" spans="3:28">
      <c r="C4552" s="13">
        <v>4487</v>
      </c>
      <c r="D4552" s="13">
        <v>65</v>
      </c>
      <c r="E4552" s="14">
        <v>227495.62735833219</v>
      </c>
      <c r="F4552" s="14">
        <v>67800.79466974955</v>
      </c>
      <c r="G4552" s="14">
        <v>2551.6097</v>
      </c>
      <c r="H4552" s="14">
        <v>157143.22298858265</v>
      </c>
      <c r="I4552" s="14">
        <v>9428.5933793149579</v>
      </c>
      <c r="J4552" s="14">
        <v>3771.4373517259833</v>
      </c>
      <c r="K4552" s="15">
        <v>4.5008333736632523E-2</v>
      </c>
      <c r="L4552" s="14">
        <v>6783.0718399396037</v>
      </c>
      <c r="M4552" s="14">
        <v>159375.8102342159</v>
      </c>
      <c r="N4552" s="14">
        <v>2828.5780137944871</v>
      </c>
      <c r="O4552" s="15">
        <v>0.18238503841974985</v>
      </c>
      <c r="P4552" s="14">
        <v>30064.032591308973</v>
      </c>
      <c r="Q4552" s="14">
        <v>196316.58273955126</v>
      </c>
      <c r="R4552" s="14">
        <v>2828.5780137944871</v>
      </c>
      <c r="S4552" s="15">
        <v>0.41290367521266036</v>
      </c>
      <c r="T4552" s="38">
        <v>70395.589777335539</v>
      </c>
      <c r="U4552" s="38">
        <v>242299.01221487919</v>
      </c>
      <c r="V4552" s="38">
        <v>107242.69420858411</v>
      </c>
      <c r="W4552" s="38">
        <v>597991.40518864628</v>
      </c>
      <c r="AA4552" s="13">
        <v>4487</v>
      </c>
      <c r="AB4552" s="39">
        <v>2916346.3457843713</v>
      </c>
    </row>
    <row r="4553" spans="3:28">
      <c r="C4553" s="13">
        <v>4488</v>
      </c>
      <c r="D4553" s="13">
        <v>65</v>
      </c>
      <c r="E4553" s="14">
        <v>228961.99436674998</v>
      </c>
      <c r="F4553" s="14">
        <v>68372.677803032493</v>
      </c>
      <c r="G4553" s="14">
        <v>2551.6097</v>
      </c>
      <c r="H4553" s="14">
        <v>158037.7068637175</v>
      </c>
      <c r="I4553" s="14">
        <v>9482.2624118230488</v>
      </c>
      <c r="J4553" s="14">
        <v>3792.9049647292195</v>
      </c>
      <c r="K4553" s="15">
        <v>0.11658645439386145</v>
      </c>
      <c r="L4553" s="14">
        <v>19089.277346070834</v>
      </c>
      <c r="M4553" s="14">
        <v>184720.68038780271</v>
      </c>
      <c r="N4553" s="14">
        <v>2844.6787235469146</v>
      </c>
      <c r="O4553" s="15">
        <v>-0.11593740365650534</v>
      </c>
      <c r="P4553" s="14">
        <v>-24849.793723021503</v>
      </c>
      <c r="Q4553" s="14">
        <v>190910.56718566766</v>
      </c>
      <c r="R4553" s="14">
        <v>2844.6787235469146</v>
      </c>
      <c r="S4553" s="15">
        <v>-0.14476541362382733</v>
      </c>
      <c r="T4553" s="38">
        <v>-78735.589999970631</v>
      </c>
      <c r="U4553" s="38">
        <v>466570.73400308541</v>
      </c>
      <c r="V4553" s="38">
        <v>-84496.106376921292</v>
      </c>
      <c r="W4553" s="38">
        <v>842201.98157655576</v>
      </c>
      <c r="AA4553" s="13">
        <v>4488</v>
      </c>
      <c r="AB4553" s="39">
        <v>2458749.4045001986</v>
      </c>
    </row>
    <row r="4554" spans="3:28">
      <c r="C4554" s="13">
        <v>4489</v>
      </c>
      <c r="D4554" s="13">
        <v>65</v>
      </c>
      <c r="E4554" s="14">
        <v>225647.80749464143</v>
      </c>
      <c r="F4554" s="14">
        <v>67080.144922910156</v>
      </c>
      <c r="G4554" s="14">
        <v>2551.6097</v>
      </c>
      <c r="H4554" s="14">
        <v>156016.05287173126</v>
      </c>
      <c r="I4554" s="14">
        <v>9360.9631723038747</v>
      </c>
      <c r="J4554" s="14">
        <v>3744.3852689215501</v>
      </c>
      <c r="K4554" s="15">
        <v>9.7460171118739947E-2</v>
      </c>
      <c r="L4554" s="14">
        <v>11346.684423799028</v>
      </c>
      <c r="M4554" s="14">
        <v>129642.68684179561</v>
      </c>
      <c r="N4554" s="14">
        <v>2808.2889516911623</v>
      </c>
      <c r="O4554" s="15">
        <v>8.8074890065844194E-2</v>
      </c>
      <c r="P4554" s="14">
        <v>11865.985711329753</v>
      </c>
      <c r="Q4554" s="14">
        <v>147996.22184007234</v>
      </c>
      <c r="R4554" s="14">
        <v>2808.2889516911623</v>
      </c>
      <c r="S4554" s="15">
        <v>0.3149144414451131</v>
      </c>
      <c r="T4554" s="38">
        <v>172502.75499459723</v>
      </c>
      <c r="U4554" s="38">
        <v>721683.47714340733</v>
      </c>
      <c r="V4554" s="38">
        <v>195715.42512972601</v>
      </c>
      <c r="W4554" s="38">
        <v>999322.38582527521</v>
      </c>
      <c r="AA4554" s="13">
        <v>4489</v>
      </c>
      <c r="AB4554" s="39">
        <v>2457936.1082803216</v>
      </c>
    </row>
    <row r="4555" spans="3:28">
      <c r="C4555" s="13">
        <v>4490</v>
      </c>
      <c r="D4555" s="13">
        <v>65</v>
      </c>
      <c r="E4555" s="14">
        <v>229979.65583450944</v>
      </c>
      <c r="F4555" s="14">
        <v>68769.565775458686</v>
      </c>
      <c r="G4555" s="14">
        <v>2551.6097</v>
      </c>
      <c r="H4555" s="14">
        <v>158658.48035905077</v>
      </c>
      <c r="I4555" s="14">
        <v>9519.508821543046</v>
      </c>
      <c r="J4555" s="14">
        <v>3807.8035286172185</v>
      </c>
      <c r="K4555" s="15">
        <v>4.6172055568340011E-2</v>
      </c>
      <c r="L4555" s="14">
        <v>6270.7476170941209</v>
      </c>
      <c r="M4555" s="14">
        <v>143987.26460735223</v>
      </c>
      <c r="N4555" s="14">
        <v>2855.8526464629135</v>
      </c>
      <c r="O4555" s="15">
        <v>0.15489430497955203</v>
      </c>
      <c r="P4555" s="14">
        <v>19447.410880056446</v>
      </c>
      <c r="Q4555" s="14">
        <v>146428.11903489719</v>
      </c>
      <c r="R4555" s="14">
        <v>2855.8526464629135</v>
      </c>
      <c r="S4555" s="15">
        <v>0.17336403726642824</v>
      </c>
      <c r="T4555" s="38">
        <v>36958.637064488175</v>
      </c>
      <c r="U4555" s="38">
        <v>251571.70632304266</v>
      </c>
      <c r="V4555" s="38">
        <v>62676.795561638741</v>
      </c>
      <c r="W4555" s="38">
        <v>541987.08996529202</v>
      </c>
      <c r="AA4555" s="13">
        <v>4490</v>
      </c>
      <c r="AB4555" s="39">
        <v>3030660.9837786099</v>
      </c>
    </row>
    <row r="4556" spans="3:28">
      <c r="C4556" s="13">
        <v>4491</v>
      </c>
      <c r="D4556" s="13">
        <v>65</v>
      </c>
      <c r="E4556" s="14">
        <v>231952.14124462492</v>
      </c>
      <c r="F4556" s="14">
        <v>69538.835085403713</v>
      </c>
      <c r="G4556" s="14">
        <v>2551.6097</v>
      </c>
      <c r="H4556" s="14">
        <v>159861.69645922122</v>
      </c>
      <c r="I4556" s="14">
        <v>9591.7017875532729</v>
      </c>
      <c r="J4556" s="14">
        <v>3836.6807150213094</v>
      </c>
      <c r="K4556" s="15">
        <v>6.155037113342407E-2</v>
      </c>
      <c r="L4556" s="14">
        <v>9498.3962284153204</v>
      </c>
      <c r="M4556" s="14">
        <v>165735.80978575186</v>
      </c>
      <c r="N4556" s="14">
        <v>2877.510536265982</v>
      </c>
      <c r="O4556" s="15">
        <v>0.14420476702886675</v>
      </c>
      <c r="P4556" s="14">
        <v>36782.149046508777</v>
      </c>
      <c r="Q4556" s="14">
        <v>293289.78868200642</v>
      </c>
      <c r="R4556" s="14">
        <v>2877.510536265982</v>
      </c>
      <c r="S4556" s="15">
        <v>-1.738591330558982E-2</v>
      </c>
      <c r="T4556" s="38">
        <v>-15583.83285631513</v>
      </c>
      <c r="U4556" s="38">
        <v>882203.16609624401</v>
      </c>
      <c r="V4556" s="38">
        <v>30696.712418608964</v>
      </c>
      <c r="W4556" s="38">
        <v>1341228.7645640024</v>
      </c>
      <c r="AA4556" s="13">
        <v>4491</v>
      </c>
      <c r="AB4556" s="39">
        <v>2920405.0824753852</v>
      </c>
    </row>
    <row r="4557" spans="3:28">
      <c r="C4557" s="13">
        <v>4492</v>
      </c>
      <c r="D4557" s="13">
        <v>65</v>
      </c>
      <c r="E4557" s="14">
        <v>233631.0233246726</v>
      </c>
      <c r="F4557" s="14">
        <v>70193.599096622318</v>
      </c>
      <c r="G4557" s="14">
        <v>2551.6097</v>
      </c>
      <c r="H4557" s="14">
        <v>160885.81452805028</v>
      </c>
      <c r="I4557" s="14">
        <v>9653.1488716830172</v>
      </c>
      <c r="J4557" s="14">
        <v>3861.2595486732071</v>
      </c>
      <c r="K4557" s="15">
        <v>5.0810698703959781E-2</v>
      </c>
      <c r="L4557" s="14">
        <v>7611.8150127898607</v>
      </c>
      <c r="M4557" s="14">
        <v>159349.7729078999</v>
      </c>
      <c r="N4557" s="14">
        <v>2895.9446615049051</v>
      </c>
      <c r="O4557" s="15">
        <v>-2.687461408862224E-3</v>
      </c>
      <c r="P4557" s="14">
        <v>-270.73784916198628</v>
      </c>
      <c r="Q4557" s="14">
        <v>101918.34587734706</v>
      </c>
      <c r="R4557" s="14">
        <v>2895.9446615049051</v>
      </c>
      <c r="S4557" s="15">
        <v>0.1642666912856805</v>
      </c>
      <c r="T4557" s="38">
        <v>63219.11110129334</v>
      </c>
      <c r="U4557" s="38">
        <v>449523.62742456666</v>
      </c>
      <c r="V4557" s="38">
        <v>70560.18826492122</v>
      </c>
      <c r="W4557" s="38">
        <v>710791.74620981363</v>
      </c>
      <c r="AA4557" s="13">
        <v>4492</v>
      </c>
      <c r="AB4557" s="39">
        <v>2614366.9392055813</v>
      </c>
    </row>
    <row r="4558" spans="3:28">
      <c r="C4558" s="13">
        <v>4493</v>
      </c>
      <c r="D4558" s="13">
        <v>65</v>
      </c>
      <c r="E4558" s="14">
        <v>221007.92746372454</v>
      </c>
      <c r="F4558" s="14">
        <v>65270.591710852575</v>
      </c>
      <c r="G4558" s="14">
        <v>2551.6097</v>
      </c>
      <c r="H4558" s="14">
        <v>153185.72605287196</v>
      </c>
      <c r="I4558" s="14">
        <v>9191.143563172318</v>
      </c>
      <c r="J4558" s="14">
        <v>3676.4574252689272</v>
      </c>
      <c r="K4558" s="15">
        <v>1.4751335833088422E-3</v>
      </c>
      <c r="L4558" s="14">
        <v>152.23845679908558</v>
      </c>
      <c r="M4558" s="14">
        <v>105193.63366341479</v>
      </c>
      <c r="N4558" s="14">
        <v>2757.3430689516954</v>
      </c>
      <c r="O4558" s="15">
        <v>8.0875181483849132E-2</v>
      </c>
      <c r="P4558" s="14">
        <v>10961.302288585613</v>
      </c>
      <c r="Q4558" s="14">
        <v>147873.54651463681</v>
      </c>
      <c r="R4558" s="14">
        <v>2757.3430689516954</v>
      </c>
      <c r="S4558" s="15">
        <v>-0.18316597802524687</v>
      </c>
      <c r="T4558" s="38">
        <v>-60909.748024403583</v>
      </c>
      <c r="U4558" s="38">
        <v>273007.46959316649</v>
      </c>
      <c r="V4558" s="38">
        <v>-49796.207279018883</v>
      </c>
      <c r="W4558" s="38">
        <v>526074.64977121807</v>
      </c>
      <c r="AA4558" s="13">
        <v>4493</v>
      </c>
      <c r="AB4558" s="39">
        <v>2568829.5128798871</v>
      </c>
    </row>
    <row r="4559" spans="3:28">
      <c r="C4559" s="13">
        <v>4494</v>
      </c>
      <c r="D4559" s="13">
        <v>65</v>
      </c>
      <c r="E4559" s="14">
        <v>238955.67674712581</v>
      </c>
      <c r="F4559" s="14">
        <v>72270.213931379069</v>
      </c>
      <c r="G4559" s="14">
        <v>2551.6097</v>
      </c>
      <c r="H4559" s="14">
        <v>164133.85311574672</v>
      </c>
      <c r="I4559" s="14">
        <v>9848.0311869448033</v>
      </c>
      <c r="J4559" s="14">
        <v>3939.2124747779217</v>
      </c>
      <c r="K4559" s="15">
        <v>9.0385763473717934E-2</v>
      </c>
      <c r="L4559" s="14">
        <v>10593.311808681541</v>
      </c>
      <c r="M4559" s="14">
        <v>129764.02806116517</v>
      </c>
      <c r="N4559" s="14">
        <v>2954.4093560834408</v>
      </c>
      <c r="O4559" s="15">
        <v>7.4589363426567773E-2</v>
      </c>
      <c r="P4559" s="14">
        <v>28856.873206131168</v>
      </c>
      <c r="Q4559" s="14">
        <v>417210.59593544126</v>
      </c>
      <c r="R4559" s="14">
        <v>2954.4093560834408</v>
      </c>
      <c r="S4559" s="15">
        <v>0.56556836227082841</v>
      </c>
      <c r="T4559" s="38">
        <v>29338.377426199091</v>
      </c>
      <c r="U4559" s="38">
        <v>82689.730984142443</v>
      </c>
      <c r="V4559" s="38">
        <v>68788.562441011803</v>
      </c>
      <c r="W4559" s="38">
        <v>629664.35498074885</v>
      </c>
      <c r="AA4559" s="13">
        <v>4494</v>
      </c>
      <c r="AB4559" s="39">
        <v>2684896.3223730368</v>
      </c>
    </row>
    <row r="4560" spans="3:28">
      <c r="C4560" s="13">
        <v>4495</v>
      </c>
      <c r="D4560" s="13">
        <v>65</v>
      </c>
      <c r="E4560" s="14">
        <v>236301.19858320634</v>
      </c>
      <c r="F4560" s="14">
        <v>71234.967447450472</v>
      </c>
      <c r="G4560" s="14">
        <v>2551.6097</v>
      </c>
      <c r="H4560" s="14">
        <v>162514.62143575586</v>
      </c>
      <c r="I4560" s="14">
        <v>9750.8772861453508</v>
      </c>
      <c r="J4560" s="14">
        <v>3900.3509144581403</v>
      </c>
      <c r="K4560" s="15">
        <v>1.459695227676687E-3</v>
      </c>
      <c r="L4560" s="14">
        <v>200.65037456953783</v>
      </c>
      <c r="M4560" s="14">
        <v>139611.28385419108</v>
      </c>
      <c r="N4560" s="14">
        <v>2925.2631858436052</v>
      </c>
      <c r="O4560" s="15">
        <v>-0.12244007786444211</v>
      </c>
      <c r="P4560" s="14">
        <v>-21766.719745764647</v>
      </c>
      <c r="Q4560" s="14">
        <v>157470.38018638329</v>
      </c>
      <c r="R4560" s="14">
        <v>2925.2631858436052</v>
      </c>
      <c r="S4560" s="15">
        <v>3.5435926342467047E-2</v>
      </c>
      <c r="T4560" s="38">
        <v>20871.463972926056</v>
      </c>
      <c r="U4560" s="38">
        <v>611325.72432181239</v>
      </c>
      <c r="V4560" s="38">
        <v>-694.60539826905369</v>
      </c>
      <c r="W4560" s="38">
        <v>908407.38836238673</v>
      </c>
      <c r="AA4560" s="13">
        <v>4495</v>
      </c>
      <c r="AB4560" s="39">
        <v>2572860.1250136895</v>
      </c>
    </row>
    <row r="4561" spans="3:28">
      <c r="C4561" s="13">
        <v>4496</v>
      </c>
      <c r="D4561" s="13">
        <v>65</v>
      </c>
      <c r="E4561" s="14">
        <v>232394.90662245316</v>
      </c>
      <c r="F4561" s="14">
        <v>69711.513582756728</v>
      </c>
      <c r="G4561" s="14">
        <v>2551.6097</v>
      </c>
      <c r="H4561" s="14">
        <v>160131.78333969644</v>
      </c>
      <c r="I4561" s="14">
        <v>9607.9070003817869</v>
      </c>
      <c r="J4561" s="14">
        <v>3843.1628001527151</v>
      </c>
      <c r="K4561" s="15">
        <v>4.2628083677130522E-2</v>
      </c>
      <c r="L4561" s="14">
        <v>8049.5121196996388</v>
      </c>
      <c r="M4561" s="14">
        <v>198802.29176615906</v>
      </c>
      <c r="N4561" s="14">
        <v>2882.3721001145359</v>
      </c>
      <c r="O4561" s="15">
        <v>0.24222846755074029</v>
      </c>
      <c r="P4561" s="14">
        <v>40072.036501498398</v>
      </c>
      <c r="Q4561" s="14">
        <v>206943.97025301811</v>
      </c>
      <c r="R4561" s="14">
        <v>2882.3721001145359</v>
      </c>
      <c r="S4561" s="15">
        <v>7.4386649519406156E-2</v>
      </c>
      <c r="T4561" s="38">
        <v>41438.883466043764</v>
      </c>
      <c r="U4561" s="38">
        <v>599954.27212866931</v>
      </c>
      <c r="V4561" s="38">
        <v>89560.432087241803</v>
      </c>
      <c r="W4561" s="38">
        <v>1005700.5341478465</v>
      </c>
      <c r="AA4561" s="13">
        <v>4496</v>
      </c>
      <c r="AB4561" s="39">
        <v>2998755.2570264176</v>
      </c>
    </row>
    <row r="4562" spans="3:28">
      <c r="C4562" s="13">
        <v>4497</v>
      </c>
      <c r="D4562" s="13">
        <v>65</v>
      </c>
      <c r="E4562" s="14">
        <v>231146.99453757133</v>
      </c>
      <c r="F4562" s="14">
        <v>69224.827869652814</v>
      </c>
      <c r="G4562" s="14">
        <v>2551.6097</v>
      </c>
      <c r="H4562" s="14">
        <v>159370.5569679185</v>
      </c>
      <c r="I4562" s="14">
        <v>9562.2334180751095</v>
      </c>
      <c r="J4562" s="14">
        <v>3824.8933672300441</v>
      </c>
      <c r="K4562" s="15">
        <v>7.1859041386884093E-2</v>
      </c>
      <c r="L4562" s="14">
        <v>10314.386623915419</v>
      </c>
      <c r="M4562" s="14">
        <v>155763.21265308111</v>
      </c>
      <c r="N4562" s="14">
        <v>2868.6700254225329</v>
      </c>
      <c r="O4562" s="15">
        <v>-3.712405708031348E-2</v>
      </c>
      <c r="P4562" s="14">
        <v>-4888.6698158797681</v>
      </c>
      <c r="Q4562" s="14">
        <v>128230.3516335459</v>
      </c>
      <c r="R4562" s="14">
        <v>2868.6700254225329</v>
      </c>
      <c r="S4562" s="15">
        <v>6.3373881219075556E-2</v>
      </c>
      <c r="T4562" s="38">
        <v>13386.429281264871</v>
      </c>
      <c r="U4562" s="38">
        <v>226050.2017808434</v>
      </c>
      <c r="V4562" s="38">
        <v>18812.146089300521</v>
      </c>
      <c r="W4562" s="38">
        <v>510043.76606747042</v>
      </c>
      <c r="AA4562" s="13">
        <v>4497</v>
      </c>
      <c r="AB4562" s="39">
        <v>2480038.5314212008</v>
      </c>
    </row>
    <row r="4563" spans="3:28">
      <c r="C4563" s="13">
        <v>4498</v>
      </c>
      <c r="D4563" s="13">
        <v>65</v>
      </c>
      <c r="E4563" s="14">
        <v>236932.51386400359</v>
      </c>
      <c r="F4563" s="14">
        <v>71481.180406961401</v>
      </c>
      <c r="G4563" s="14">
        <v>2551.6097</v>
      </c>
      <c r="H4563" s="14">
        <v>162899.72375704217</v>
      </c>
      <c r="I4563" s="14">
        <v>9773.9834254225298</v>
      </c>
      <c r="J4563" s="14">
        <v>3909.5933701690119</v>
      </c>
      <c r="K4563" s="15">
        <v>-3.1592204437326209E-2</v>
      </c>
      <c r="L4563" s="14">
        <v>-3456.9022069970033</v>
      </c>
      <c r="M4563" s="14">
        <v>107920.52795891771</v>
      </c>
      <c r="N4563" s="14">
        <v>2932.1950276267589</v>
      </c>
      <c r="O4563" s="15">
        <v>0.14903631416370783</v>
      </c>
      <c r="P4563" s="14">
        <v>39482.237742173718</v>
      </c>
      <c r="Q4563" s="14">
        <v>305865.23127372377</v>
      </c>
      <c r="R4563" s="14">
        <v>2932.1950276267589</v>
      </c>
      <c r="S4563" s="15">
        <v>0.12664463371487145</v>
      </c>
      <c r="T4563" s="38">
        <v>34166.766036572088</v>
      </c>
      <c r="U4563" s="38">
        <v>305417.41765549954</v>
      </c>
      <c r="V4563" s="38">
        <v>70192.101571748804</v>
      </c>
      <c r="W4563" s="38">
        <v>719203.17688814108</v>
      </c>
      <c r="AA4563" s="13">
        <v>4498</v>
      </c>
      <c r="AB4563" s="39">
        <v>2747291.2360936832</v>
      </c>
    </row>
    <row r="4564" spans="3:28">
      <c r="C4564" s="13">
        <v>4499</v>
      </c>
      <c r="D4564" s="13">
        <v>65</v>
      </c>
      <c r="E4564" s="14">
        <v>239561.42189316079</v>
      </c>
      <c r="F4564" s="14">
        <v>72506.454538332706</v>
      </c>
      <c r="G4564" s="14">
        <v>2551.6097</v>
      </c>
      <c r="H4564" s="14">
        <v>164503.35765482808</v>
      </c>
      <c r="I4564" s="14">
        <v>9870.2014592896849</v>
      </c>
      <c r="J4564" s="14">
        <v>3948.0805837158741</v>
      </c>
      <c r="K4564" s="15">
        <v>9.0357520995160256E-2</v>
      </c>
      <c r="L4564" s="14">
        <v>12751.743846824129</v>
      </c>
      <c r="M4564" s="14">
        <v>155851.21239724552</v>
      </c>
      <c r="N4564" s="14">
        <v>2961.0604377869054</v>
      </c>
      <c r="O4564" s="15">
        <v>1.3446911536063727E-3</v>
      </c>
      <c r="P4564" s="14">
        <v>512.74561479278179</v>
      </c>
      <c r="Q4564" s="14">
        <v>383304.34002685203</v>
      </c>
      <c r="R4564" s="14">
        <v>2961.0604377869054</v>
      </c>
      <c r="S4564" s="15">
        <v>0.49755381686778494</v>
      </c>
      <c r="T4564" s="38">
        <v>158041.67927928382</v>
      </c>
      <c r="U4564" s="38">
        <v>477159.56634570856</v>
      </c>
      <c r="V4564" s="38">
        <v>171306.16874090073</v>
      </c>
      <c r="W4564" s="38">
        <v>1016315.1187698061</v>
      </c>
      <c r="AA4564" s="13">
        <v>4499</v>
      </c>
      <c r="AB4564" s="39">
        <v>2974143.390903343</v>
      </c>
    </row>
    <row r="4565" spans="3:28">
      <c r="C4565" s="13">
        <v>4500</v>
      </c>
      <c r="D4565" s="13">
        <v>65</v>
      </c>
      <c r="E4565" s="14">
        <v>236463.64272550907</v>
      </c>
      <c r="F4565" s="14">
        <v>71298.320662948536</v>
      </c>
      <c r="G4565" s="14">
        <v>2551.6097</v>
      </c>
      <c r="H4565" s="14">
        <v>162613.71236256053</v>
      </c>
      <c r="I4565" s="14">
        <v>9756.8227417536309</v>
      </c>
      <c r="J4565" s="14">
        <v>3902.7290967014524</v>
      </c>
      <c r="K4565" s="15">
        <v>9.378223880677844E-2</v>
      </c>
      <c r="L4565" s="14">
        <v>14286.605218139019</v>
      </c>
      <c r="M4565" s="14">
        <v>168576.03931902003</v>
      </c>
      <c r="N4565" s="14">
        <v>2927.0468225260893</v>
      </c>
      <c r="O4565" s="15">
        <v>-0.10281039168335487</v>
      </c>
      <c r="P4565" s="14">
        <v>-34721.722598956134</v>
      </c>
      <c r="Q4565" s="14">
        <v>304467.60878214095</v>
      </c>
      <c r="R4565" s="14">
        <v>2927.0468225260893</v>
      </c>
      <c r="S4565" s="15">
        <v>0.31452521793928401</v>
      </c>
      <c r="T4565" s="38">
        <v>60144.63829783869</v>
      </c>
      <c r="U4565" s="38">
        <v>252831.74210083054</v>
      </c>
      <c r="V4565" s="38">
        <v>39709.520917021575</v>
      </c>
      <c r="W4565" s="38">
        <v>725875.39020199154</v>
      </c>
      <c r="AA4565" s="13">
        <v>4500</v>
      </c>
      <c r="AB4565" s="39">
        <v>2510672.2418322018</v>
      </c>
    </row>
    <row r="4566" spans="3:28">
      <c r="C4566" s="13">
        <v>4501</v>
      </c>
      <c r="D4566" s="13">
        <v>65</v>
      </c>
      <c r="E4566" s="14">
        <v>220656.36500972955</v>
      </c>
      <c r="F4566" s="14">
        <v>65133.482353794519</v>
      </c>
      <c r="G4566" s="14">
        <v>2551.6097</v>
      </c>
      <c r="H4566" s="14">
        <v>152971.27295593501</v>
      </c>
      <c r="I4566" s="14">
        <v>9178.2763773561001</v>
      </c>
      <c r="J4566" s="14">
        <v>3671.3105509424404</v>
      </c>
      <c r="K4566" s="15">
        <v>4.3874405012212667E-2</v>
      </c>
      <c r="L4566" s="14">
        <v>7326.8026038105245</v>
      </c>
      <c r="M4566" s="14">
        <v>176157.3744319067</v>
      </c>
      <c r="N4566" s="14">
        <v>2753.4829132068298</v>
      </c>
      <c r="O4566" s="15">
        <v>-3.5978549264798598E-2</v>
      </c>
      <c r="P4566" s="14">
        <v>-13508.511523826335</v>
      </c>
      <c r="Q4566" s="14">
        <v>363328.38049096148</v>
      </c>
      <c r="R4566" s="14">
        <v>2753.4829132068298</v>
      </c>
      <c r="S4566" s="15">
        <v>4.7307166419118717E-2</v>
      </c>
      <c r="T4566" s="38">
        <v>11978.868805222193</v>
      </c>
      <c r="U4566" s="38">
        <v>266570.28600662044</v>
      </c>
      <c r="V4566" s="38">
        <v>5797.1598852063826</v>
      </c>
      <c r="W4566" s="38">
        <v>806056.0409294886</v>
      </c>
      <c r="AA4566" s="13">
        <v>4501</v>
      </c>
      <c r="AB4566" s="39">
        <v>2887498.140164244</v>
      </c>
    </row>
    <row r="4567" spans="3:28">
      <c r="C4567" s="13">
        <v>4502</v>
      </c>
      <c r="D4567" s="13">
        <v>65</v>
      </c>
      <c r="E4567" s="14">
        <v>244089.98617312813</v>
      </c>
      <c r="F4567" s="14">
        <v>74272.594607519975</v>
      </c>
      <c r="G4567" s="14">
        <v>2551.6097</v>
      </c>
      <c r="H4567" s="14">
        <v>167265.78186560815</v>
      </c>
      <c r="I4567" s="14">
        <v>10035.946911936489</v>
      </c>
      <c r="J4567" s="14">
        <v>4014.3787647745958</v>
      </c>
      <c r="K4567" s="15">
        <v>3.7368401434876637E-2</v>
      </c>
      <c r="L4567" s="14">
        <v>4746.574645197049</v>
      </c>
      <c r="M4567" s="14">
        <v>133774.84234341996</v>
      </c>
      <c r="N4567" s="14">
        <v>3010.7840735809468</v>
      </c>
      <c r="O4567" s="15">
        <v>6.7347531565939922E-2</v>
      </c>
      <c r="P4567" s="14">
        <v>15625.978911768849</v>
      </c>
      <c r="Q4567" s="14">
        <v>249151.43981284226</v>
      </c>
      <c r="R4567" s="14">
        <v>3010.7840735809468</v>
      </c>
      <c r="S4567" s="15">
        <v>-0.19595160833421105</v>
      </c>
      <c r="T4567" s="38">
        <v>-120300.3329344372</v>
      </c>
      <c r="U4567" s="38">
        <v>495133.8446689173</v>
      </c>
      <c r="V4567" s="38">
        <v>-99927.779377471306</v>
      </c>
      <c r="W4567" s="38">
        <v>878060.12682517944</v>
      </c>
      <c r="AA4567" s="13">
        <v>4502</v>
      </c>
      <c r="AB4567" s="39">
        <v>2605676.7307801028</v>
      </c>
    </row>
    <row r="4568" spans="3:28">
      <c r="C4568" s="13">
        <v>4503</v>
      </c>
      <c r="D4568" s="13">
        <v>65</v>
      </c>
      <c r="E4568" s="14">
        <v>241255.87059115723</v>
      </c>
      <c r="F4568" s="14">
        <v>73167.289530551323</v>
      </c>
      <c r="G4568" s="14">
        <v>2551.6097</v>
      </c>
      <c r="H4568" s="14">
        <v>165536.97136060591</v>
      </c>
      <c r="I4568" s="14">
        <v>9932.2182816363547</v>
      </c>
      <c r="J4568" s="14">
        <v>3972.8873126545423</v>
      </c>
      <c r="K4568" s="15">
        <v>1.0710534739576776E-2</v>
      </c>
      <c r="L4568" s="14">
        <v>1779.6797523449109</v>
      </c>
      <c r="M4568" s="14">
        <v>169927.73864238875</v>
      </c>
      <c r="N4568" s="14">
        <v>2979.6654844909062</v>
      </c>
      <c r="O4568" s="15">
        <v>9.6191823241488283E-2</v>
      </c>
      <c r="P4568" s="14">
        <v>12726.818128208961</v>
      </c>
      <c r="Q4568" s="14">
        <v>146523.30334192753</v>
      </c>
      <c r="R4568" s="14">
        <v>2979.6654844909062</v>
      </c>
      <c r="S4568" s="15">
        <v>0.11977903726752812</v>
      </c>
      <c r="T4568" s="38">
        <v>11463.506279215824</v>
      </c>
      <c r="U4568" s="38">
        <v>108658.78582357512</v>
      </c>
      <c r="V4568" s="38">
        <v>25970.004159769698</v>
      </c>
      <c r="W4568" s="38">
        <v>425109.82780789142</v>
      </c>
      <c r="AA4568" s="13">
        <v>4503</v>
      </c>
      <c r="AB4568" s="39">
        <v>2469755.9882617272</v>
      </c>
    </row>
    <row r="4569" spans="3:28">
      <c r="C4569" s="13">
        <v>4504</v>
      </c>
      <c r="D4569" s="13">
        <v>65</v>
      </c>
      <c r="E4569" s="14">
        <v>227755.31111301336</v>
      </c>
      <c r="F4569" s="14">
        <v>67902.071334075212</v>
      </c>
      <c r="G4569" s="14">
        <v>2551.6097</v>
      </c>
      <c r="H4569" s="14">
        <v>157301.63007893815</v>
      </c>
      <c r="I4569" s="14">
        <v>9438.0978047362878</v>
      </c>
      <c r="J4569" s="14">
        <v>3775.2391218945154</v>
      </c>
      <c r="K4569" s="15">
        <v>0.13313813835247604</v>
      </c>
      <c r="L4569" s="14">
        <v>12606.873101860829</v>
      </c>
      <c r="M4569" s="14">
        <v>109184.6637727932</v>
      </c>
      <c r="N4569" s="14">
        <v>2831.4293414208864</v>
      </c>
      <c r="O4569" s="15">
        <v>8.8411186814719156E-2</v>
      </c>
      <c r="P4569" s="14">
        <v>16365.000826161833</v>
      </c>
      <c r="Q4569" s="14">
        <v>202881.73512753856</v>
      </c>
      <c r="R4569" s="14">
        <v>2831.4293414208864</v>
      </c>
      <c r="S4569" s="15">
        <v>0.13018220604780217</v>
      </c>
      <c r="T4569" s="38">
        <v>25090.015284725869</v>
      </c>
      <c r="U4569" s="38">
        <v>219235.7200703139</v>
      </c>
      <c r="V4569" s="38">
        <v>54061.889212748531</v>
      </c>
      <c r="W4569" s="38">
        <v>531302.11897064559</v>
      </c>
      <c r="AA4569" s="13">
        <v>4504</v>
      </c>
      <c r="AB4569" s="39">
        <v>2286234.0830369121</v>
      </c>
    </row>
    <row r="4570" spans="3:28">
      <c r="C4570" s="13">
        <v>4505</v>
      </c>
      <c r="D4570" s="13">
        <v>65</v>
      </c>
      <c r="E4570" s="14">
        <v>238015.68913388986</v>
      </c>
      <c r="F4570" s="14">
        <v>71903.61876221704</v>
      </c>
      <c r="G4570" s="14">
        <v>2551.6097</v>
      </c>
      <c r="H4570" s="14">
        <v>163560.4606716728</v>
      </c>
      <c r="I4570" s="14">
        <v>9813.6276403003685</v>
      </c>
      <c r="J4570" s="14">
        <v>3925.4510561201478</v>
      </c>
      <c r="K4570" s="15">
        <v>7.5924886350730331E-2</v>
      </c>
      <c r="L4570" s="14">
        <v>13890.870473387673</v>
      </c>
      <c r="M4570" s="14">
        <v>198809.02920709859</v>
      </c>
      <c r="N4570" s="14">
        <v>2944.0882920901104</v>
      </c>
      <c r="O4570" s="15">
        <v>-3.6042028781988589E-2</v>
      </c>
      <c r="P4570" s="14">
        <v>-3060.2281132183134</v>
      </c>
      <c r="Q4570" s="14">
        <v>83319.026215945298</v>
      </c>
      <c r="R4570" s="14">
        <v>2944.0882920901104</v>
      </c>
      <c r="S4570" s="15">
        <v>0.46657898012276844</v>
      </c>
      <c r="T4570" s="38">
        <v>51249.595870612429</v>
      </c>
      <c r="U4570" s="38">
        <v>162562.84172944661</v>
      </c>
      <c r="V4570" s="38">
        <v>62080.23823078179</v>
      </c>
      <c r="W4570" s="38">
        <v>444690.89715249051</v>
      </c>
      <c r="AA4570" s="13">
        <v>4505</v>
      </c>
      <c r="AB4570" s="39">
        <v>2815170.119513521</v>
      </c>
    </row>
    <row r="4571" spans="3:28">
      <c r="C4571" s="13">
        <v>4506</v>
      </c>
      <c r="D4571" s="13">
        <v>65</v>
      </c>
      <c r="E4571" s="14">
        <v>239325.77186661359</v>
      </c>
      <c r="F4571" s="14">
        <v>72414.551027979294</v>
      </c>
      <c r="G4571" s="14">
        <v>2551.6097</v>
      </c>
      <c r="H4571" s="14">
        <v>164359.6111386343</v>
      </c>
      <c r="I4571" s="14">
        <v>9861.5766683180573</v>
      </c>
      <c r="J4571" s="14">
        <v>3944.6306673272229</v>
      </c>
      <c r="K4571" s="15">
        <v>8.0407325718041489E-2</v>
      </c>
      <c r="L4571" s="14">
        <v>16842.151953436056</v>
      </c>
      <c r="M4571" s="14">
        <v>228274.88402195292</v>
      </c>
      <c r="N4571" s="14">
        <v>2958.4730004954172</v>
      </c>
      <c r="O4571" s="15">
        <v>7.405510414352362E-4</v>
      </c>
      <c r="P4571" s="14">
        <v>180.96167360335261</v>
      </c>
      <c r="Q4571" s="14">
        <v>246021.0368982651</v>
      </c>
      <c r="R4571" s="14">
        <v>2958.4730004954172</v>
      </c>
      <c r="S4571" s="15">
        <v>0.15205976623669601</v>
      </c>
      <c r="T4571" s="38">
        <v>41617.387660744163</v>
      </c>
      <c r="U4571" s="38">
        <v>316787.61218975554</v>
      </c>
      <c r="V4571" s="38">
        <v>58640.501287783569</v>
      </c>
      <c r="W4571" s="38">
        <v>791083.53310997353</v>
      </c>
      <c r="AA4571" s="13">
        <v>4506</v>
      </c>
      <c r="AB4571" s="39">
        <v>2536099.942794749</v>
      </c>
    </row>
    <row r="4572" spans="3:28">
      <c r="C4572" s="13">
        <v>4507</v>
      </c>
      <c r="D4572" s="13">
        <v>65</v>
      </c>
      <c r="E4572" s="14">
        <v>243400.67151297486</v>
      </c>
      <c r="F4572" s="14">
        <v>74003.761890060196</v>
      </c>
      <c r="G4572" s="14">
        <v>2551.6097</v>
      </c>
      <c r="H4572" s="14">
        <v>166845.29992291468</v>
      </c>
      <c r="I4572" s="14">
        <v>10010.71799537488</v>
      </c>
      <c r="J4572" s="14">
        <v>4004.287198149952</v>
      </c>
      <c r="K4572" s="15">
        <v>0.10718369044824022</v>
      </c>
      <c r="L4572" s="14">
        <v>14640.788526309041</v>
      </c>
      <c r="M4572" s="14">
        <v>153238.23375272614</v>
      </c>
      <c r="N4572" s="14">
        <v>3003.215398612464</v>
      </c>
      <c r="O4572" s="15">
        <v>4.3704621941980423E-2</v>
      </c>
      <c r="P4572" s="14">
        <v>25381.885061633784</v>
      </c>
      <c r="Q4572" s="14">
        <v>607643.23701245687</v>
      </c>
      <c r="R4572" s="14">
        <v>3003.215398612464</v>
      </c>
      <c r="S4572" s="15">
        <v>0.18845492853989326</v>
      </c>
      <c r="T4572" s="38">
        <v>45690.373419245072</v>
      </c>
      <c r="U4572" s="38">
        <v>289639.20058499824</v>
      </c>
      <c r="V4572" s="38">
        <v>85713.047007187895</v>
      </c>
      <c r="W4572" s="38">
        <v>1050520.6713501811</v>
      </c>
      <c r="AA4572" s="13">
        <v>4507</v>
      </c>
      <c r="AB4572" s="39">
        <v>2443142.33639368</v>
      </c>
    </row>
    <row r="4573" spans="3:28">
      <c r="C4573" s="13">
        <v>4508</v>
      </c>
      <c r="D4573" s="13">
        <v>65</v>
      </c>
      <c r="E4573" s="14">
        <v>216348.34831499634</v>
      </c>
      <c r="F4573" s="14">
        <v>63453.35584284857</v>
      </c>
      <c r="G4573" s="14">
        <v>2551.6097</v>
      </c>
      <c r="H4573" s="14">
        <v>150343.38277214777</v>
      </c>
      <c r="I4573" s="14">
        <v>9020.6029663288664</v>
      </c>
      <c r="J4573" s="14">
        <v>3608.2411865315466</v>
      </c>
      <c r="K4573" s="15">
        <v>-1.2362179337194447E-2</v>
      </c>
      <c r="L4573" s="14">
        <v>-1430.4846053866681</v>
      </c>
      <c r="M4573" s="14">
        <v>116088.23341996197</v>
      </c>
      <c r="N4573" s="14">
        <v>2706.1808898986596</v>
      </c>
      <c r="O4573" s="15">
        <v>8.8585336851538146E-2</v>
      </c>
      <c r="P4573" s="14">
        <v>17441.791335680322</v>
      </c>
      <c r="Q4573" s="14">
        <v>215687.41451334761</v>
      </c>
      <c r="R4573" s="14">
        <v>2706.1808898986596</v>
      </c>
      <c r="S4573" s="15">
        <v>0.21156558944093865</v>
      </c>
      <c r="T4573" s="38">
        <v>738549.59395183867</v>
      </c>
      <c r="U4573" s="38">
        <v>4230780.3640017444</v>
      </c>
      <c r="V4573" s="38">
        <v>754560.90068213234</v>
      </c>
      <c r="W4573" s="38">
        <v>4562556.0119350543</v>
      </c>
      <c r="AA4573" s="13">
        <v>4508</v>
      </c>
      <c r="AB4573" s="39">
        <v>2644049.9414194389</v>
      </c>
    </row>
    <row r="4574" spans="3:28">
      <c r="C4574" s="13">
        <v>4509</v>
      </c>
      <c r="D4574" s="13">
        <v>65</v>
      </c>
      <c r="E4574" s="14">
        <v>220613.6569963673</v>
      </c>
      <c r="F4574" s="14">
        <v>65116.826228583246</v>
      </c>
      <c r="G4574" s="14">
        <v>2551.6097</v>
      </c>
      <c r="H4574" s="14">
        <v>152945.22106778403</v>
      </c>
      <c r="I4574" s="14">
        <v>9176.7132640670425</v>
      </c>
      <c r="J4574" s="14">
        <v>3670.6853056268174</v>
      </c>
      <c r="K4574" s="15">
        <v>2.7892172354119657E-2</v>
      </c>
      <c r="L4574" s="14">
        <v>4807.7916792206606</v>
      </c>
      <c r="M4574" s="14">
        <v>179013.77718411558</v>
      </c>
      <c r="N4574" s="14">
        <v>2753.0139792201126</v>
      </c>
      <c r="O4574" s="15">
        <v>-2.4501308694304932E-2</v>
      </c>
      <c r="P4574" s="14">
        <v>-4702.0164571824889</v>
      </c>
      <c r="Q4574" s="14">
        <v>188583.27858322349</v>
      </c>
      <c r="R4574" s="14">
        <v>2753.0139792201126</v>
      </c>
      <c r="S4574" s="15">
        <v>-0.13642608280737795</v>
      </c>
      <c r="T4574" s="38">
        <v>-48015.267797622735</v>
      </c>
      <c r="U4574" s="38">
        <v>305312.03048910468</v>
      </c>
      <c r="V4574" s="38">
        <v>-47909.492575584562</v>
      </c>
      <c r="W4574" s="38">
        <v>672909.08625644376</v>
      </c>
      <c r="AA4574" s="13">
        <v>4509</v>
      </c>
      <c r="AB4574" s="39">
        <v>2731436.8834290025</v>
      </c>
    </row>
    <row r="4575" spans="3:28">
      <c r="C4575" s="13">
        <v>4510</v>
      </c>
      <c r="D4575" s="13">
        <v>65</v>
      </c>
      <c r="E4575" s="14">
        <v>233199.07166453157</v>
      </c>
      <c r="F4575" s="14">
        <v>70025.137949167314</v>
      </c>
      <c r="G4575" s="14">
        <v>2551.6097</v>
      </c>
      <c r="H4575" s="14">
        <v>160622.32401536425</v>
      </c>
      <c r="I4575" s="14">
        <v>9637.3394409218545</v>
      </c>
      <c r="J4575" s="14">
        <v>3854.9357763687422</v>
      </c>
      <c r="K4575" s="15">
        <v>0.14093164177317016</v>
      </c>
      <c r="L4575" s="14">
        <v>17391.559548665635</v>
      </c>
      <c r="M4575" s="14">
        <v>142723.24901441025</v>
      </c>
      <c r="N4575" s="14">
        <v>2891.2018322765562</v>
      </c>
      <c r="O4575" s="15">
        <v>-9.4782501664835039E-2</v>
      </c>
      <c r="P4575" s="14">
        <v>-14005.098187231913</v>
      </c>
      <c r="Q4575" s="14">
        <v>135200.87981576586</v>
      </c>
      <c r="R4575" s="14">
        <v>2891.2018322765562</v>
      </c>
      <c r="S4575" s="15">
        <v>0.38785672680766348</v>
      </c>
      <c r="T4575" s="38">
        <v>274352.73272150301</v>
      </c>
      <c r="U4575" s="38">
        <v>983154.20439853019</v>
      </c>
      <c r="V4575" s="38">
        <v>277739.19408293674</v>
      </c>
      <c r="W4575" s="38">
        <v>1261078.3332287064</v>
      </c>
      <c r="AA4575" s="13">
        <v>4510</v>
      </c>
      <c r="AB4575" s="39">
        <v>2147476.7479230035</v>
      </c>
    </row>
    <row r="4576" spans="3:28">
      <c r="C4576" s="13">
        <v>4511</v>
      </c>
      <c r="D4576" s="13">
        <v>65</v>
      </c>
      <c r="E4576" s="14">
        <v>241050.91507902558</v>
      </c>
      <c r="F4576" s="14">
        <v>73087.356880819978</v>
      </c>
      <c r="G4576" s="14">
        <v>2551.6097</v>
      </c>
      <c r="H4576" s="14">
        <v>165411.9484982056</v>
      </c>
      <c r="I4576" s="14">
        <v>9924.716909892335</v>
      </c>
      <c r="J4576" s="14">
        <v>3969.8867639569344</v>
      </c>
      <c r="K4576" s="15">
        <v>2.3339693419887599E-2</v>
      </c>
      <c r="L4576" s="14">
        <v>2615.4460713322478</v>
      </c>
      <c r="M4576" s="14">
        <v>116660.39059726935</v>
      </c>
      <c r="N4576" s="14">
        <v>2977.4150729677003</v>
      </c>
      <c r="O4576" s="15">
        <v>5.9446729685036739E-2</v>
      </c>
      <c r="P4576" s="14">
        <v>8393.5611029684696</v>
      </c>
      <c r="Q4576" s="14">
        <v>151076.93397158416</v>
      </c>
      <c r="R4576" s="14">
        <v>2977.4150729677003</v>
      </c>
      <c r="S4576" s="15">
        <v>0.14730399223999971</v>
      </c>
      <c r="T4576" s="38">
        <v>29112.266432028257</v>
      </c>
      <c r="U4576" s="38">
        <v>228234.90085215127</v>
      </c>
      <c r="V4576" s="38">
        <v>40121.273606328978</v>
      </c>
      <c r="W4576" s="38">
        <v>495972.22542100475</v>
      </c>
      <c r="AA4576" s="13">
        <v>4511</v>
      </c>
      <c r="AB4576" s="39">
        <v>2660756.4102489771</v>
      </c>
    </row>
    <row r="4577" spans="3:28">
      <c r="C4577" s="13">
        <v>4512</v>
      </c>
      <c r="D4577" s="13">
        <v>65</v>
      </c>
      <c r="E4577" s="14">
        <v>248415.12491712562</v>
      </c>
      <c r="F4577" s="14">
        <v>75959.398717678996</v>
      </c>
      <c r="G4577" s="14">
        <v>2551.6097</v>
      </c>
      <c r="H4577" s="14">
        <v>169904.11649944662</v>
      </c>
      <c r="I4577" s="14">
        <v>10194.246989966798</v>
      </c>
      <c r="J4577" s="14">
        <v>4077.6987959867192</v>
      </c>
      <c r="K4577" s="15">
        <v>2.1412799093265527E-2</v>
      </c>
      <c r="L4577" s="14">
        <v>3172.491632290195</v>
      </c>
      <c r="M4577" s="14">
        <v>153370.00158055066</v>
      </c>
      <c r="N4577" s="14">
        <v>3058.2740969900392</v>
      </c>
      <c r="O4577" s="15">
        <v>7.8200740880549208E-3</v>
      </c>
      <c r="P4577" s="14">
        <v>4500.1271590680444</v>
      </c>
      <c r="Q4577" s="14">
        <v>581487.64329657203</v>
      </c>
      <c r="R4577" s="14">
        <v>3058.2740969900392</v>
      </c>
      <c r="S4577" s="15">
        <v>-0.13938575965941852</v>
      </c>
      <c r="T4577" s="38">
        <v>-25195.608984206221</v>
      </c>
      <c r="U4577" s="38">
        <v>157095.24321919639</v>
      </c>
      <c r="V4577" s="38">
        <v>-17522.990192847981</v>
      </c>
      <c r="W4577" s="38">
        <v>891952.88809631905</v>
      </c>
      <c r="AA4577" s="13">
        <v>4512</v>
      </c>
      <c r="AB4577" s="39">
        <v>2871246.7935485747</v>
      </c>
    </row>
    <row r="4578" spans="3:28">
      <c r="C4578" s="13">
        <v>4513</v>
      </c>
      <c r="D4578" s="13">
        <v>65</v>
      </c>
      <c r="E4578" s="14">
        <v>219110.15206663965</v>
      </c>
      <c r="F4578" s="14">
        <v>64530.459305989469</v>
      </c>
      <c r="G4578" s="14">
        <v>2551.6097</v>
      </c>
      <c r="H4578" s="14">
        <v>152028.08306065018</v>
      </c>
      <c r="I4578" s="14">
        <v>9121.6849836390102</v>
      </c>
      <c r="J4578" s="14">
        <v>3648.6739934556044</v>
      </c>
      <c r="K4578" s="15">
        <v>2.9457791729354012E-2</v>
      </c>
      <c r="L4578" s="14">
        <v>4940.5951591682251</v>
      </c>
      <c r="M4578" s="14">
        <v>174482.70287545191</v>
      </c>
      <c r="N4578" s="14">
        <v>2736.5054950917029</v>
      </c>
      <c r="O4578" s="15">
        <v>0.21137435502546059</v>
      </c>
      <c r="P4578" s="14">
        <v>34704.006105662942</v>
      </c>
      <c r="Q4578" s="14">
        <v>200254.92945902923</v>
      </c>
      <c r="R4578" s="14">
        <v>2736.5054950917029</v>
      </c>
      <c r="S4578" s="15">
        <v>0.10566880509435905</v>
      </c>
      <c r="T4578" s="38">
        <v>50454.814460363181</v>
      </c>
      <c r="U4578" s="38">
        <v>529303.76186806499</v>
      </c>
      <c r="V4578" s="38">
        <v>90099.415725194354</v>
      </c>
      <c r="W4578" s="38">
        <v>904041.3942025461</v>
      </c>
      <c r="AA4578" s="13">
        <v>4513</v>
      </c>
      <c r="AB4578" s="39">
        <v>3223764.6514445459</v>
      </c>
    </row>
    <row r="4579" spans="3:28">
      <c r="C4579" s="13">
        <v>4514</v>
      </c>
      <c r="D4579" s="13">
        <v>65</v>
      </c>
      <c r="E4579" s="14">
        <v>240636.6199637705</v>
      </c>
      <c r="F4579" s="14">
        <v>72925.781785870495</v>
      </c>
      <c r="G4579" s="14">
        <v>2551.6097</v>
      </c>
      <c r="H4579" s="14">
        <v>165159.2284779</v>
      </c>
      <c r="I4579" s="14">
        <v>9909.5537086740005</v>
      </c>
      <c r="J4579" s="14">
        <v>3963.8214834696005</v>
      </c>
      <c r="K4579" s="15">
        <v>7.7484273253252328E-2</v>
      </c>
      <c r="L4579" s="14">
        <v>10519.518504044165</v>
      </c>
      <c r="M4579" s="14">
        <v>148264.70174446781</v>
      </c>
      <c r="N4579" s="14">
        <v>2972.8661126022002</v>
      </c>
      <c r="O4579" s="15">
        <v>7.4936393314022201E-2</v>
      </c>
      <c r="P4579" s="14">
        <v>21046.344998435183</v>
      </c>
      <c r="Q4579" s="14">
        <v>303388.90239795262</v>
      </c>
      <c r="R4579" s="14">
        <v>2972.8661126022002</v>
      </c>
      <c r="S4579" s="15">
        <v>0.37410270108082688</v>
      </c>
      <c r="T4579" s="38">
        <v>148064.96782831402</v>
      </c>
      <c r="U4579" s="38">
        <v>545338.35297166731</v>
      </c>
      <c r="V4579" s="38">
        <v>179630.83133079339</v>
      </c>
      <c r="W4579" s="38">
        <v>996991.95711408777</v>
      </c>
      <c r="AA4579" s="13">
        <v>4514</v>
      </c>
      <c r="AB4579" s="39">
        <v>2959286.5131410132</v>
      </c>
    </row>
    <row r="4580" spans="3:28">
      <c r="C4580" s="13">
        <v>4515</v>
      </c>
      <c r="D4580" s="13">
        <v>65</v>
      </c>
      <c r="E4580" s="14">
        <v>249114.51826620079</v>
      </c>
      <c r="F4580" s="14">
        <v>76232.1621238183</v>
      </c>
      <c r="G4580" s="14">
        <v>2551.6097</v>
      </c>
      <c r="H4580" s="14">
        <v>170330.74644238249</v>
      </c>
      <c r="I4580" s="14">
        <v>10219.844786542948</v>
      </c>
      <c r="J4580" s="14">
        <v>4087.9379146171796</v>
      </c>
      <c r="K4580" s="15">
        <v>2.1151404478441577E-2</v>
      </c>
      <c r="L4580" s="14">
        <v>1999.2311977982345</v>
      </c>
      <c r="M4580" s="14">
        <v>98563.221264624037</v>
      </c>
      <c r="N4580" s="14">
        <v>3065.9534359628842</v>
      </c>
      <c r="O4580" s="15">
        <v>9.3127243338186019E-2</v>
      </c>
      <c r="P4580" s="14">
        <v>24233.743298554975</v>
      </c>
      <c r="Q4580" s="14">
        <v>285988.56735020637</v>
      </c>
      <c r="R4580" s="14">
        <v>3065.9534359628842</v>
      </c>
      <c r="S4580" s="15">
        <v>0.1986867388880888</v>
      </c>
      <c r="T4580" s="38">
        <v>32843.143653775391</v>
      </c>
      <c r="U4580" s="38">
        <v>199677.25640919735</v>
      </c>
      <c r="V4580" s="38">
        <v>59076.118150128605</v>
      </c>
      <c r="W4580" s="38">
        <v>584229.04502402782</v>
      </c>
      <c r="AA4580" s="13">
        <v>4515</v>
      </c>
      <c r="AB4580" s="39">
        <v>2947136.8535357309</v>
      </c>
    </row>
    <row r="4581" spans="3:28">
      <c r="C4581" s="13">
        <v>4516</v>
      </c>
      <c r="D4581" s="13">
        <v>65</v>
      </c>
      <c r="E4581" s="14">
        <v>238532.63782088514</v>
      </c>
      <c r="F4581" s="14">
        <v>72105.228750145208</v>
      </c>
      <c r="G4581" s="14">
        <v>2551.6097</v>
      </c>
      <c r="H4581" s="14">
        <v>163875.79937073993</v>
      </c>
      <c r="I4581" s="14">
        <v>9832.5479622443945</v>
      </c>
      <c r="J4581" s="14">
        <v>3933.0191848977579</v>
      </c>
      <c r="K4581" s="15">
        <v>7.9656903679932306E-2</v>
      </c>
      <c r="L4581" s="14">
        <v>10321.254545134761</v>
      </c>
      <c r="M4581" s="14">
        <v>141859.13922650716</v>
      </c>
      <c r="N4581" s="14">
        <v>2949.7643886733181</v>
      </c>
      <c r="O4581" s="15">
        <v>7.6775432509224584E-2</v>
      </c>
      <c r="P4581" s="14">
        <v>17459.658998135994</v>
      </c>
      <c r="Q4581" s="14">
        <v>246346.59772550766</v>
      </c>
      <c r="R4581" s="14">
        <v>2949.7643886733181</v>
      </c>
      <c r="S4581" s="15">
        <v>0.20849678254115928</v>
      </c>
      <c r="T4581" s="38">
        <v>39469.050791198351</v>
      </c>
      <c r="U4581" s="38">
        <v>230246.85800024972</v>
      </c>
      <c r="V4581" s="38">
        <v>67249.964334469114</v>
      </c>
      <c r="W4581" s="38">
        <v>618452.59495226457</v>
      </c>
      <c r="AA4581" s="13">
        <v>4516</v>
      </c>
      <c r="AB4581" s="39">
        <v>2546116.887573618</v>
      </c>
    </row>
    <row r="4582" spans="3:28">
      <c r="C4582" s="13">
        <v>4517</v>
      </c>
      <c r="D4582" s="13">
        <v>65</v>
      </c>
      <c r="E4582" s="14">
        <v>240665.71088064605</v>
      </c>
      <c r="F4582" s="14">
        <v>72937.127243451963</v>
      </c>
      <c r="G4582" s="14">
        <v>2551.6097</v>
      </c>
      <c r="H4582" s="14">
        <v>165176.97393719407</v>
      </c>
      <c r="I4582" s="14">
        <v>9910.6184362316435</v>
      </c>
      <c r="J4582" s="14">
        <v>3964.2473744926574</v>
      </c>
      <c r="K4582" s="15">
        <v>0.12327868575159462</v>
      </c>
      <c r="L4582" s="14">
        <v>19496.341556738345</v>
      </c>
      <c r="M4582" s="14">
        <v>179626.98408870443</v>
      </c>
      <c r="N4582" s="14">
        <v>2973.185530869493</v>
      </c>
      <c r="O4582" s="15">
        <v>-9.691491523016238E-2</v>
      </c>
      <c r="P4582" s="14">
        <v>-13269.615396840956</v>
      </c>
      <c r="Q4582" s="14">
        <v>125137.23742688372</v>
      </c>
      <c r="R4582" s="14">
        <v>2973.185530869493</v>
      </c>
      <c r="S4582" s="15">
        <v>0.19359278644899341</v>
      </c>
      <c r="T4582" s="38">
        <v>129121.43078245984</v>
      </c>
      <c r="U4582" s="38">
        <v>797582.41423098918</v>
      </c>
      <c r="V4582" s="38">
        <v>135348.15694235722</v>
      </c>
      <c r="W4582" s="38">
        <v>1102346.6357465773</v>
      </c>
      <c r="AA4582" s="13">
        <v>4517</v>
      </c>
      <c r="AB4582" s="39">
        <v>2424736.0762802986</v>
      </c>
    </row>
    <row r="4583" spans="3:28">
      <c r="C4583" s="13">
        <v>4518</v>
      </c>
      <c r="D4583" s="13">
        <v>65</v>
      </c>
      <c r="E4583" s="14">
        <v>243216.35033805575</v>
      </c>
      <c r="F4583" s="14">
        <v>73931.876631841747</v>
      </c>
      <c r="G4583" s="14">
        <v>2551.6097</v>
      </c>
      <c r="H4583" s="14">
        <v>166732.86400621399</v>
      </c>
      <c r="I4583" s="14">
        <v>10003.971840372838</v>
      </c>
      <c r="J4583" s="14">
        <v>4001.5887361491355</v>
      </c>
      <c r="K4583" s="15">
        <v>6.4130703979795367E-2</v>
      </c>
      <c r="L4583" s="14">
        <v>8711.8892429330099</v>
      </c>
      <c r="M4583" s="14">
        <v>146558.52191145296</v>
      </c>
      <c r="N4583" s="14">
        <v>3001.1915521118513</v>
      </c>
      <c r="O4583" s="15">
        <v>-4.0030028449361404E-3</v>
      </c>
      <c r="P4583" s="14">
        <v>-453.06673031160028</v>
      </c>
      <c r="Q4583" s="14">
        <v>114229.24483811168</v>
      </c>
      <c r="R4583" s="14">
        <v>3001.1915521118513</v>
      </c>
      <c r="S4583" s="15">
        <v>0.29190907242418279</v>
      </c>
      <c r="T4583" s="38">
        <v>38625.603083275775</v>
      </c>
      <c r="U4583" s="38">
        <v>172446.86557416277</v>
      </c>
      <c r="V4583" s="38">
        <v>46884.425595897184</v>
      </c>
      <c r="W4583" s="38">
        <v>433234.63232372742</v>
      </c>
      <c r="AA4583" s="13">
        <v>4518</v>
      </c>
      <c r="AB4583" s="39">
        <v>2553439.6531800404</v>
      </c>
    </row>
    <row r="4584" spans="3:28">
      <c r="C4584" s="13">
        <v>4519</v>
      </c>
      <c r="D4584" s="13">
        <v>65</v>
      </c>
      <c r="E4584" s="14">
        <v>237665.7394511319</v>
      </c>
      <c r="F4584" s="14">
        <v>71767.138385941449</v>
      </c>
      <c r="G4584" s="14">
        <v>2551.6097</v>
      </c>
      <c r="H4584" s="14">
        <v>163346.99136519045</v>
      </c>
      <c r="I4584" s="14">
        <v>9800.8194819114269</v>
      </c>
      <c r="J4584" s="14">
        <v>3920.3277927645709</v>
      </c>
      <c r="K4584" s="15">
        <v>6.9674723913932396E-2</v>
      </c>
      <c r="L4584" s="14">
        <v>7607.2101580902954</v>
      </c>
      <c r="M4584" s="14">
        <v>118749.15089921917</v>
      </c>
      <c r="N4584" s="14">
        <v>2940.2458445734278</v>
      </c>
      <c r="O4584" s="15">
        <v>0.15568170966462164</v>
      </c>
      <c r="P4584" s="14">
        <v>23347.623929545156</v>
      </c>
      <c r="Q4584" s="14">
        <v>174787.99049729243</v>
      </c>
      <c r="R4584" s="14">
        <v>2940.2458445734278</v>
      </c>
      <c r="S4584" s="15">
        <v>0.33138498394654514</v>
      </c>
      <c r="T4584" s="38">
        <v>49735.202625455669</v>
      </c>
      <c r="U4584" s="38">
        <v>201288.17490665699</v>
      </c>
      <c r="V4584" s="38">
        <v>80690.036713091118</v>
      </c>
      <c r="W4584" s="38">
        <v>494825.31630316854</v>
      </c>
      <c r="AA4584" s="13">
        <v>4519</v>
      </c>
      <c r="AB4584" s="39">
        <v>2434154.2152164052</v>
      </c>
    </row>
    <row r="4585" spans="3:28">
      <c r="C4585" s="13">
        <v>4520</v>
      </c>
      <c r="D4585" s="13">
        <v>65</v>
      </c>
      <c r="E4585" s="14">
        <v>257309.14829960652</v>
      </c>
      <c r="F4585" s="14">
        <v>79428.067836846545</v>
      </c>
      <c r="G4585" s="14">
        <v>2551.6097</v>
      </c>
      <c r="H4585" s="14">
        <v>175329.47076275997</v>
      </c>
      <c r="I4585" s="14">
        <v>10519.768245765597</v>
      </c>
      <c r="J4585" s="14">
        <v>4207.9072983062388</v>
      </c>
      <c r="K4585" s="15">
        <v>8.1386425531446704E-2</v>
      </c>
      <c r="L4585" s="14">
        <v>11950.679209095693</v>
      </c>
      <c r="M4585" s="14">
        <v>160893.360951524</v>
      </c>
      <c r="N4585" s="14">
        <v>3155.9304737296793</v>
      </c>
      <c r="O4585" s="15">
        <v>-3.4605514195072434E-2</v>
      </c>
      <c r="P4585" s="14">
        <v>-4328.4322805804468</v>
      </c>
      <c r="Q4585" s="14">
        <v>122328.79795957057</v>
      </c>
      <c r="R4585" s="14">
        <v>3155.9304737296793</v>
      </c>
      <c r="S4585" s="15">
        <v>-0.30671601662250153</v>
      </c>
      <c r="T4585" s="38">
        <v>-208934.79670343726</v>
      </c>
      <c r="U4585" s="38">
        <v>473842.66702779219</v>
      </c>
      <c r="V4585" s="38">
        <v>-201312.54977492202</v>
      </c>
      <c r="W4585" s="38">
        <v>757064.82593888673</v>
      </c>
      <c r="AA4585" s="13">
        <v>4520</v>
      </c>
      <c r="AB4585" s="39">
        <v>2647157.5653627804</v>
      </c>
    </row>
    <row r="4586" spans="3:28">
      <c r="C4586" s="13">
        <v>4521</v>
      </c>
      <c r="D4586" s="13">
        <v>65</v>
      </c>
      <c r="E4586" s="14">
        <v>243774.73362015732</v>
      </c>
      <c r="F4586" s="14">
        <v>74149.646111861352</v>
      </c>
      <c r="G4586" s="14">
        <v>2551.6097</v>
      </c>
      <c r="H4586" s="14">
        <v>167073.47780829595</v>
      </c>
      <c r="I4586" s="14">
        <v>10024.408668497757</v>
      </c>
      <c r="J4586" s="14">
        <v>4009.7634673991033</v>
      </c>
      <c r="K4586" s="15">
        <v>2.4272681392292113E-2</v>
      </c>
      <c r="L4586" s="14">
        <v>4537.2092188283568</v>
      </c>
      <c r="M4586" s="14">
        <v>193468.66678065897</v>
      </c>
      <c r="N4586" s="14">
        <v>3007.322600549327</v>
      </c>
      <c r="O4586" s="15">
        <v>0.14478868820556318</v>
      </c>
      <c r="P4586" s="14">
        <v>35503.356014124562</v>
      </c>
      <c r="Q4586" s="14">
        <v>282215.09575018706</v>
      </c>
      <c r="R4586" s="14">
        <v>3007.322600549327</v>
      </c>
      <c r="S4586" s="15">
        <v>-5.6187864725852035E-2</v>
      </c>
      <c r="T4586" s="38">
        <v>-9711.9102399848452</v>
      </c>
      <c r="U4586" s="38">
        <v>164638.86470966108</v>
      </c>
      <c r="V4586" s="38">
        <v>30328.654992968073</v>
      </c>
      <c r="W4586" s="38">
        <v>640322.62724050716</v>
      </c>
      <c r="AA4586" s="13">
        <v>4521</v>
      </c>
      <c r="AB4586" s="39">
        <v>2877522.8914133515</v>
      </c>
    </row>
    <row r="4587" spans="3:28">
      <c r="C4587" s="13">
        <v>4522</v>
      </c>
      <c r="D4587" s="13">
        <v>65</v>
      </c>
      <c r="E4587" s="14">
        <v>233138.77234485038</v>
      </c>
      <c r="F4587" s="14">
        <v>70001.62121449165</v>
      </c>
      <c r="G4587" s="14">
        <v>2551.6097</v>
      </c>
      <c r="H4587" s="14">
        <v>160585.54143035875</v>
      </c>
      <c r="I4587" s="14">
        <v>9635.1324858215248</v>
      </c>
      <c r="J4587" s="14">
        <v>3854.0529943286101</v>
      </c>
      <c r="K4587" s="15">
        <v>-3.4323303296710329E-2</v>
      </c>
      <c r="L4587" s="14">
        <v>-4851.675225659912</v>
      </c>
      <c r="M4587" s="14">
        <v>138427.57438707247</v>
      </c>
      <c r="N4587" s="14">
        <v>2890.5397457464574</v>
      </c>
      <c r="O4587" s="15">
        <v>0.10750453133907112</v>
      </c>
      <c r="P4587" s="14">
        <v>15600.023551239146</v>
      </c>
      <c r="Q4587" s="14">
        <v>162155.67488362879</v>
      </c>
      <c r="R4587" s="14">
        <v>2890.5397457464574</v>
      </c>
      <c r="S4587" s="15">
        <v>-0.31916024215559879</v>
      </c>
      <c r="T4587" s="38">
        <v>-17528.717018971791</v>
      </c>
      <c r="U4587" s="38">
        <v>38837.920567446708</v>
      </c>
      <c r="V4587" s="38">
        <v>-6780.3686933925565</v>
      </c>
      <c r="W4587" s="38">
        <v>339421.16983814794</v>
      </c>
      <c r="AA4587" s="13">
        <v>4522</v>
      </c>
      <c r="AB4587" s="39">
        <v>3338374.9377366225</v>
      </c>
    </row>
    <row r="4588" spans="3:28">
      <c r="C4588" s="13">
        <v>4523</v>
      </c>
      <c r="D4588" s="13">
        <v>65</v>
      </c>
      <c r="E4588" s="14">
        <v>224888.84660046073</v>
      </c>
      <c r="F4588" s="14">
        <v>66784.150174179682</v>
      </c>
      <c r="G4588" s="14">
        <v>2551.6097</v>
      </c>
      <c r="H4588" s="14">
        <v>155553.08672628106</v>
      </c>
      <c r="I4588" s="14">
        <v>9333.1852035768643</v>
      </c>
      <c r="J4588" s="14">
        <v>3733.2740814307458</v>
      </c>
      <c r="K4588" s="15">
        <v>3.4465283945958554E-2</v>
      </c>
      <c r="L4588" s="14">
        <v>5136.0031592993791</v>
      </c>
      <c r="M4588" s="14">
        <v>156022.24982669344</v>
      </c>
      <c r="N4588" s="14">
        <v>2799.955561073059</v>
      </c>
      <c r="O4588" s="15">
        <v>-0.18440426781181582</v>
      </c>
      <c r="P4588" s="14">
        <v>-30590.015076893775</v>
      </c>
      <c r="Q4588" s="14">
        <v>136695.57608928753</v>
      </c>
      <c r="R4588" s="14">
        <v>2799.955561073059</v>
      </c>
      <c r="S4588" s="15">
        <v>0.30530138625820213</v>
      </c>
      <c r="T4588" s="38">
        <v>89386.36115573089</v>
      </c>
      <c r="U4588" s="38">
        <v>383567.06375136628</v>
      </c>
      <c r="V4588" s="38">
        <v>63932.349238136492</v>
      </c>
      <c r="W4588" s="38">
        <v>676284.88966734731</v>
      </c>
      <c r="AA4588" s="13">
        <v>4523</v>
      </c>
      <c r="AB4588" s="39">
        <v>2482974.2288972642</v>
      </c>
    </row>
    <row r="4589" spans="3:28">
      <c r="C4589" s="13">
        <v>4524</v>
      </c>
      <c r="D4589" s="13">
        <v>65</v>
      </c>
      <c r="E4589" s="14">
        <v>211078.67564876747</v>
      </c>
      <c r="F4589" s="14">
        <v>61398.183503019318</v>
      </c>
      <c r="G4589" s="14">
        <v>2551.6097</v>
      </c>
      <c r="H4589" s="14">
        <v>147128.88244574817</v>
      </c>
      <c r="I4589" s="14">
        <v>8827.732946744889</v>
      </c>
      <c r="J4589" s="14">
        <v>3531.0931786979559</v>
      </c>
      <c r="K4589" s="15">
        <v>3.393132963721502E-2</v>
      </c>
      <c r="L4589" s="14">
        <v>5081.1203213578174</v>
      </c>
      <c r="M4589" s="14">
        <v>156593.82906685685</v>
      </c>
      <c r="N4589" s="14">
        <v>2648.3198840234668</v>
      </c>
      <c r="O4589" s="15">
        <v>1.7938493754824869E-2</v>
      </c>
      <c r="P4589" s="14">
        <v>2787.3658219049216</v>
      </c>
      <c r="Q4589" s="14">
        <v>159496.13385874129</v>
      </c>
      <c r="R4589" s="14">
        <v>2648.3198840234668</v>
      </c>
      <c r="S4589" s="15">
        <v>0.49748018538307931</v>
      </c>
      <c r="T4589" s="38">
        <v>130336.06144228329</v>
      </c>
      <c r="U4589" s="38">
        <v>393652.68916855339</v>
      </c>
      <c r="V4589" s="38">
        <v>138204.54758554604</v>
      </c>
      <c r="W4589" s="38">
        <v>709742.65209415159</v>
      </c>
      <c r="AA4589" s="13">
        <v>4524</v>
      </c>
      <c r="AB4589" s="39">
        <v>2709459.1797872959</v>
      </c>
    </row>
    <row r="4590" spans="3:28">
      <c r="C4590" s="13">
        <v>4525</v>
      </c>
      <c r="D4590" s="13">
        <v>65</v>
      </c>
      <c r="E4590" s="14">
        <v>223159.5185401963</v>
      </c>
      <c r="F4590" s="14">
        <v>66109.712230676552</v>
      </c>
      <c r="G4590" s="14">
        <v>2551.6097</v>
      </c>
      <c r="H4590" s="14">
        <v>154498.19660951974</v>
      </c>
      <c r="I4590" s="14">
        <v>9269.8917965711844</v>
      </c>
      <c r="J4590" s="14">
        <v>3707.9567186284739</v>
      </c>
      <c r="K4590" s="15">
        <v>1.3462677953088004E-2</v>
      </c>
      <c r="L4590" s="14">
        <v>2027.07506113062</v>
      </c>
      <c r="M4590" s="14">
        <v>154451.02680866362</v>
      </c>
      <c r="N4590" s="14">
        <v>2780.9675389713552</v>
      </c>
      <c r="O4590" s="15">
        <v>2.4823342314506953E-2</v>
      </c>
      <c r="P4590" s="14">
        <v>3447.4359047448297</v>
      </c>
      <c r="Q4590" s="14">
        <v>143716.71613388861</v>
      </c>
      <c r="R4590" s="14">
        <v>2780.9675389713552</v>
      </c>
      <c r="S4590" s="15">
        <v>-0.22073211048148256</v>
      </c>
      <c r="T4590" s="38">
        <v>-103460.12202260026</v>
      </c>
      <c r="U4590" s="38">
        <v>366643.87061028951</v>
      </c>
      <c r="V4590" s="38">
        <v>-97985.611056724811</v>
      </c>
      <c r="W4590" s="38">
        <v>664811.61355284171</v>
      </c>
      <c r="AA4590" s="13">
        <v>4525</v>
      </c>
      <c r="AB4590" s="39">
        <v>2778061.103482597</v>
      </c>
    </row>
    <row r="4591" spans="3:28">
      <c r="C4591" s="13">
        <v>4526</v>
      </c>
      <c r="D4591" s="13">
        <v>65</v>
      </c>
      <c r="E4591" s="14">
        <v>230611.90233683042</v>
      </c>
      <c r="F4591" s="14">
        <v>69016.141911363869</v>
      </c>
      <c r="G4591" s="14">
        <v>2551.6097</v>
      </c>
      <c r="H4591" s="14">
        <v>159044.15072546655</v>
      </c>
      <c r="I4591" s="14">
        <v>9542.649043527992</v>
      </c>
      <c r="J4591" s="14">
        <v>3817.059617411197</v>
      </c>
      <c r="K4591" s="15">
        <v>3.0009056595146272E-2</v>
      </c>
      <c r="L4591" s="14">
        <v>4925.957638840634</v>
      </c>
      <c r="M4591" s="14">
        <v>170983.5210308735</v>
      </c>
      <c r="N4591" s="14">
        <v>2862.7947130583975</v>
      </c>
      <c r="O4591" s="15">
        <v>-4.7519601989606391E-3</v>
      </c>
      <c r="P4591" s="14">
        <v>-643.70151134094772</v>
      </c>
      <c r="Q4591" s="14">
        <v>136247.90266294312</v>
      </c>
      <c r="R4591" s="14">
        <v>2862.7947130583975</v>
      </c>
      <c r="S4591" s="15">
        <v>-0.13927604537330734</v>
      </c>
      <c r="T4591" s="38">
        <v>-73157.049788353426</v>
      </c>
      <c r="U4591" s="38">
        <v>453540.91147920274</v>
      </c>
      <c r="V4591" s="38">
        <v>-68874.793660853742</v>
      </c>
      <c r="W4591" s="38">
        <v>760772.33517301944</v>
      </c>
      <c r="AA4591" s="13">
        <v>4526</v>
      </c>
      <c r="AB4591" s="39">
        <v>2941295.6149385078</v>
      </c>
    </row>
    <row r="4592" spans="3:28">
      <c r="C4592" s="13">
        <v>4527</v>
      </c>
      <c r="D4592" s="13">
        <v>65</v>
      </c>
      <c r="E4592" s="14">
        <v>224101.63107380495</v>
      </c>
      <c r="F4592" s="14">
        <v>66477.136118783936</v>
      </c>
      <c r="G4592" s="14">
        <v>2551.6097</v>
      </c>
      <c r="H4592" s="14">
        <v>155072.88525502101</v>
      </c>
      <c r="I4592" s="14">
        <v>9304.3731153012614</v>
      </c>
      <c r="J4592" s="14">
        <v>3721.7492461205047</v>
      </c>
      <c r="K4592" s="15">
        <v>4.5159919041960768E-2</v>
      </c>
      <c r="L4592" s="14">
        <v>8102.4569488226507</v>
      </c>
      <c r="M4592" s="14">
        <v>189380.32612615073</v>
      </c>
      <c r="N4592" s="14">
        <v>2791.3119345903783</v>
      </c>
      <c r="O4592" s="15">
        <v>6.7459540054579797E-2</v>
      </c>
      <c r="P4592" s="14">
        <v>7956.5930017242645</v>
      </c>
      <c r="Q4592" s="14">
        <v>127298.39854677803</v>
      </c>
      <c r="R4592" s="14">
        <v>2791.3119345903783</v>
      </c>
      <c r="S4592" s="15">
        <v>0.29389382005820158</v>
      </c>
      <c r="T4592" s="38">
        <v>26444.3149940189</v>
      </c>
      <c r="U4592" s="38">
        <v>117819.11713315934</v>
      </c>
      <c r="V4592" s="38">
        <v>42503.364944565816</v>
      </c>
      <c r="W4592" s="38">
        <v>434497.84180608811</v>
      </c>
      <c r="AA4592" s="13">
        <v>4527</v>
      </c>
      <c r="AB4592" s="39">
        <v>2450573.1532024313</v>
      </c>
    </row>
    <row r="4593" spans="3:28">
      <c r="C4593" s="13">
        <v>4528</v>
      </c>
      <c r="D4593" s="13">
        <v>65</v>
      </c>
      <c r="E4593" s="14">
        <v>234668.75606638525</v>
      </c>
      <c r="F4593" s="14">
        <v>70598.31486589025</v>
      </c>
      <c r="G4593" s="14">
        <v>2551.6097</v>
      </c>
      <c r="H4593" s="14">
        <v>161518.831500495</v>
      </c>
      <c r="I4593" s="14">
        <v>9691.1298900296988</v>
      </c>
      <c r="J4593" s="14">
        <v>3876.4519560118797</v>
      </c>
      <c r="K4593" s="15">
        <v>0.11097376262664796</v>
      </c>
      <c r="L4593" s="14">
        <v>16908.784181781859</v>
      </c>
      <c r="M4593" s="14">
        <v>171214.41468466219</v>
      </c>
      <c r="N4593" s="14">
        <v>2907.3389670089095</v>
      </c>
      <c r="O4593" s="15">
        <v>-0.11137046712261986</v>
      </c>
      <c r="P4593" s="14">
        <v>-22183.010041210946</v>
      </c>
      <c r="Q4593" s="14">
        <v>178452.81800132385</v>
      </c>
      <c r="R4593" s="14">
        <v>2907.3389670089095</v>
      </c>
      <c r="S4593" s="15">
        <v>0.19545034011903289</v>
      </c>
      <c r="T4593" s="38">
        <v>13088.527311343871</v>
      </c>
      <c r="U4593" s="38">
        <v>81508.195950299851</v>
      </c>
      <c r="V4593" s="38">
        <v>7814.3014519147837</v>
      </c>
      <c r="W4593" s="38">
        <v>431175.42863628588</v>
      </c>
      <c r="AA4593" s="13">
        <v>4528</v>
      </c>
      <c r="AB4593" s="39">
        <v>2828636.8024083613</v>
      </c>
    </row>
    <row r="4594" spans="3:28">
      <c r="C4594" s="13">
        <v>4529</v>
      </c>
      <c r="D4594" s="13">
        <v>65</v>
      </c>
      <c r="E4594" s="14">
        <v>234984.96370110032</v>
      </c>
      <c r="F4594" s="14">
        <v>70721.635843429132</v>
      </c>
      <c r="G4594" s="14">
        <v>2551.6097</v>
      </c>
      <c r="H4594" s="14">
        <v>161711.71815767119</v>
      </c>
      <c r="I4594" s="14">
        <v>9702.7030894602703</v>
      </c>
      <c r="J4594" s="14">
        <v>3881.0812357841082</v>
      </c>
      <c r="K4594" s="15">
        <v>-1.2790114603569262E-2</v>
      </c>
      <c r="L4594" s="14">
        <v>-1600.8040727740868</v>
      </c>
      <c r="M4594" s="14">
        <v>125499.21496975693</v>
      </c>
      <c r="N4594" s="14">
        <v>2910.8109268380808</v>
      </c>
      <c r="O4594" s="15">
        <v>-2.3718062844516899E-2</v>
      </c>
      <c r="P4594" s="14">
        <v>-4146.2959783334845</v>
      </c>
      <c r="Q4594" s="14">
        <v>172125.07171245685</v>
      </c>
      <c r="R4594" s="14">
        <v>2910.8109268380808</v>
      </c>
      <c r="S4594" s="15">
        <v>1.1870069411629464E-2</v>
      </c>
      <c r="T4594" s="38">
        <v>2935.722409159569</v>
      </c>
      <c r="U4594" s="38">
        <v>251712.54675858392</v>
      </c>
      <c r="V4594" s="38">
        <v>-2811.3776419480018</v>
      </c>
      <c r="W4594" s="38">
        <v>549336.83344079764</v>
      </c>
      <c r="AA4594" s="13">
        <v>4529</v>
      </c>
      <c r="AB4594" s="39">
        <v>2904982.3795924215</v>
      </c>
    </row>
    <row r="4595" spans="3:28">
      <c r="C4595" s="13">
        <v>4530</v>
      </c>
      <c r="D4595" s="13">
        <v>65</v>
      </c>
      <c r="E4595" s="14">
        <v>239871.38062859821</v>
      </c>
      <c r="F4595" s="14">
        <v>72627.338445153306</v>
      </c>
      <c r="G4595" s="14">
        <v>2551.6097</v>
      </c>
      <c r="H4595" s="14">
        <v>164692.43248344489</v>
      </c>
      <c r="I4595" s="14">
        <v>9881.5459490066933</v>
      </c>
      <c r="J4595" s="14">
        <v>3952.6183796026776</v>
      </c>
      <c r="K4595" s="15">
        <v>8.6639847339846005E-2</v>
      </c>
      <c r="L4595" s="14">
        <v>13385.649682515746</v>
      </c>
      <c r="M4595" s="14">
        <v>169859.57277057742</v>
      </c>
      <c r="N4595" s="14">
        <v>2964.4637847020081</v>
      </c>
      <c r="O4595" s="15">
        <v>5.224846790102184E-2</v>
      </c>
      <c r="P4595" s="14">
        <v>8081.8657633693329</v>
      </c>
      <c r="Q4595" s="14">
        <v>164245.4900111749</v>
      </c>
      <c r="R4595" s="14">
        <v>2964.4637847020081</v>
      </c>
      <c r="S4595" s="15">
        <v>0.23907382159358337</v>
      </c>
      <c r="T4595" s="38">
        <v>92877.142536113606</v>
      </c>
      <c r="U4595" s="38">
        <v>482846.67059927376</v>
      </c>
      <c r="V4595" s="38">
        <v>114344.65798199869</v>
      </c>
      <c r="W4595" s="38">
        <v>816951.73338102608</v>
      </c>
      <c r="AA4595" s="13">
        <v>4530</v>
      </c>
      <c r="AB4595" s="39">
        <v>2661394.2655123621</v>
      </c>
    </row>
    <row r="4596" spans="3:28">
      <c r="C4596" s="13">
        <v>4531</v>
      </c>
      <c r="D4596" s="13">
        <v>65</v>
      </c>
      <c r="E4596" s="14">
        <v>222866.01411224375</v>
      </c>
      <c r="F4596" s="14">
        <v>65995.245503775062</v>
      </c>
      <c r="G4596" s="14">
        <v>2551.6097</v>
      </c>
      <c r="H4596" s="14">
        <v>154319.1589084687</v>
      </c>
      <c r="I4596" s="14">
        <v>9259.1495345081221</v>
      </c>
      <c r="J4596" s="14">
        <v>3703.6598138032491</v>
      </c>
      <c r="K4596" s="15">
        <v>0.10217360844003839</v>
      </c>
      <c r="L4596" s="14">
        <v>15297.070015159145</v>
      </c>
      <c r="M4596" s="14">
        <v>166865.35066419526</v>
      </c>
      <c r="N4596" s="14">
        <v>2777.7448603524367</v>
      </c>
      <c r="O4596" s="15">
        <v>8.8674827944309337E-3</v>
      </c>
      <c r="P4596" s="14">
        <v>1156.3076009659053</v>
      </c>
      <c r="Q4596" s="14">
        <v>132943.80924439573</v>
      </c>
      <c r="R4596" s="14">
        <v>2777.7448603524367</v>
      </c>
      <c r="S4596" s="15">
        <v>0.11190841522043152</v>
      </c>
      <c r="T4596" s="38">
        <v>17855.951771339376</v>
      </c>
      <c r="U4596" s="38">
        <v>178803.43948677031</v>
      </c>
      <c r="V4596" s="38">
        <v>34309.32938746443</v>
      </c>
      <c r="W4596" s="38">
        <v>478612.59939536126</v>
      </c>
      <c r="AA4596" s="13">
        <v>4531</v>
      </c>
      <c r="AB4596" s="39">
        <v>1950080.2334490088</v>
      </c>
    </row>
    <row r="4597" spans="3:28">
      <c r="C4597" s="13">
        <v>4532</v>
      </c>
      <c r="D4597" s="13">
        <v>65</v>
      </c>
      <c r="E4597" s="14">
        <v>232651.17184219899</v>
      </c>
      <c r="F4597" s="14">
        <v>69811.457018457615</v>
      </c>
      <c r="G4597" s="14">
        <v>2551.6097</v>
      </c>
      <c r="H4597" s="14">
        <v>160288.10512374138</v>
      </c>
      <c r="I4597" s="14">
        <v>9617.2863074244815</v>
      </c>
      <c r="J4597" s="14">
        <v>3846.9145229697929</v>
      </c>
      <c r="K4597" s="15">
        <v>0.12110658041184391</v>
      </c>
      <c r="L4597" s="14">
        <v>17410.916402947332</v>
      </c>
      <c r="M4597" s="14">
        <v>163099.61204981554</v>
      </c>
      <c r="N4597" s="14">
        <v>2885.1858922273445</v>
      </c>
      <c r="O4597" s="15">
        <v>0.16787677884186925</v>
      </c>
      <c r="P4597" s="14">
        <v>43384.78549143541</v>
      </c>
      <c r="Q4597" s="14">
        <v>303259.69880212733</v>
      </c>
      <c r="R4597" s="14">
        <v>2885.1858922273445</v>
      </c>
      <c r="S4597" s="15">
        <v>0.33541046253811757</v>
      </c>
      <c r="T4597" s="38">
        <v>83496.76310111885</v>
      </c>
      <c r="U4597" s="38">
        <v>333878.40961545537</v>
      </c>
      <c r="V4597" s="38">
        <v>144292.46499550159</v>
      </c>
      <c r="W4597" s="38">
        <v>800237.72046739818</v>
      </c>
      <c r="AA4597" s="13">
        <v>4532</v>
      </c>
      <c r="AB4597" s="39">
        <v>2822633.0016592992</v>
      </c>
    </row>
    <row r="4598" spans="3:28">
      <c r="C4598" s="13">
        <v>4533</v>
      </c>
      <c r="D4598" s="13">
        <v>65</v>
      </c>
      <c r="E4598" s="14">
        <v>228202.31275596056</v>
      </c>
      <c r="F4598" s="14">
        <v>68076.401974824621</v>
      </c>
      <c r="G4598" s="14">
        <v>2551.6097</v>
      </c>
      <c r="H4598" s="14">
        <v>157574.30108113596</v>
      </c>
      <c r="I4598" s="14">
        <v>9454.4580648681567</v>
      </c>
      <c r="J4598" s="14">
        <v>3781.783225947263</v>
      </c>
      <c r="K4598" s="15">
        <v>5.941119155271192E-2</v>
      </c>
      <c r="L4598" s="14">
        <v>10471.144755201476</v>
      </c>
      <c r="M4598" s="14">
        <v>188610.72759179867</v>
      </c>
      <c r="N4598" s="14">
        <v>2836.3374194604471</v>
      </c>
      <c r="O4598" s="15">
        <v>-4.6109479318643815E-2</v>
      </c>
      <c r="P4598" s="14">
        <v>-5584.7632010139532</v>
      </c>
      <c r="Q4598" s="14">
        <v>116953.03825104093</v>
      </c>
      <c r="R4598" s="14">
        <v>2836.3374194604471</v>
      </c>
      <c r="S4598" s="15">
        <v>0.3209241031756333</v>
      </c>
      <c r="T4598" s="38">
        <v>158819.44213187258</v>
      </c>
      <c r="U4598" s="38">
        <v>655119.23724582116</v>
      </c>
      <c r="V4598" s="38">
        <v>163705.82368606009</v>
      </c>
      <c r="W4598" s="38">
        <v>960683.00308866077</v>
      </c>
      <c r="AA4598" s="13">
        <v>4533</v>
      </c>
      <c r="AB4598" s="39">
        <v>2730252.8633342055</v>
      </c>
    </row>
    <row r="4599" spans="3:28">
      <c r="C4599" s="13">
        <v>4534</v>
      </c>
      <c r="D4599" s="13">
        <v>65</v>
      </c>
      <c r="E4599" s="14">
        <v>220400.03962217725</v>
      </c>
      <c r="F4599" s="14">
        <v>65033.515452649131</v>
      </c>
      <c r="G4599" s="14">
        <v>2551.6097</v>
      </c>
      <c r="H4599" s="14">
        <v>152814.91446952813</v>
      </c>
      <c r="I4599" s="14">
        <v>9168.8948681716865</v>
      </c>
      <c r="J4599" s="14">
        <v>3667.557947268675</v>
      </c>
      <c r="K4599" s="15">
        <v>9.9351569434457596E-3</v>
      </c>
      <c r="L4599" s="14">
        <v>1646.0607081803507</v>
      </c>
      <c r="M4599" s="14">
        <v>169160.23281000377</v>
      </c>
      <c r="N4599" s="14">
        <v>2750.6684604515058</v>
      </c>
      <c r="O4599" s="15">
        <v>-6.1339971006344668E-2</v>
      </c>
      <c r="P4599" s="14">
        <v>-7109.8081082587314</v>
      </c>
      <c r="Q4599" s="14">
        <v>110173.76656641281</v>
      </c>
      <c r="R4599" s="14">
        <v>2750.6684604515058</v>
      </c>
      <c r="S4599" s="15">
        <v>0.32378265221427965</v>
      </c>
      <c r="T4599" s="38">
        <v>28402.831324157731</v>
      </c>
      <c r="U4599" s="38">
        <v>117500.07137582544</v>
      </c>
      <c r="V4599" s="38">
        <v>22939.08392407935</v>
      </c>
      <c r="W4599" s="38">
        <v>396834.070752242</v>
      </c>
      <c r="AA4599" s="13">
        <v>4534</v>
      </c>
      <c r="AB4599" s="39">
        <v>2465807.6491488363</v>
      </c>
    </row>
    <row r="4600" spans="3:28">
      <c r="C4600" s="13">
        <v>4535</v>
      </c>
      <c r="D4600" s="13">
        <v>65</v>
      </c>
      <c r="E4600" s="14">
        <v>241314.08798003427</v>
      </c>
      <c r="F4600" s="14">
        <v>73189.99431221337</v>
      </c>
      <c r="G4600" s="14">
        <v>2551.6097</v>
      </c>
      <c r="H4600" s="14">
        <v>165572.48396782091</v>
      </c>
      <c r="I4600" s="14">
        <v>9934.3490380692547</v>
      </c>
      <c r="J4600" s="14">
        <v>3973.739615227702</v>
      </c>
      <c r="K4600" s="15">
        <v>9.0712036779071505E-3</v>
      </c>
      <c r="L4600" s="14">
        <v>1392.0501250447505</v>
      </c>
      <c r="M4600" s="14">
        <v>156837.06886994664</v>
      </c>
      <c r="N4600" s="14">
        <v>2980.3047114207761</v>
      </c>
      <c r="O4600" s="15">
        <v>0.11797299626842513</v>
      </c>
      <c r="P4600" s="14">
        <v>40447.497309918021</v>
      </c>
      <c r="Q4600" s="14">
        <v>384791.51105173264</v>
      </c>
      <c r="R4600" s="14">
        <v>2980.3047114207761</v>
      </c>
      <c r="S4600" s="15">
        <v>0.4890998658142538</v>
      </c>
      <c r="T4600" s="38">
        <v>102583.4845741849</v>
      </c>
      <c r="U4600" s="38">
        <v>313812.98004626238</v>
      </c>
      <c r="V4600" s="38">
        <v>144423.03200914766</v>
      </c>
      <c r="W4600" s="38">
        <v>855441.55996794172</v>
      </c>
      <c r="AA4600" s="13">
        <v>4535</v>
      </c>
      <c r="AB4600" s="39">
        <v>2798549.4305753242</v>
      </c>
    </row>
    <row r="4601" spans="3:28">
      <c r="C4601" s="13">
        <v>4536</v>
      </c>
      <c r="D4601" s="13">
        <v>65</v>
      </c>
      <c r="E4601" s="14">
        <v>212036.95187209549</v>
      </c>
      <c r="F4601" s="14">
        <v>61771.911230117243</v>
      </c>
      <c r="G4601" s="14">
        <v>2551.6097</v>
      </c>
      <c r="H4601" s="14">
        <v>147713.43094197827</v>
      </c>
      <c r="I4601" s="14">
        <v>8862.8058565186948</v>
      </c>
      <c r="J4601" s="14">
        <v>3545.122342607478</v>
      </c>
      <c r="K4601" s="15">
        <v>-7.6886401994342504E-3</v>
      </c>
      <c r="L4601" s="14">
        <v>-1069.427685914854</v>
      </c>
      <c r="M4601" s="14">
        <v>139795.04807303537</v>
      </c>
      <c r="N4601" s="14">
        <v>2658.8417569556082</v>
      </c>
      <c r="O4601" s="15">
        <v>-2.490173109334419E-2</v>
      </c>
      <c r="P4601" s="14">
        <v>-6175.5067061455029</v>
      </c>
      <c r="Q4601" s="14">
        <v>243148.99061888951</v>
      </c>
      <c r="R4601" s="14">
        <v>2658.8417569556082</v>
      </c>
      <c r="S4601" s="15">
        <v>-4.9888542353075521E-3</v>
      </c>
      <c r="T4601" s="38">
        <v>-979.58996689063554</v>
      </c>
      <c r="U4601" s="38">
        <v>196705.53117594775</v>
      </c>
      <c r="V4601" s="38">
        <v>-8224.5243589509919</v>
      </c>
      <c r="W4601" s="38">
        <v>579649.56986787263</v>
      </c>
      <c r="AA4601" s="13">
        <v>4536</v>
      </c>
      <c r="AB4601" s="39">
        <v>2613128.1571310498</v>
      </c>
    </row>
    <row r="4602" spans="3:28">
      <c r="C4602" s="13">
        <v>4537</v>
      </c>
      <c r="D4602" s="13">
        <v>65</v>
      </c>
      <c r="E4602" s="14">
        <v>226627.31620587106</v>
      </c>
      <c r="F4602" s="14">
        <v>67462.153320289712</v>
      </c>
      <c r="G4602" s="14">
        <v>2551.6097</v>
      </c>
      <c r="H4602" s="14">
        <v>156613.55318558135</v>
      </c>
      <c r="I4602" s="14">
        <v>9396.813191134881</v>
      </c>
      <c r="J4602" s="14">
        <v>3758.7252764539526</v>
      </c>
      <c r="K4602" s="15">
        <v>0.144520512234149</v>
      </c>
      <c r="L4602" s="14">
        <v>29012.422119132763</v>
      </c>
      <c r="M4602" s="14">
        <v>231641.29547129539</v>
      </c>
      <c r="N4602" s="14">
        <v>2819.0439573404642</v>
      </c>
      <c r="O4602" s="15">
        <v>9.7456752345052383E-2</v>
      </c>
      <c r="P4602" s="14">
        <v>23622.513938791595</v>
      </c>
      <c r="Q4602" s="14">
        <v>267421.74592087389</v>
      </c>
      <c r="R4602" s="14">
        <v>2819.0439573404642</v>
      </c>
      <c r="S4602" s="15">
        <v>0.13198875956787853</v>
      </c>
      <c r="T4602" s="38">
        <v>10427.575946786617</v>
      </c>
      <c r="U4602" s="38">
        <v>90840.61292874752</v>
      </c>
      <c r="V4602" s="38">
        <v>63062.512004710974</v>
      </c>
      <c r="W4602" s="38">
        <v>589903.65432091686</v>
      </c>
      <c r="AA4602" s="13">
        <v>4537</v>
      </c>
      <c r="AB4602" s="39">
        <v>2699147.1361412215</v>
      </c>
    </row>
    <row r="4603" spans="3:28">
      <c r="C4603" s="13">
        <v>4538</v>
      </c>
      <c r="D4603" s="13">
        <v>65</v>
      </c>
      <c r="E4603" s="14">
        <v>245382.35059546493</v>
      </c>
      <c r="F4603" s="14">
        <v>74776.616732231327</v>
      </c>
      <c r="G4603" s="14">
        <v>2551.6097</v>
      </c>
      <c r="H4603" s="14">
        <v>168054.12416323359</v>
      </c>
      <c r="I4603" s="14">
        <v>10083.247449794015</v>
      </c>
      <c r="J4603" s="14">
        <v>4033.2989799176062</v>
      </c>
      <c r="K4603" s="15">
        <v>8.438032595873074E-2</v>
      </c>
      <c r="L4603" s="14">
        <v>11229.035171452682</v>
      </c>
      <c r="M4603" s="14">
        <v>146322.14583726248</v>
      </c>
      <c r="N4603" s="14">
        <v>3024.9742349382045</v>
      </c>
      <c r="O4603" s="15">
        <v>7.8772407112453757E-2</v>
      </c>
      <c r="P4603" s="14">
        <v>20023.644662403571</v>
      </c>
      <c r="Q4603" s="14">
        <v>275732.30778117548</v>
      </c>
      <c r="R4603" s="14">
        <v>3024.9742349382045</v>
      </c>
      <c r="S4603" s="15">
        <v>0.35342682859390662</v>
      </c>
      <c r="T4603" s="38">
        <v>196514.58470721092</v>
      </c>
      <c r="U4603" s="38">
        <v>754053.29509990709</v>
      </c>
      <c r="V4603" s="38">
        <v>227767.26454106718</v>
      </c>
      <c r="W4603" s="38">
        <v>1176107.7487183451</v>
      </c>
      <c r="AA4603" s="13">
        <v>4538</v>
      </c>
      <c r="AB4603" s="39">
        <v>2981958.4699252732</v>
      </c>
    </row>
    <row r="4604" spans="3:28">
      <c r="C4604" s="13">
        <v>4539</v>
      </c>
      <c r="D4604" s="13">
        <v>65</v>
      </c>
      <c r="E4604" s="14">
        <v>250855.07033860619</v>
      </c>
      <c r="F4604" s="14">
        <v>76910.977432056417</v>
      </c>
      <c r="G4604" s="14">
        <v>2551.6097</v>
      </c>
      <c r="H4604" s="14">
        <v>171392.48320654978</v>
      </c>
      <c r="I4604" s="14">
        <v>10283.548992392985</v>
      </c>
      <c r="J4604" s="14">
        <v>4113.4195969571947</v>
      </c>
      <c r="K4604" s="15">
        <v>5.6139857327423243E-2</v>
      </c>
      <c r="L4604" s="14">
        <v>7866.087212283599</v>
      </c>
      <c r="M4604" s="14">
        <v>150038.70728831051</v>
      </c>
      <c r="N4604" s="14">
        <v>3085.0646977178953</v>
      </c>
      <c r="O4604" s="15">
        <v>-0.21331351067450571</v>
      </c>
      <c r="P4604" s="14">
        <v>-37230.729764018986</v>
      </c>
      <c r="Q4604" s="14">
        <v>138847.06594576797</v>
      </c>
      <c r="R4604" s="14">
        <v>3085.0646977178953</v>
      </c>
      <c r="S4604" s="15">
        <v>0.20549039111051753</v>
      </c>
      <c r="T4604" s="38">
        <v>330045.04851868411</v>
      </c>
      <c r="U4604" s="38">
        <v>1937721.3116714237</v>
      </c>
      <c r="V4604" s="38">
        <v>300680.40596694872</v>
      </c>
      <c r="W4604" s="38">
        <v>2226607.0849055024</v>
      </c>
      <c r="AA4604" s="13">
        <v>4539</v>
      </c>
      <c r="AB4604" s="39">
        <v>2750696.8065004074</v>
      </c>
    </row>
    <row r="4605" spans="3:28">
      <c r="C4605" s="13">
        <v>4540</v>
      </c>
      <c r="D4605" s="13">
        <v>65</v>
      </c>
      <c r="E4605" s="14">
        <v>238662.16189118027</v>
      </c>
      <c r="F4605" s="14">
        <v>72155.743137560305</v>
      </c>
      <c r="G4605" s="14">
        <v>2551.6097</v>
      </c>
      <c r="H4605" s="14">
        <v>163954.80905361995</v>
      </c>
      <c r="I4605" s="14">
        <v>9837.288543217197</v>
      </c>
      <c r="J4605" s="14">
        <v>3934.9154172868789</v>
      </c>
      <c r="K4605" s="15">
        <v>-5.8283892294655019E-2</v>
      </c>
      <c r="L4605" s="14">
        <v>-7684.8621736064497</v>
      </c>
      <c r="M4605" s="14">
        <v>126134.84271776672</v>
      </c>
      <c r="N4605" s="14">
        <v>2951.1865629651588</v>
      </c>
      <c r="O4605" s="15">
        <v>0.20257096952064321</v>
      </c>
      <c r="P4605" s="14">
        <v>56672.57904350217</v>
      </c>
      <c r="Q4605" s="14">
        <v>337914.71131924517</v>
      </c>
      <c r="R4605" s="14">
        <v>2951.1865629651588</v>
      </c>
      <c r="S4605" s="15">
        <v>0.25323424808686251</v>
      </c>
      <c r="T4605" s="38">
        <v>91067.464775055341</v>
      </c>
      <c r="U4605" s="38">
        <v>452160.54843571474</v>
      </c>
      <c r="V4605" s="38">
        <v>140055.18164495105</v>
      </c>
      <c r="W4605" s="38">
        <v>916210.1024727266</v>
      </c>
      <c r="AA4605" s="13">
        <v>4540</v>
      </c>
      <c r="AB4605" s="39">
        <v>2631269.215804074</v>
      </c>
    </row>
    <row r="4606" spans="3:28">
      <c r="C4606" s="13">
        <v>4541</v>
      </c>
      <c r="D4606" s="13">
        <v>65</v>
      </c>
      <c r="E4606" s="14">
        <v>226691.04558311915</v>
      </c>
      <c r="F4606" s="14">
        <v>67487.007777416467</v>
      </c>
      <c r="G4606" s="14">
        <v>2551.6097</v>
      </c>
      <c r="H4606" s="14">
        <v>156652.42810570268</v>
      </c>
      <c r="I4606" s="14">
        <v>9399.1456863421608</v>
      </c>
      <c r="J4606" s="14">
        <v>3759.6582745368646</v>
      </c>
      <c r="K4606" s="15">
        <v>-3.1198209393151315E-2</v>
      </c>
      <c r="L4606" s="14">
        <v>-4804.2192409397558</v>
      </c>
      <c r="M4606" s="14">
        <v>151065.83351455934</v>
      </c>
      <c r="N4606" s="14">
        <v>2819.7437059026483</v>
      </c>
      <c r="O4606" s="15">
        <v>1.471042275259192E-2</v>
      </c>
      <c r="P4606" s="14">
        <v>2901.6832345443281</v>
      </c>
      <c r="Q4606" s="14">
        <v>201565.11355732701</v>
      </c>
      <c r="R4606" s="14">
        <v>2819.7437059026483</v>
      </c>
      <c r="S4606" s="15">
        <v>-8.2490507465463339E-2</v>
      </c>
      <c r="T4606" s="38">
        <v>-40948.656471707785</v>
      </c>
      <c r="U4606" s="38">
        <v>456865.68336020387</v>
      </c>
      <c r="V4606" s="38">
        <v>-42851.192478103214</v>
      </c>
      <c r="W4606" s="38">
        <v>809496.63043209026</v>
      </c>
      <c r="AA4606" s="13">
        <v>4541</v>
      </c>
      <c r="AB4606" s="39">
        <v>2609936.724520687</v>
      </c>
    </row>
    <row r="4607" spans="3:28">
      <c r="C4607" s="13">
        <v>4542</v>
      </c>
      <c r="D4607" s="13">
        <v>65</v>
      </c>
      <c r="E4607" s="14">
        <v>237276.80072269443</v>
      </c>
      <c r="F4607" s="14">
        <v>71615.452281850827</v>
      </c>
      <c r="G4607" s="14">
        <v>2551.6097</v>
      </c>
      <c r="H4607" s="14">
        <v>163109.7387408436</v>
      </c>
      <c r="I4607" s="14">
        <v>9786.5843244506159</v>
      </c>
      <c r="J4607" s="14">
        <v>3914.6337297802465</v>
      </c>
      <c r="K4607" s="15">
        <v>1.8753336355111391E-2</v>
      </c>
      <c r="L4607" s="14">
        <v>2248.4661837604176</v>
      </c>
      <c r="M4607" s="14">
        <v>124102.64519540012</v>
      </c>
      <c r="N4607" s="14">
        <v>2935.9752973351847</v>
      </c>
      <c r="O4607" s="15">
        <v>1.3377735337023168E-2</v>
      </c>
      <c r="P4607" s="14">
        <v>2519.0275055658767</v>
      </c>
      <c r="Q4607" s="14">
        <v>192287.01078910107</v>
      </c>
      <c r="R4607" s="14">
        <v>2935.9752973351847</v>
      </c>
      <c r="S4607" s="15">
        <v>-7.3648723552453069E-2</v>
      </c>
      <c r="T4607" s="38">
        <v>-8696.1956601290076</v>
      </c>
      <c r="U4607" s="38">
        <v>110848.45700956267</v>
      </c>
      <c r="V4607" s="38">
        <v>-3928.7019708027128</v>
      </c>
      <c r="W4607" s="38">
        <v>427238.11299406388</v>
      </c>
      <c r="AA4607" s="13">
        <v>4542</v>
      </c>
      <c r="AB4607" s="39">
        <v>2653695.192377259</v>
      </c>
    </row>
    <row r="4608" spans="3:28">
      <c r="C4608" s="13">
        <v>4543</v>
      </c>
      <c r="D4608" s="13">
        <v>65</v>
      </c>
      <c r="E4608" s="14">
        <v>245099.77199486049</v>
      </c>
      <c r="F4608" s="14">
        <v>74666.411077995595</v>
      </c>
      <c r="G4608" s="14">
        <v>2551.6097</v>
      </c>
      <c r="H4608" s="14">
        <v>167881.75121686488</v>
      </c>
      <c r="I4608" s="14">
        <v>10072.905073011892</v>
      </c>
      <c r="J4608" s="14">
        <v>4029.1620292047573</v>
      </c>
      <c r="K4608" s="15">
        <v>6.6221028846569968E-2</v>
      </c>
      <c r="L4608" s="14">
        <v>12946.170786255638</v>
      </c>
      <c r="M4608" s="14">
        <v>210460.14242873719</v>
      </c>
      <c r="N4608" s="14">
        <v>3021.8715219035676</v>
      </c>
      <c r="O4608" s="15">
        <v>7.978932124185141E-2</v>
      </c>
      <c r="P4608" s="14">
        <v>16833.056950572547</v>
      </c>
      <c r="Q4608" s="14">
        <v>229312.78764022721</v>
      </c>
      <c r="R4608" s="14">
        <v>3021.8715219035676</v>
      </c>
      <c r="S4608" s="15">
        <v>0.3402928378655129</v>
      </c>
      <c r="T4608" s="38">
        <v>53282.040563935909</v>
      </c>
      <c r="U4608" s="38">
        <v>211370.00244788092</v>
      </c>
      <c r="V4608" s="38">
        <v>83061.268300764088</v>
      </c>
      <c r="W4608" s="38">
        <v>651142.93251684529</v>
      </c>
      <c r="AA4608" s="13">
        <v>4543</v>
      </c>
      <c r="AB4608" s="39">
        <v>2651911.9512307104</v>
      </c>
    </row>
    <row r="4609" spans="3:28">
      <c r="C4609" s="13">
        <v>4544</v>
      </c>
      <c r="D4609" s="13">
        <v>65</v>
      </c>
      <c r="E4609" s="14">
        <v>226734.61733596568</v>
      </c>
      <c r="F4609" s="14">
        <v>67504.000761026618</v>
      </c>
      <c r="G4609" s="14">
        <v>2551.6097</v>
      </c>
      <c r="H4609" s="14">
        <v>156679.00687493905</v>
      </c>
      <c r="I4609" s="14">
        <v>9400.7404124963432</v>
      </c>
      <c r="J4609" s="14">
        <v>3760.2961649985373</v>
      </c>
      <c r="K4609" s="15">
        <v>4.7925326821873913E-2</v>
      </c>
      <c r="L4609" s="14">
        <v>6759.1754523892714</v>
      </c>
      <c r="M4609" s="14">
        <v>149674.88657885868</v>
      </c>
      <c r="N4609" s="14">
        <v>2820.222123748903</v>
      </c>
      <c r="O4609" s="15">
        <v>0.12868994260603206</v>
      </c>
      <c r="P4609" s="14">
        <v>20956.308146526248</v>
      </c>
      <c r="Q4609" s="14">
        <v>185209.82190290128</v>
      </c>
      <c r="R4609" s="14">
        <v>2820.222123748903</v>
      </c>
      <c r="S4609" s="15">
        <v>0.36529140642583385</v>
      </c>
      <c r="T4609" s="38">
        <v>76675.447053163414</v>
      </c>
      <c r="U4609" s="38">
        <v>287987.69570811332</v>
      </c>
      <c r="V4609" s="38">
        <v>104390.93065207894</v>
      </c>
      <c r="W4609" s="38">
        <v>622872.40418987325</v>
      </c>
      <c r="AA4609" s="13">
        <v>4544</v>
      </c>
      <c r="AB4609" s="39">
        <v>3045362.904131385</v>
      </c>
    </row>
    <row r="4610" spans="3:28">
      <c r="C4610" s="13">
        <v>4545</v>
      </c>
      <c r="D4610" s="13">
        <v>65</v>
      </c>
      <c r="E4610" s="14">
        <v>250447.30291671955</v>
      </c>
      <c r="F4610" s="14">
        <v>76751.948137520623</v>
      </c>
      <c r="G4610" s="14">
        <v>2551.6097</v>
      </c>
      <c r="H4610" s="14">
        <v>171143.74507919894</v>
      </c>
      <c r="I4610" s="14">
        <v>10268.624704751935</v>
      </c>
      <c r="J4610" s="14">
        <v>4107.449881900774</v>
      </c>
      <c r="K4610" s="15">
        <v>-6.5203864985433374E-2</v>
      </c>
      <c r="L4610" s="14">
        <v>-9318.2247667645152</v>
      </c>
      <c r="M4610" s="14">
        <v>135644.58645068522</v>
      </c>
      <c r="N4610" s="14">
        <v>3080.5874114255807</v>
      </c>
      <c r="O4610" s="15">
        <v>8.9779612077561133E-2</v>
      </c>
      <c r="P4610" s="14">
        <v>16943.041738074891</v>
      </c>
      <c r="Q4610" s="14">
        <v>207201.4791960429</v>
      </c>
      <c r="R4610" s="14">
        <v>3080.5874114255807</v>
      </c>
      <c r="S4610" s="15">
        <v>-0.14413972710994211</v>
      </c>
      <c r="T4610" s="38">
        <v>-68810.693953883732</v>
      </c>
      <c r="U4610" s="38">
        <v>410118.41776588431</v>
      </c>
      <c r="V4610" s="38">
        <v>-61185.876982573354</v>
      </c>
      <c r="W4610" s="38">
        <v>752964.48341261246</v>
      </c>
      <c r="AA4610" s="13">
        <v>4545</v>
      </c>
      <c r="AB4610" s="39">
        <v>2373592.6018720171</v>
      </c>
    </row>
    <row r="4611" spans="3:28">
      <c r="C4611" s="13">
        <v>4546</v>
      </c>
      <c r="D4611" s="13">
        <v>65</v>
      </c>
      <c r="E4611" s="14">
        <v>231685.99399270539</v>
      </c>
      <c r="F4611" s="14">
        <v>69435.037657155102</v>
      </c>
      <c r="G4611" s="14">
        <v>2551.6097</v>
      </c>
      <c r="H4611" s="14">
        <v>159699.34663555029</v>
      </c>
      <c r="I4611" s="14">
        <v>9581.9607981330173</v>
      </c>
      <c r="J4611" s="14">
        <v>3832.7843192532073</v>
      </c>
      <c r="K4611" s="15">
        <v>-8.1635282835891027E-2</v>
      </c>
      <c r="L4611" s="14">
        <v>-12089.341570704135</v>
      </c>
      <c r="M4611" s="14">
        <v>137916.71416008909</v>
      </c>
      <c r="N4611" s="14">
        <v>2874.588239439905</v>
      </c>
      <c r="O4611" s="15">
        <v>2.4792876229846467E-2</v>
      </c>
      <c r="P4611" s="14">
        <v>3102.0806383644813</v>
      </c>
      <c r="Q4611" s="14">
        <v>129659.21198899418</v>
      </c>
      <c r="R4611" s="14">
        <v>2874.588239439905</v>
      </c>
      <c r="S4611" s="15">
        <v>9.3921729481726626E-2</v>
      </c>
      <c r="T4611" s="38">
        <v>13447.529044846384</v>
      </c>
      <c r="U4611" s="38">
        <v>158062.86214502112</v>
      </c>
      <c r="V4611" s="38">
        <v>4460.2681125067302</v>
      </c>
      <c r="W4611" s="38">
        <v>425638.78829410439</v>
      </c>
      <c r="AA4611" s="13">
        <v>4546</v>
      </c>
      <c r="AB4611" s="39">
        <v>2621243.5534337522</v>
      </c>
    </row>
    <row r="4612" spans="3:28">
      <c r="C4612" s="13">
        <v>4547</v>
      </c>
      <c r="D4612" s="13">
        <v>65</v>
      </c>
      <c r="E4612" s="14">
        <v>235470.58075792689</v>
      </c>
      <c r="F4612" s="14">
        <v>70911.02649559149</v>
      </c>
      <c r="G4612" s="14">
        <v>2551.6097</v>
      </c>
      <c r="H4612" s="14">
        <v>162007.94456233541</v>
      </c>
      <c r="I4612" s="14">
        <v>9720.4766737401242</v>
      </c>
      <c r="J4612" s="14">
        <v>3888.1906694960498</v>
      </c>
      <c r="K4612" s="15">
        <v>9.1844897486503319E-2</v>
      </c>
      <c r="L4612" s="14">
        <v>13202.03285182883</v>
      </c>
      <c r="M4612" s="14">
        <v>158888.82062922319</v>
      </c>
      <c r="N4612" s="14">
        <v>2916.1430021220372</v>
      </c>
      <c r="O4612" s="15">
        <v>0.14074943425287861</v>
      </c>
      <c r="P4612" s="14">
        <v>37713.368740753169</v>
      </c>
      <c r="Q4612" s="14">
        <v>307118.29872079851</v>
      </c>
      <c r="R4612" s="14">
        <v>2916.1430021220372</v>
      </c>
      <c r="S4612" s="15">
        <v>-0.19177346354563729</v>
      </c>
      <c r="T4612" s="38">
        <v>-33185.177336804096</v>
      </c>
      <c r="U4612" s="38">
        <v>141316.52972912672</v>
      </c>
      <c r="V4612" s="38">
        <v>17730.224255777903</v>
      </c>
      <c r="W4612" s="38">
        <v>607323.64907914842</v>
      </c>
      <c r="AA4612" s="13">
        <v>4547</v>
      </c>
      <c r="AB4612" s="39">
        <v>2698892.1452972032</v>
      </c>
    </row>
    <row r="4613" spans="3:28">
      <c r="C4613" s="13">
        <v>4548</v>
      </c>
      <c r="D4613" s="13">
        <v>65</v>
      </c>
      <c r="E4613" s="14">
        <v>232911.51583611037</v>
      </c>
      <c r="F4613" s="14">
        <v>69912.991176083044</v>
      </c>
      <c r="G4613" s="14">
        <v>2551.6097</v>
      </c>
      <c r="H4613" s="14">
        <v>160446.91496002732</v>
      </c>
      <c r="I4613" s="14">
        <v>9626.8148976016382</v>
      </c>
      <c r="J4613" s="14">
        <v>3850.7259590406557</v>
      </c>
      <c r="K4613" s="15">
        <v>-6.6321141395598165E-2</v>
      </c>
      <c r="L4613" s="14">
        <v>-9773.3062446019921</v>
      </c>
      <c r="M4613" s="14">
        <v>139515.416878335</v>
      </c>
      <c r="N4613" s="14">
        <v>2888.0444692804913</v>
      </c>
      <c r="O4613" s="15">
        <v>-5.351039200618464E-2</v>
      </c>
      <c r="P4613" s="14">
        <v>-7825.7792593237791</v>
      </c>
      <c r="Q4613" s="14">
        <v>139866.08317837998</v>
      </c>
      <c r="R4613" s="14">
        <v>2888.0444692804913</v>
      </c>
      <c r="S4613" s="15">
        <v>0.33848361171316532</v>
      </c>
      <c r="T4613" s="38">
        <v>69297.059677479308</v>
      </c>
      <c r="U4613" s="38">
        <v>275469.04296980996</v>
      </c>
      <c r="V4613" s="38">
        <v>51697.974173553535</v>
      </c>
      <c r="W4613" s="38">
        <v>554850.54302652495</v>
      </c>
      <c r="AA4613" s="13">
        <v>4548</v>
      </c>
      <c r="AB4613" s="39">
        <v>2941043.5976731163</v>
      </c>
    </row>
    <row r="4614" spans="3:28">
      <c r="C4614" s="13">
        <v>4549</v>
      </c>
      <c r="D4614" s="13">
        <v>65</v>
      </c>
      <c r="E4614" s="14">
        <v>230594.75342421603</v>
      </c>
      <c r="F4614" s="14">
        <v>69009.453835444248</v>
      </c>
      <c r="G4614" s="14">
        <v>2551.6097</v>
      </c>
      <c r="H4614" s="14">
        <v>159033.68988877177</v>
      </c>
      <c r="I4614" s="14">
        <v>9542.0213933263058</v>
      </c>
      <c r="J4614" s="14">
        <v>3816.8085573305225</v>
      </c>
      <c r="K4614" s="15">
        <v>1.9593023387127054E-2</v>
      </c>
      <c r="L4614" s="14">
        <v>3439.6162262641637</v>
      </c>
      <c r="M4614" s="14">
        <v>180901.13236024673</v>
      </c>
      <c r="N4614" s="14">
        <v>2862.6064179978916</v>
      </c>
      <c r="O4614" s="15">
        <v>0.15717251099908375</v>
      </c>
      <c r="P4614" s="14">
        <v>14698.453360707916</v>
      </c>
      <c r="Q4614" s="14">
        <v>109647.72143058258</v>
      </c>
      <c r="R4614" s="14">
        <v>2862.6064179978916</v>
      </c>
      <c r="S4614" s="15">
        <v>5.5737687318741E-2</v>
      </c>
      <c r="T4614" s="38">
        <v>8241.6059370070507</v>
      </c>
      <c r="U4614" s="38">
        <v>157537.06235129928</v>
      </c>
      <c r="V4614" s="38">
        <v>26379.675523979131</v>
      </c>
      <c r="W4614" s="38">
        <v>448085.91614212858</v>
      </c>
      <c r="AA4614" s="13">
        <v>4549</v>
      </c>
      <c r="AB4614" s="39">
        <v>2976031.8249000856</v>
      </c>
    </row>
    <row r="4615" spans="3:28">
      <c r="C4615" s="13">
        <v>4550</v>
      </c>
      <c r="D4615" s="13">
        <v>65</v>
      </c>
      <c r="E4615" s="14">
        <v>234354.14881715816</v>
      </c>
      <c r="F4615" s="14">
        <v>70475.618038691682</v>
      </c>
      <c r="G4615" s="14">
        <v>2551.6097</v>
      </c>
      <c r="H4615" s="14">
        <v>161326.92107846649</v>
      </c>
      <c r="I4615" s="14">
        <v>9679.6152647079889</v>
      </c>
      <c r="J4615" s="14">
        <v>3871.8461058831958</v>
      </c>
      <c r="K4615" s="15">
        <v>4.4913460535222632E-2</v>
      </c>
      <c r="L4615" s="14">
        <v>5993.2779184545734</v>
      </c>
      <c r="M4615" s="14">
        <v>141369.774176715</v>
      </c>
      <c r="N4615" s="14">
        <v>2903.8845794123968</v>
      </c>
      <c r="O4615" s="15">
        <v>9.8131523548831839E-2</v>
      </c>
      <c r="P4615" s="14">
        <v>17690.085937209271</v>
      </c>
      <c r="Q4615" s="14">
        <v>199411.17413909931</v>
      </c>
      <c r="R4615" s="14">
        <v>2903.8845794123968</v>
      </c>
      <c r="S4615" s="15">
        <v>0.24709729139589043</v>
      </c>
      <c r="T4615" s="38">
        <v>163430.35825441833</v>
      </c>
      <c r="U4615" s="38">
        <v>826283.14929958933</v>
      </c>
      <c r="V4615" s="38">
        <v>187113.72211008216</v>
      </c>
      <c r="W4615" s="38">
        <v>1167064.0976154036</v>
      </c>
      <c r="AA4615" s="13">
        <v>4550</v>
      </c>
      <c r="AB4615" s="39">
        <v>2992891.8250830066</v>
      </c>
    </row>
    <row r="4616" spans="3:28">
      <c r="C4616" s="13">
        <v>4551</v>
      </c>
      <c r="D4616" s="13">
        <v>65</v>
      </c>
      <c r="E4616" s="14">
        <v>209469.31796671904</v>
      </c>
      <c r="F4616" s="14">
        <v>60770.534007020426</v>
      </c>
      <c r="G4616" s="14">
        <v>2551.6097</v>
      </c>
      <c r="H4616" s="14">
        <v>146147.17425969863</v>
      </c>
      <c r="I4616" s="14">
        <v>8768.8304555819177</v>
      </c>
      <c r="J4616" s="14">
        <v>3507.5321822327674</v>
      </c>
      <c r="K4616" s="15">
        <v>2.3471570573273721E-2</v>
      </c>
      <c r="L4616" s="14">
        <v>4064.0893978592194</v>
      </c>
      <c r="M4616" s="14">
        <v>178967.29962914999</v>
      </c>
      <c r="N4616" s="14">
        <v>2630.6491366745754</v>
      </c>
      <c r="O4616" s="15">
        <v>2.4754555871657369E-2</v>
      </c>
      <c r="P4616" s="14">
        <v>6005.4107552466512</v>
      </c>
      <c r="Q4616" s="14">
        <v>249918.93770630262</v>
      </c>
      <c r="R4616" s="14">
        <v>2630.6491366745754</v>
      </c>
      <c r="S4616" s="15">
        <v>4.4170915760159503E-2</v>
      </c>
      <c r="T4616" s="38">
        <v>19539.890430410582</v>
      </c>
      <c r="U4616" s="38">
        <v>463225.26991245704</v>
      </c>
      <c r="V4616" s="38">
        <v>29609.390583516451</v>
      </c>
      <c r="W4616" s="38">
        <v>892111.50724790967</v>
      </c>
      <c r="AA4616" s="13">
        <v>4551</v>
      </c>
      <c r="AB4616" s="39">
        <v>2563605.5522997468</v>
      </c>
    </row>
    <row r="4617" spans="3:28">
      <c r="C4617" s="13">
        <v>4552</v>
      </c>
      <c r="D4617" s="13">
        <v>65</v>
      </c>
      <c r="E4617" s="14">
        <v>239992.19943668897</v>
      </c>
      <c r="F4617" s="14">
        <v>72674.457780308701</v>
      </c>
      <c r="G4617" s="14">
        <v>2551.6097</v>
      </c>
      <c r="H4617" s="14">
        <v>164766.13195638027</v>
      </c>
      <c r="I4617" s="14">
        <v>9885.9679173828154</v>
      </c>
      <c r="J4617" s="14">
        <v>3954.3871669531263</v>
      </c>
      <c r="K4617" s="15">
        <v>5.7538906383067467E-2</v>
      </c>
      <c r="L4617" s="14">
        <v>5592.3857454113449</v>
      </c>
      <c r="M4617" s="14">
        <v>104762.69781083858</v>
      </c>
      <c r="N4617" s="14">
        <v>2965.7903752148445</v>
      </c>
      <c r="O4617" s="15">
        <v>9.4092328371113559E-2</v>
      </c>
      <c r="P4617" s="14">
        <v>10683.712379776754</v>
      </c>
      <c r="Q4617" s="14">
        <v>125711.59645998197</v>
      </c>
      <c r="R4617" s="14">
        <v>2965.7903752148445</v>
      </c>
      <c r="S4617" s="15">
        <v>4.900976522915295E-2</v>
      </c>
      <c r="T4617" s="38">
        <v>65489.22096380296</v>
      </c>
      <c r="U4617" s="38">
        <v>1403220.5282300583</v>
      </c>
      <c r="V4617" s="38">
        <v>81765.319088991062</v>
      </c>
      <c r="W4617" s="38">
        <v>1633694.8225008789</v>
      </c>
      <c r="AA4617" s="13">
        <v>4552</v>
      </c>
      <c r="AB4617" s="39">
        <v>2466858.936455192</v>
      </c>
    </row>
    <row r="4618" spans="3:28">
      <c r="C4618" s="13">
        <v>4553</v>
      </c>
      <c r="D4618" s="13">
        <v>65</v>
      </c>
      <c r="E4618" s="14">
        <v>226136.28385054925</v>
      </c>
      <c r="F4618" s="14">
        <v>67270.650701714214</v>
      </c>
      <c r="G4618" s="14">
        <v>2551.6097</v>
      </c>
      <c r="H4618" s="14">
        <v>156314.02344883504</v>
      </c>
      <c r="I4618" s="14">
        <v>9378.8414069301016</v>
      </c>
      <c r="J4618" s="14">
        <v>3751.5365627720407</v>
      </c>
      <c r="K4618" s="15">
        <v>1.5483232782926366E-2</v>
      </c>
      <c r="L4618" s="14">
        <v>2759.1937319687609</v>
      </c>
      <c r="M4618" s="14">
        <v>182840.23546318448</v>
      </c>
      <c r="N4618" s="14">
        <v>2813.6524220790302</v>
      </c>
      <c r="O4618" s="15">
        <v>5.0211783098663684E-2</v>
      </c>
      <c r="P4618" s="14">
        <v>6764.7915442480717</v>
      </c>
      <c r="Q4618" s="14">
        <v>142896.79831610512</v>
      </c>
      <c r="R4618" s="14">
        <v>2813.6524220790302</v>
      </c>
      <c r="S4618" s="15">
        <v>0.18663785066586908</v>
      </c>
      <c r="T4618" s="38">
        <v>35703.948373683692</v>
      </c>
      <c r="U4618" s="38">
        <v>228411.4579471949</v>
      </c>
      <c r="V4618" s="38">
        <v>45227.933649900522</v>
      </c>
      <c r="W4618" s="38">
        <v>554148.4917264845</v>
      </c>
      <c r="AA4618" s="13">
        <v>4553</v>
      </c>
      <c r="AB4618" s="39">
        <v>2808065.2995135654</v>
      </c>
    </row>
    <row r="4619" spans="3:28">
      <c r="C4619" s="13">
        <v>4554</v>
      </c>
      <c r="D4619" s="13">
        <v>65</v>
      </c>
      <c r="E4619" s="14">
        <v>240396.04314381239</v>
      </c>
      <c r="F4619" s="14">
        <v>72831.956826086825</v>
      </c>
      <c r="G4619" s="14">
        <v>2551.6097</v>
      </c>
      <c r="H4619" s="14">
        <v>165012.47661772557</v>
      </c>
      <c r="I4619" s="14">
        <v>9900.7485970635335</v>
      </c>
      <c r="J4619" s="14">
        <v>3960.2994388254137</v>
      </c>
      <c r="K4619" s="15">
        <v>-1.5117525288515857E-3</v>
      </c>
      <c r="L4619" s="14">
        <v>-286.60052953201563</v>
      </c>
      <c r="M4619" s="14">
        <v>191275.193051746</v>
      </c>
      <c r="N4619" s="14">
        <v>2970.2245791190599</v>
      </c>
      <c r="O4619" s="15">
        <v>0.2624274623781625</v>
      </c>
      <c r="P4619" s="14">
        <v>32279.081066611077</v>
      </c>
      <c r="Q4619" s="14">
        <v>156766.11081592322</v>
      </c>
      <c r="R4619" s="14">
        <v>2970.2245791190599</v>
      </c>
      <c r="S4619" s="15">
        <v>0.16162794423598761</v>
      </c>
      <c r="T4619" s="38">
        <v>101315.80334300254</v>
      </c>
      <c r="U4619" s="38">
        <v>729646.74864689948</v>
      </c>
      <c r="V4619" s="38">
        <v>133308.28388008161</v>
      </c>
      <c r="W4619" s="38">
        <v>1077688.0525145687</v>
      </c>
      <c r="AA4619" s="13">
        <v>4554</v>
      </c>
      <c r="AB4619" s="39">
        <v>3302962.9095026883</v>
      </c>
    </row>
    <row r="4620" spans="3:28">
      <c r="C4620" s="13">
        <v>4555</v>
      </c>
      <c r="D4620" s="13">
        <v>65</v>
      </c>
      <c r="E4620" s="14">
        <v>256012.06922696606</v>
      </c>
      <c r="F4620" s="14">
        <v>78922.206998516762</v>
      </c>
      <c r="G4620" s="14">
        <v>2551.6097</v>
      </c>
      <c r="H4620" s="14">
        <v>174538.25252844932</v>
      </c>
      <c r="I4620" s="14">
        <v>10472.295151706958</v>
      </c>
      <c r="J4620" s="14">
        <v>4188.9180606827831</v>
      </c>
      <c r="K4620" s="15">
        <v>3.3233597797216033E-2</v>
      </c>
      <c r="L4620" s="14">
        <v>6523.9394851049565</v>
      </c>
      <c r="M4620" s="14">
        <v>204923.94222794395</v>
      </c>
      <c r="N4620" s="14">
        <v>3141.6885455120873</v>
      </c>
      <c r="O4620" s="15">
        <v>1.1149142928112969E-2</v>
      </c>
      <c r="P4620" s="14">
        <v>1683.1093062273742</v>
      </c>
      <c r="Q4620" s="14">
        <v>154217.06501092613</v>
      </c>
      <c r="R4620" s="14">
        <v>3141.6885455120873</v>
      </c>
      <c r="S4620" s="15">
        <v>-3.4375166806478383E-2</v>
      </c>
      <c r="T4620" s="38">
        <v>-4438.2194134608308</v>
      </c>
      <c r="U4620" s="38">
        <v>126243.83582291442</v>
      </c>
      <c r="V4620" s="38">
        <v>3768.8293778714997</v>
      </c>
      <c r="W4620" s="38">
        <v>485384.84306178452</v>
      </c>
      <c r="AA4620" s="13">
        <v>4555</v>
      </c>
      <c r="AB4620" s="39">
        <v>2329548.4617395243</v>
      </c>
    </row>
    <row r="4621" spans="3:28">
      <c r="C4621" s="13">
        <v>4556</v>
      </c>
      <c r="D4621" s="13">
        <v>65</v>
      </c>
      <c r="E4621" s="14">
        <v>235380.55523558261</v>
      </c>
      <c r="F4621" s="14">
        <v>70875.916541877217</v>
      </c>
      <c r="G4621" s="14">
        <v>2551.6097</v>
      </c>
      <c r="H4621" s="14">
        <v>161953.02899370537</v>
      </c>
      <c r="I4621" s="14">
        <v>9717.1817396223214</v>
      </c>
      <c r="J4621" s="14">
        <v>3886.8726958489287</v>
      </c>
      <c r="K4621" s="15">
        <v>0.12341595106437106</v>
      </c>
      <c r="L4621" s="14">
        <v>18503.101947184547</v>
      </c>
      <c r="M4621" s="14">
        <v>170371.2586218497</v>
      </c>
      <c r="N4621" s="14">
        <v>2915.1545218866963</v>
      </c>
      <c r="O4621" s="15">
        <v>0.24843951327470487</v>
      </c>
      <c r="P4621" s="14">
        <v>39942.208977947077</v>
      </c>
      <c r="Q4621" s="14">
        <v>202172.15473802734</v>
      </c>
      <c r="R4621" s="14">
        <v>2915.1545218866963</v>
      </c>
      <c r="S4621" s="15">
        <v>5.9932366950465915E-2</v>
      </c>
      <c r="T4621" s="38">
        <v>18459.05862877049</v>
      </c>
      <c r="U4621" s="38">
        <v>327914.79394722718</v>
      </c>
      <c r="V4621" s="38">
        <v>76904.369553902114</v>
      </c>
      <c r="W4621" s="38">
        <v>700458.20730710425</v>
      </c>
      <c r="AA4621" s="13">
        <v>4556</v>
      </c>
      <c r="AB4621" s="39">
        <v>2541485.9068138348</v>
      </c>
    </row>
    <row r="4622" spans="3:28">
      <c r="C4622" s="13">
        <v>4557</v>
      </c>
      <c r="D4622" s="13">
        <v>65</v>
      </c>
      <c r="E4622" s="14">
        <v>236336.29303449616</v>
      </c>
      <c r="F4622" s="14">
        <v>71248.654283453507</v>
      </c>
      <c r="G4622" s="14">
        <v>2551.6097</v>
      </c>
      <c r="H4622" s="14">
        <v>162536.02905104266</v>
      </c>
      <c r="I4622" s="14">
        <v>9752.1617430625593</v>
      </c>
      <c r="J4622" s="14">
        <v>3900.864697225024</v>
      </c>
      <c r="K4622" s="15">
        <v>0.11691238557707465</v>
      </c>
      <c r="L4622" s="14">
        <v>21302.961787206059</v>
      </c>
      <c r="M4622" s="14">
        <v>205466.43924695483</v>
      </c>
      <c r="N4622" s="14">
        <v>2925.6485229187679</v>
      </c>
      <c r="O4622" s="15">
        <v>0.17028325520877122</v>
      </c>
      <c r="P4622" s="14">
        <v>33501.725780629095</v>
      </c>
      <c r="Q4622" s="14">
        <v>231705.71369646661</v>
      </c>
      <c r="R4622" s="14">
        <v>2925.6485229187679</v>
      </c>
      <c r="S4622" s="15">
        <v>6.5653563625347272E-2</v>
      </c>
      <c r="T4622" s="38">
        <v>92983.237533643085</v>
      </c>
      <c r="U4622" s="38">
        <v>1510717.0515048597</v>
      </c>
      <c r="V4622" s="38">
        <v>147787.92510147823</v>
      </c>
      <c r="W4622" s="38">
        <v>1947889.2044482811</v>
      </c>
      <c r="AA4622" s="13">
        <v>4557</v>
      </c>
      <c r="AB4622" s="39">
        <v>2950883.2597203394</v>
      </c>
    </row>
    <row r="4623" spans="3:28">
      <c r="C4623" s="13">
        <v>4558</v>
      </c>
      <c r="D4623" s="13">
        <v>65</v>
      </c>
      <c r="E4623" s="14">
        <v>245769.02391251779</v>
      </c>
      <c r="F4623" s="14">
        <v>74927.419325881943</v>
      </c>
      <c r="G4623" s="14">
        <v>2551.6097</v>
      </c>
      <c r="H4623" s="14">
        <v>168289.99488663583</v>
      </c>
      <c r="I4623" s="14">
        <v>10097.399693198149</v>
      </c>
      <c r="J4623" s="14">
        <v>4038.9598772792597</v>
      </c>
      <c r="K4623" s="15">
        <v>0.11424392080526449</v>
      </c>
      <c r="L4623" s="14">
        <v>16022.691480801392</v>
      </c>
      <c r="M4623" s="14">
        <v>158292.01025430573</v>
      </c>
      <c r="N4623" s="14">
        <v>3029.2199079594448</v>
      </c>
      <c r="O4623" s="15">
        <v>-0.24522839368322569</v>
      </c>
      <c r="P4623" s="14">
        <v>-58852.456115102315</v>
      </c>
      <c r="Q4623" s="14">
        <v>182652.53680866148</v>
      </c>
      <c r="R4623" s="14">
        <v>3029.2199079594448</v>
      </c>
      <c r="S4623" s="15">
        <v>-0.19768867513564287</v>
      </c>
      <c r="T4623" s="38">
        <v>-107115.72576019417</v>
      </c>
      <c r="U4623" s="38">
        <v>436239.35981383495</v>
      </c>
      <c r="V4623" s="38">
        <v>-149945.49039449508</v>
      </c>
      <c r="W4623" s="38">
        <v>777183.90687680221</v>
      </c>
      <c r="AA4623" s="13">
        <v>4558</v>
      </c>
      <c r="AB4623" s="39">
        <v>2679815.2978848787</v>
      </c>
    </row>
    <row r="4624" spans="3:28">
      <c r="C4624" s="13">
        <v>4559</v>
      </c>
      <c r="D4624" s="13">
        <v>65</v>
      </c>
      <c r="E4624" s="14">
        <v>220280.65079362894</v>
      </c>
      <c r="F4624" s="14">
        <v>64986.953809515289</v>
      </c>
      <c r="G4624" s="14">
        <v>2551.6097</v>
      </c>
      <c r="H4624" s="14">
        <v>152742.08728411366</v>
      </c>
      <c r="I4624" s="14">
        <v>9164.5252370468188</v>
      </c>
      <c r="J4624" s="14">
        <v>3665.8100948187275</v>
      </c>
      <c r="K4624" s="15">
        <v>6.5590913808187046E-2</v>
      </c>
      <c r="L4624" s="14">
        <v>8794.9530895266198</v>
      </c>
      <c r="M4624" s="14">
        <v>144715.83738428162</v>
      </c>
      <c r="N4624" s="14">
        <v>2749.3575711140456</v>
      </c>
      <c r="O4624" s="15">
        <v>0.18226575703942405</v>
      </c>
      <c r="P4624" s="14">
        <v>38623.904367784897</v>
      </c>
      <c r="Q4624" s="14">
        <v>251908.40645290201</v>
      </c>
      <c r="R4624" s="14">
        <v>2749.3575711140456</v>
      </c>
      <c r="S4624" s="15">
        <v>0.29330031819221414</v>
      </c>
      <c r="T4624" s="38">
        <v>22859.714298882704</v>
      </c>
      <c r="U4624" s="38">
        <v>102174.00951506905</v>
      </c>
      <c r="V4624" s="38">
        <v>70278.571756194229</v>
      </c>
      <c r="W4624" s="38">
        <v>498798.25335225265</v>
      </c>
      <c r="AA4624" s="13">
        <v>4559</v>
      </c>
      <c r="AB4624" s="39">
        <v>2828843.0579277268</v>
      </c>
    </row>
    <row r="4625" spans="3:28">
      <c r="C4625" s="13">
        <v>4560</v>
      </c>
      <c r="D4625" s="13">
        <v>65</v>
      </c>
      <c r="E4625" s="14">
        <v>222722.07401249788</v>
      </c>
      <c r="F4625" s="14">
        <v>65939.108864874172</v>
      </c>
      <c r="G4625" s="14">
        <v>2551.6097</v>
      </c>
      <c r="H4625" s="14">
        <v>154231.3554476237</v>
      </c>
      <c r="I4625" s="14">
        <v>9253.8813268574213</v>
      </c>
      <c r="J4625" s="14">
        <v>3701.5525307429689</v>
      </c>
      <c r="K4625" s="15">
        <v>-7.0427830607310199E-2</v>
      </c>
      <c r="L4625" s="14">
        <v>-9870.4657466474328</v>
      </c>
      <c r="M4625" s="14">
        <v>132130.38558894646</v>
      </c>
      <c r="N4625" s="14">
        <v>2776.1643980572262</v>
      </c>
      <c r="O4625" s="15">
        <v>0.10148343564920888</v>
      </c>
      <c r="P4625" s="14">
        <v>22293.991760872443</v>
      </c>
      <c r="Q4625" s="14">
        <v>243363.16396492036</v>
      </c>
      <c r="R4625" s="14">
        <v>2776.1643980572262</v>
      </c>
      <c r="S4625" s="15">
        <v>0.30115142264035644</v>
      </c>
      <c r="T4625" s="38">
        <v>63309.722116220975</v>
      </c>
      <c r="U4625" s="38">
        <v>274923.34986024688</v>
      </c>
      <c r="V4625" s="38">
        <v>75733.24813044598</v>
      </c>
      <c r="W4625" s="38">
        <v>650416.89941411372</v>
      </c>
      <c r="AA4625" s="13">
        <v>4560</v>
      </c>
      <c r="AB4625" s="39">
        <v>2895143.762876078</v>
      </c>
    </row>
    <row r="4626" spans="3:28">
      <c r="C4626" s="13">
        <v>4561</v>
      </c>
      <c r="D4626" s="13">
        <v>65</v>
      </c>
      <c r="E4626" s="14">
        <v>238416.82013780743</v>
      </c>
      <c r="F4626" s="14">
        <v>72060.059853744897</v>
      </c>
      <c r="G4626" s="14">
        <v>2551.6097</v>
      </c>
      <c r="H4626" s="14">
        <v>163805.15058406253</v>
      </c>
      <c r="I4626" s="14">
        <v>9828.3090350437524</v>
      </c>
      <c r="J4626" s="14">
        <v>3931.3236140175013</v>
      </c>
      <c r="K4626" s="15">
        <v>-1.9409567889683912E-2</v>
      </c>
      <c r="L4626" s="14">
        <v>-2533.3960549314161</v>
      </c>
      <c r="M4626" s="14">
        <v>129955.31857479902</v>
      </c>
      <c r="N4626" s="14">
        <v>2948.4927105131255</v>
      </c>
      <c r="O4626" s="15">
        <v>-0.13809751040697973</v>
      </c>
      <c r="P4626" s="14">
        <v>-20470.928456923924</v>
      </c>
      <c r="Q4626" s="14">
        <v>129238.63652641763</v>
      </c>
      <c r="R4626" s="14">
        <v>2948.4927105131255</v>
      </c>
      <c r="S4626" s="15">
        <v>6.7418817413992055E-2</v>
      </c>
      <c r="T4626" s="38">
        <v>17065.790307558025</v>
      </c>
      <c r="U4626" s="38">
        <v>271671.00160934898</v>
      </c>
      <c r="V4626" s="38">
        <v>-5938.5342042973134</v>
      </c>
      <c r="W4626" s="38">
        <v>530864.9567105656</v>
      </c>
      <c r="AA4626" s="13">
        <v>4561</v>
      </c>
      <c r="AB4626" s="39">
        <v>2690673.5826981873</v>
      </c>
    </row>
    <row r="4627" spans="3:28">
      <c r="C4627" s="13">
        <v>4562</v>
      </c>
      <c r="D4627" s="13">
        <v>65</v>
      </c>
      <c r="E4627" s="14">
        <v>233653.27233819349</v>
      </c>
      <c r="F4627" s="14">
        <v>70202.276211895456</v>
      </c>
      <c r="G4627" s="14">
        <v>2551.6097</v>
      </c>
      <c r="H4627" s="14">
        <v>160899.38642629804</v>
      </c>
      <c r="I4627" s="14">
        <v>9653.9631855778825</v>
      </c>
      <c r="J4627" s="14">
        <v>3861.5852742311531</v>
      </c>
      <c r="K4627" s="15">
        <v>4.1828546023668173E-2</v>
      </c>
      <c r="L4627" s="14">
        <v>5671.4442766836864</v>
      </c>
      <c r="M4627" s="14">
        <v>143190.12642529624</v>
      </c>
      <c r="N4627" s="14">
        <v>2896.1889556733645</v>
      </c>
      <c r="O4627" s="15">
        <v>1.5861214590228517E-2</v>
      </c>
      <c r="P4627" s="14">
        <v>3864.7787791901601</v>
      </c>
      <c r="Q4627" s="14">
        <v>248975.09453301295</v>
      </c>
      <c r="R4627" s="14">
        <v>2896.1889556733645</v>
      </c>
      <c r="S4627" s="15">
        <v>-2.3552606077708385E-2</v>
      </c>
      <c r="T4627" s="38">
        <v>-6870.825372008595</v>
      </c>
      <c r="U4627" s="38">
        <v>286299.77952948608</v>
      </c>
      <c r="V4627" s="38">
        <v>2665.3976838652516</v>
      </c>
      <c r="W4627" s="38">
        <v>678465.00048779533</v>
      </c>
      <c r="AA4627" s="13">
        <v>4562</v>
      </c>
      <c r="AB4627" s="39">
        <v>2599208.9931985834</v>
      </c>
    </row>
    <row r="4628" spans="3:28">
      <c r="C4628" s="13">
        <v>4563</v>
      </c>
      <c r="D4628" s="13">
        <v>65</v>
      </c>
      <c r="E4628" s="14">
        <v>243360.38732424655</v>
      </c>
      <c r="F4628" s="14">
        <v>73988.051056456155</v>
      </c>
      <c r="G4628" s="14">
        <v>2551.6097</v>
      </c>
      <c r="H4628" s="14">
        <v>166820.72656779041</v>
      </c>
      <c r="I4628" s="14">
        <v>10009.243594067424</v>
      </c>
      <c r="J4628" s="14">
        <v>4003.69743762697</v>
      </c>
      <c r="K4628" s="15">
        <v>0.21247959654616921</v>
      </c>
      <c r="L4628" s="14">
        <v>40021.237173586189</v>
      </c>
      <c r="M4628" s="14">
        <v>230376.4046304182</v>
      </c>
      <c r="N4628" s="14">
        <v>3002.773078220227</v>
      </c>
      <c r="O4628" s="15">
        <v>-0.19486095841709278</v>
      </c>
      <c r="P4628" s="14">
        <v>-26542.478318517486</v>
      </c>
      <c r="Q4628" s="14">
        <v>111171.30568660672</v>
      </c>
      <c r="R4628" s="14">
        <v>3002.773078220227</v>
      </c>
      <c r="S4628" s="15">
        <v>-0.19264323467205779</v>
      </c>
      <c r="T4628" s="38">
        <v>-218796.86221827069</v>
      </c>
      <c r="U4628" s="38">
        <v>918466.50729799911</v>
      </c>
      <c r="V4628" s="38">
        <v>-205318.10336320198</v>
      </c>
      <c r="W4628" s="38">
        <v>1260014.217615024</v>
      </c>
      <c r="AA4628" s="13">
        <v>4563</v>
      </c>
      <c r="AB4628" s="39">
        <v>2909091.2006853186</v>
      </c>
    </row>
    <row r="4629" spans="3:28">
      <c r="C4629" s="13">
        <v>4564</v>
      </c>
      <c r="D4629" s="13">
        <v>65</v>
      </c>
      <c r="E4629" s="14">
        <v>233481.57809491435</v>
      </c>
      <c r="F4629" s="14">
        <v>70135.315457016593</v>
      </c>
      <c r="G4629" s="14">
        <v>2551.6097</v>
      </c>
      <c r="H4629" s="14">
        <v>160794.65293789774</v>
      </c>
      <c r="I4629" s="14">
        <v>9647.6791762738649</v>
      </c>
      <c r="J4629" s="14">
        <v>3859.071670509546</v>
      </c>
      <c r="K4629" s="15">
        <v>-9.1010731418964819E-3</v>
      </c>
      <c r="L4629" s="14">
        <v>-1372.2263613779255</v>
      </c>
      <c r="M4629" s="14">
        <v>151333.63441746269</v>
      </c>
      <c r="N4629" s="14">
        <v>2894.3037528821592</v>
      </c>
      <c r="O4629" s="15">
        <v>6.7332580090792071E-2</v>
      </c>
      <c r="P4629" s="14">
        <v>13701.115025422296</v>
      </c>
      <c r="Q4629" s="14">
        <v>218632.44955085061</v>
      </c>
      <c r="R4629" s="14">
        <v>2894.3037528821592</v>
      </c>
      <c r="S4629" s="15">
        <v>-5.5191522416957337E-2</v>
      </c>
      <c r="T4629" s="38">
        <v>-9089.4338183834643</v>
      </c>
      <c r="U4629" s="38">
        <v>157046.66701864611</v>
      </c>
      <c r="V4629" s="38">
        <v>3239.4548456609064</v>
      </c>
      <c r="W4629" s="38">
        <v>527012.75098695944</v>
      </c>
      <c r="AA4629" s="13">
        <v>4564</v>
      </c>
      <c r="AB4629" s="39">
        <v>2950876.2535767136</v>
      </c>
    </row>
    <row r="4630" spans="3:28">
      <c r="C4630" s="13">
        <v>4565</v>
      </c>
      <c r="D4630" s="13">
        <v>65</v>
      </c>
      <c r="E4630" s="14">
        <v>231307.74489139477</v>
      </c>
      <c r="F4630" s="14">
        <v>69287.52050764396</v>
      </c>
      <c r="G4630" s="14">
        <v>2551.6097</v>
      </c>
      <c r="H4630" s="14">
        <v>159468.61468375081</v>
      </c>
      <c r="I4630" s="14">
        <v>9568.1168810250492</v>
      </c>
      <c r="J4630" s="14">
        <v>3827.2467524100198</v>
      </c>
      <c r="K4630" s="15">
        <v>3.2387768162459467E-2</v>
      </c>
      <c r="L4630" s="14">
        <v>3664.9667087361481</v>
      </c>
      <c r="M4630" s="14">
        <v>118737.56696634901</v>
      </c>
      <c r="N4630" s="14">
        <v>2870.4350643075145</v>
      </c>
      <c r="O4630" s="15">
        <v>2.5887220553143075E-2</v>
      </c>
      <c r="P4630" s="14">
        <v>2105.8779547050558</v>
      </c>
      <c r="Q4630" s="14">
        <v>84889.263026976303</v>
      </c>
      <c r="R4630" s="14">
        <v>2870.4350643075145</v>
      </c>
      <c r="S4630" s="15">
        <v>1.7237916869907555E-2</v>
      </c>
      <c r="T4630" s="38">
        <v>7061.5465709491955</v>
      </c>
      <c r="U4630" s="38">
        <v>418148.73215944192</v>
      </c>
      <c r="V4630" s="38">
        <v>12832.391234390399</v>
      </c>
      <c r="W4630" s="38">
        <v>621775.5621527672</v>
      </c>
      <c r="AA4630" s="13">
        <v>4565</v>
      </c>
      <c r="AB4630" s="39">
        <v>2375599.0273783482</v>
      </c>
    </row>
    <row r="4631" spans="3:28">
      <c r="C4631" s="13">
        <v>4566</v>
      </c>
      <c r="D4631" s="13">
        <v>65</v>
      </c>
      <c r="E4631" s="14">
        <v>233525.684865385</v>
      </c>
      <c r="F4631" s="14">
        <v>70152.517097500153</v>
      </c>
      <c r="G4631" s="14">
        <v>2551.6097</v>
      </c>
      <c r="H4631" s="14">
        <v>160821.55806788485</v>
      </c>
      <c r="I4631" s="14">
        <v>9649.2934840730904</v>
      </c>
      <c r="J4631" s="14">
        <v>3859.7173936292365</v>
      </c>
      <c r="K4631" s="15">
        <v>5.287438951948488E-2</v>
      </c>
      <c r="L4631" s="14">
        <v>7716.2583969780999</v>
      </c>
      <c r="M4631" s="14">
        <v>155581.76698218644</v>
      </c>
      <c r="N4631" s="14">
        <v>2894.788045221927</v>
      </c>
      <c r="O4631" s="15">
        <v>8.6732727359659645E-3</v>
      </c>
      <c r="P4631" s="14">
        <v>1287.1911338344091</v>
      </c>
      <c r="Q4631" s="14">
        <v>151143.51602019405</v>
      </c>
      <c r="R4631" s="14">
        <v>2894.788045221927</v>
      </c>
      <c r="S4631" s="15">
        <v>6.6812423200321422E-2</v>
      </c>
      <c r="T4631" s="38">
        <v>49731.064738920519</v>
      </c>
      <c r="U4631" s="38">
        <v>795517.04665877868</v>
      </c>
      <c r="V4631" s="38">
        <v>58734.51426973303</v>
      </c>
      <c r="W4631" s="38">
        <v>1102242.3296611593</v>
      </c>
      <c r="AA4631" s="13">
        <v>4566</v>
      </c>
      <c r="AB4631" s="39">
        <v>2828031.5140128289</v>
      </c>
    </row>
    <row r="4632" spans="3:28">
      <c r="C4632" s="13">
        <v>4567</v>
      </c>
      <c r="D4632" s="13">
        <v>65</v>
      </c>
      <c r="E4632" s="14">
        <v>239384.94922226356</v>
      </c>
      <c r="F4632" s="14">
        <v>72437.630196682789</v>
      </c>
      <c r="G4632" s="14">
        <v>2551.6097</v>
      </c>
      <c r="H4632" s="14">
        <v>164395.70932558077</v>
      </c>
      <c r="I4632" s="14">
        <v>9863.742559534845</v>
      </c>
      <c r="J4632" s="14">
        <v>3945.4970238139381</v>
      </c>
      <c r="K4632" s="15">
        <v>7.6763551620305653E-2</v>
      </c>
      <c r="L4632" s="14">
        <v>12258.413478621791</v>
      </c>
      <c r="M4632" s="14">
        <v>173921.7080879187</v>
      </c>
      <c r="N4632" s="14">
        <v>2959.1227678604532</v>
      </c>
      <c r="O4632" s="15">
        <v>7.3986046964084923E-2</v>
      </c>
      <c r="P4632" s="14">
        <v>18798.023833479885</v>
      </c>
      <c r="Q4632" s="14">
        <v>274352.84136138303</v>
      </c>
      <c r="R4632" s="14">
        <v>2959.1227678604532</v>
      </c>
      <c r="S4632" s="15">
        <v>0.27690729040591622</v>
      </c>
      <c r="T4632" s="38">
        <v>164186.67199093793</v>
      </c>
      <c r="U4632" s="38">
        <v>758596.34998630872</v>
      </c>
      <c r="V4632" s="38">
        <v>195243.10930303962</v>
      </c>
      <c r="W4632" s="38">
        <v>1206870.8994356105</v>
      </c>
      <c r="AA4632" s="13">
        <v>4567</v>
      </c>
      <c r="AB4632" s="39">
        <v>2534166.466720813</v>
      </c>
    </row>
    <row r="4633" spans="3:28">
      <c r="C4633" s="13">
        <v>4568</v>
      </c>
      <c r="D4633" s="13">
        <v>65</v>
      </c>
      <c r="E4633" s="14">
        <v>222235.52410055781</v>
      </c>
      <c r="F4633" s="14">
        <v>65749.354399217555</v>
      </c>
      <c r="G4633" s="14">
        <v>2551.6097</v>
      </c>
      <c r="H4633" s="14">
        <v>153934.56000134026</v>
      </c>
      <c r="I4633" s="14">
        <v>9236.0736000804154</v>
      </c>
      <c r="J4633" s="14">
        <v>3694.4294400321664</v>
      </c>
      <c r="K4633" s="15">
        <v>0.12951808559517494</v>
      </c>
      <c r="L4633" s="14">
        <v>17902.940864538472</v>
      </c>
      <c r="M4633" s="14">
        <v>157977.49875650636</v>
      </c>
      <c r="N4633" s="14">
        <v>2770.8220800241247</v>
      </c>
      <c r="O4633" s="15">
        <v>0.18300234123774495</v>
      </c>
      <c r="P4633" s="14">
        <v>20473.745664061847</v>
      </c>
      <c r="Q4633" s="14">
        <v>133736.11699642157</v>
      </c>
      <c r="R4633" s="14">
        <v>2770.8220800241247</v>
      </c>
      <c r="S4633" s="15">
        <v>0.12367693721689388</v>
      </c>
      <c r="T4633" s="38">
        <v>24306.190844543205</v>
      </c>
      <c r="U4633" s="38">
        <v>222221.29765084933</v>
      </c>
      <c r="V4633" s="38">
        <v>62682.877373143521</v>
      </c>
      <c r="W4633" s="38">
        <v>513934.91340377729</v>
      </c>
      <c r="AA4633" s="13">
        <v>4568</v>
      </c>
      <c r="AB4633" s="39">
        <v>2604129.8137404844</v>
      </c>
    </row>
    <row r="4634" spans="3:28">
      <c r="C4634" s="13">
        <v>4569</v>
      </c>
      <c r="D4634" s="13">
        <v>65</v>
      </c>
      <c r="E4634" s="14">
        <v>218672.66517041333</v>
      </c>
      <c r="F4634" s="14">
        <v>64359.839416461196</v>
      </c>
      <c r="G4634" s="14">
        <v>2551.6097</v>
      </c>
      <c r="H4634" s="14">
        <v>151761.21605395214</v>
      </c>
      <c r="I4634" s="14">
        <v>9105.672963237128</v>
      </c>
      <c r="J4634" s="14">
        <v>3642.2691852948515</v>
      </c>
      <c r="K4634" s="15">
        <v>8.3890058474018536E-2</v>
      </c>
      <c r="L4634" s="14">
        <v>15745.129535908007</v>
      </c>
      <c r="M4634" s="14">
        <v>205253.93323161616</v>
      </c>
      <c r="N4634" s="14">
        <v>2731.7018889711385</v>
      </c>
      <c r="O4634" s="15">
        <v>0.11239553407723429</v>
      </c>
      <c r="P4634" s="14">
        <v>26228.550124069843</v>
      </c>
      <c r="Q4634" s="14">
        <v>260953.76306995394</v>
      </c>
      <c r="R4634" s="14">
        <v>2731.7018889711385</v>
      </c>
      <c r="S4634" s="15">
        <v>0.28664812062025002</v>
      </c>
      <c r="T4634" s="38">
        <v>59055.800577920803</v>
      </c>
      <c r="U4634" s="38">
        <v>266443.58688390703</v>
      </c>
      <c r="V4634" s="38">
        <v>101029.48023789865</v>
      </c>
      <c r="W4634" s="38">
        <v>732651.28318547714</v>
      </c>
      <c r="AA4634" s="13">
        <v>4569</v>
      </c>
      <c r="AB4634" s="39">
        <v>2504121.9726457689</v>
      </c>
    </row>
    <row r="4635" spans="3:28">
      <c r="C4635" s="13">
        <v>4570</v>
      </c>
      <c r="D4635" s="13">
        <v>65</v>
      </c>
      <c r="E4635" s="14">
        <v>231228.45522757975</v>
      </c>
      <c r="F4635" s="14">
        <v>69256.597538756105</v>
      </c>
      <c r="G4635" s="14">
        <v>2551.6097</v>
      </c>
      <c r="H4635" s="14">
        <v>159420.24798882366</v>
      </c>
      <c r="I4635" s="14">
        <v>9565.2148793294182</v>
      </c>
      <c r="J4635" s="14">
        <v>3826.0859517317676</v>
      </c>
      <c r="K4635" s="15">
        <v>1.5237794201376834E-2</v>
      </c>
      <c r="L4635" s="14">
        <v>2444.7436316519806</v>
      </c>
      <c r="M4635" s="14">
        <v>164797.25700219494</v>
      </c>
      <c r="N4635" s="14">
        <v>2869.5644637988253</v>
      </c>
      <c r="O4635" s="15">
        <v>-0.10457496828466084</v>
      </c>
      <c r="P4635" s="14">
        <v>-12547.61957303238</v>
      </c>
      <c r="Q4635" s="14">
        <v>108873.99869477982</v>
      </c>
      <c r="R4635" s="14">
        <v>2869.5644637988253</v>
      </c>
      <c r="S4635" s="15">
        <v>0.26445496724201983</v>
      </c>
      <c r="T4635" s="38">
        <v>18391.170379566382</v>
      </c>
      <c r="U4635" s="38">
        <v>89369.627934967779</v>
      </c>
      <c r="V4635" s="38">
        <v>8288.2944381859816</v>
      </c>
      <c r="W4635" s="38">
        <v>363040.88363194256</v>
      </c>
      <c r="AA4635" s="13">
        <v>4570</v>
      </c>
      <c r="AB4635" s="39">
        <v>2141301.7614669157</v>
      </c>
    </row>
    <row r="4636" spans="3:28">
      <c r="C4636" s="13">
        <v>4571</v>
      </c>
      <c r="D4636" s="13">
        <v>65</v>
      </c>
      <c r="E4636" s="14">
        <v>235560.8482797133</v>
      </c>
      <c r="F4636" s="14">
        <v>70946.230829088192</v>
      </c>
      <c r="G4636" s="14">
        <v>2551.6097</v>
      </c>
      <c r="H4636" s="14">
        <v>162063.00775062511</v>
      </c>
      <c r="I4636" s="14">
        <v>9723.7804650375056</v>
      </c>
      <c r="J4636" s="14">
        <v>3889.5121860150025</v>
      </c>
      <c r="K4636" s="15">
        <v>8.8116119051125624E-2</v>
      </c>
      <c r="L4636" s="14">
        <v>10386.140695883279</v>
      </c>
      <c r="M4636" s="14">
        <v>130199.69091788735</v>
      </c>
      <c r="N4636" s="14">
        <v>2917.1341395112518</v>
      </c>
      <c r="O4636" s="15">
        <v>0.11192202557436315</v>
      </c>
      <c r="P4636" s="14">
        <v>28436.570629496549</v>
      </c>
      <c r="Q4636" s="14">
        <v>283969.97670940519</v>
      </c>
      <c r="R4636" s="14">
        <v>2917.1341395112518</v>
      </c>
      <c r="S4636" s="15">
        <v>0.15371781071146148</v>
      </c>
      <c r="T4636" s="38">
        <v>54927.779857590293</v>
      </c>
      <c r="U4636" s="38">
        <v>413715.010426811</v>
      </c>
      <c r="V4636" s="38">
        <v>93750.491182970116</v>
      </c>
      <c r="W4636" s="38">
        <v>827884.67805410363</v>
      </c>
      <c r="AA4636" s="13">
        <v>4571</v>
      </c>
      <c r="AB4636" s="39">
        <v>2380091.12831331</v>
      </c>
    </row>
    <row r="4637" spans="3:28">
      <c r="C4637" s="13">
        <v>4572</v>
      </c>
      <c r="D4637" s="13">
        <v>65</v>
      </c>
      <c r="E4637" s="14">
        <v>222703.24817839477</v>
      </c>
      <c r="F4637" s="14">
        <v>65931.766789573958</v>
      </c>
      <c r="G4637" s="14">
        <v>2551.6097</v>
      </c>
      <c r="H4637" s="14">
        <v>154219.8716888208</v>
      </c>
      <c r="I4637" s="14">
        <v>9253.1923013292471</v>
      </c>
      <c r="J4637" s="14">
        <v>3701.276920531699</v>
      </c>
      <c r="K4637" s="15">
        <v>4.7694154239186361E-2</v>
      </c>
      <c r="L4637" s="14">
        <v>5909.9650120092911</v>
      </c>
      <c r="M4637" s="14">
        <v>131674.42700651364</v>
      </c>
      <c r="N4637" s="14">
        <v>2775.957690398774</v>
      </c>
      <c r="O4637" s="15">
        <v>0.11357687793615784</v>
      </c>
      <c r="P4637" s="14">
        <v>23121.863009058707</v>
      </c>
      <c r="Q4637" s="14">
        <v>228088.80466089229</v>
      </c>
      <c r="R4637" s="14">
        <v>2775.957690398774</v>
      </c>
      <c r="S4637" s="15">
        <v>9.2532012951737394E-2</v>
      </c>
      <c r="T4637" s="38">
        <v>12170.124886827038</v>
      </c>
      <c r="U4637" s="38">
        <v>145081.50302492519</v>
      </c>
      <c r="V4637" s="38">
        <v>41201.952907895036</v>
      </c>
      <c r="W4637" s="38">
        <v>504844.73469233111</v>
      </c>
      <c r="AA4637" s="13">
        <v>4572</v>
      </c>
      <c r="AB4637" s="39">
        <v>2631518.1748681492</v>
      </c>
    </row>
    <row r="4638" spans="3:28">
      <c r="C4638" s="13">
        <v>4573</v>
      </c>
      <c r="D4638" s="13">
        <v>65</v>
      </c>
      <c r="E4638" s="14">
        <v>251731.19567509985</v>
      </c>
      <c r="F4638" s="14">
        <v>77252.666313288937</v>
      </c>
      <c r="G4638" s="14">
        <v>2551.6097</v>
      </c>
      <c r="H4638" s="14">
        <v>171926.91966181091</v>
      </c>
      <c r="I4638" s="14">
        <v>10315.615179708655</v>
      </c>
      <c r="J4638" s="14">
        <v>4126.2460718834618</v>
      </c>
      <c r="K4638" s="15">
        <v>7.7234134625161599E-2</v>
      </c>
      <c r="L4638" s="14">
        <v>12514.57881552515</v>
      </c>
      <c r="M4638" s="14">
        <v>176612.00023859617</v>
      </c>
      <c r="N4638" s="14">
        <v>3094.6845539125966</v>
      </c>
      <c r="O4638" s="15">
        <v>0.25854103198881728</v>
      </c>
      <c r="P4638" s="14">
        <v>57237.08614941399</v>
      </c>
      <c r="Q4638" s="14">
        <v>280169.35022822057</v>
      </c>
      <c r="R4638" s="14">
        <v>3094.6845539125966</v>
      </c>
      <c r="S4638" s="15">
        <v>0.13797132186453429</v>
      </c>
      <c r="T4638" s="38">
        <v>15012.224563522268</v>
      </c>
      <c r="U4638" s="38">
        <v>125366.41423925804</v>
      </c>
      <c r="V4638" s="38">
        <v>84763.889528461412</v>
      </c>
      <c r="W4638" s="38">
        <v>582147.76470607473</v>
      </c>
      <c r="AA4638" s="13">
        <v>4573</v>
      </c>
      <c r="AB4638" s="39">
        <v>2501942.1462720586</v>
      </c>
    </row>
    <row r="4639" spans="3:28">
      <c r="C4639" s="13">
        <v>4574</v>
      </c>
      <c r="D4639" s="13">
        <v>65</v>
      </c>
      <c r="E4639" s="14">
        <v>256456.21387326348</v>
      </c>
      <c r="F4639" s="14">
        <v>79095.423410572752</v>
      </c>
      <c r="G4639" s="14">
        <v>2551.6097</v>
      </c>
      <c r="H4639" s="14">
        <v>174809.18076269072</v>
      </c>
      <c r="I4639" s="14">
        <v>10488.550845761443</v>
      </c>
      <c r="J4639" s="14">
        <v>4195.4203383045779</v>
      </c>
      <c r="K4639" s="15">
        <v>-8.3163697100788692E-2</v>
      </c>
      <c r="L4639" s="14">
        <v>-10859.357953089899</v>
      </c>
      <c r="M4639" s="14">
        <v>121816.45698609325</v>
      </c>
      <c r="N4639" s="14">
        <v>3146.5652537284327</v>
      </c>
      <c r="O4639" s="15">
        <v>0.182606650226806</v>
      </c>
      <c r="P4639" s="14">
        <v>29208.919070680549</v>
      </c>
      <c r="Q4639" s="14">
        <v>190737.5978148368</v>
      </c>
      <c r="R4639" s="14">
        <v>3146.5652537284327</v>
      </c>
      <c r="S4639" s="15">
        <v>-0.10500637595701719</v>
      </c>
      <c r="T4639" s="38">
        <v>-19824.240380438536</v>
      </c>
      <c r="U4639" s="38">
        <v>170539.86756310263</v>
      </c>
      <c r="V4639" s="38">
        <v>-1474.6792628478834</v>
      </c>
      <c r="W4639" s="38">
        <v>483093.92236403271</v>
      </c>
      <c r="AA4639" s="13">
        <v>4574</v>
      </c>
      <c r="AB4639" s="39">
        <v>2788809.0189119512</v>
      </c>
    </row>
    <row r="4640" spans="3:28">
      <c r="C4640" s="13">
        <v>4575</v>
      </c>
      <c r="D4640" s="13">
        <v>65</v>
      </c>
      <c r="E4640" s="14">
        <v>242805.74305593019</v>
      </c>
      <c r="F4640" s="14">
        <v>73771.739791812783</v>
      </c>
      <c r="G4640" s="14">
        <v>2551.6097</v>
      </c>
      <c r="H4640" s="14">
        <v>166482.3935641174</v>
      </c>
      <c r="I4640" s="14">
        <v>9988.9436138470446</v>
      </c>
      <c r="J4640" s="14">
        <v>3995.5774455388182</v>
      </c>
      <c r="K4640" s="15">
        <v>-2.2862111858152102E-2</v>
      </c>
      <c r="L4640" s="14">
        <v>-4205.6866994629991</v>
      </c>
      <c r="M4640" s="14">
        <v>181750.90362296478</v>
      </c>
      <c r="N4640" s="14">
        <v>2996.6830841541132</v>
      </c>
      <c r="O4640" s="15">
        <v>5.8434586784722312E-2</v>
      </c>
      <c r="P4640" s="14">
        <v>16314.499594491677</v>
      </c>
      <c r="Q4640" s="14">
        <v>297005.3620761896</v>
      </c>
      <c r="R4640" s="14">
        <v>2996.6830841541132</v>
      </c>
      <c r="S4640" s="15">
        <v>0.19146576000467833</v>
      </c>
      <c r="T4640" s="38">
        <v>15125.593226851213</v>
      </c>
      <c r="U4640" s="38">
        <v>95622.880723973329</v>
      </c>
      <c r="V4640" s="38">
        <v>27234.406121879889</v>
      </c>
      <c r="W4640" s="38">
        <v>574379.14642312774</v>
      </c>
      <c r="AA4640" s="13">
        <v>4575</v>
      </c>
      <c r="AB4640" s="39">
        <v>2595369.6239144551</v>
      </c>
    </row>
    <row r="4641" spans="3:28">
      <c r="C4641" s="13">
        <v>4576</v>
      </c>
      <c r="D4641" s="13">
        <v>65</v>
      </c>
      <c r="E4641" s="14">
        <v>236463.0330226598</v>
      </c>
      <c r="F4641" s="14">
        <v>71298.082878837318</v>
      </c>
      <c r="G4641" s="14">
        <v>2551.6097</v>
      </c>
      <c r="H4641" s="14">
        <v>162613.34044382247</v>
      </c>
      <c r="I4641" s="14">
        <v>9756.8004266293483</v>
      </c>
      <c r="J4641" s="14">
        <v>3902.7201706517394</v>
      </c>
      <c r="K4641" s="15">
        <v>0.10399072740446774</v>
      </c>
      <c r="L4641" s="14">
        <v>22163.952125905911</v>
      </c>
      <c r="M4641" s="14">
        <v>237249.23942860868</v>
      </c>
      <c r="N4641" s="14">
        <v>2927.0401279888042</v>
      </c>
      <c r="O4641" s="15">
        <v>-6.8125855097119964E-2</v>
      </c>
      <c r="P4641" s="14">
        <v>-9219.2493076177998</v>
      </c>
      <c r="Q4641" s="14">
        <v>127571.00235445888</v>
      </c>
      <c r="R4641" s="14">
        <v>2927.0401279888042</v>
      </c>
      <c r="S4641" s="15">
        <v>-0.15877342779986808</v>
      </c>
      <c r="T4641" s="38">
        <v>-20292.823385755495</v>
      </c>
      <c r="U4641" s="38">
        <v>108980.6436382198</v>
      </c>
      <c r="V4641" s="38">
        <v>-7348.1205674673838</v>
      </c>
      <c r="W4641" s="38">
        <v>473800.88542128738</v>
      </c>
      <c r="AA4641" s="13">
        <v>4576</v>
      </c>
      <c r="AB4641" s="39">
        <v>3153958.9182873825</v>
      </c>
    </row>
    <row r="4642" spans="3:28">
      <c r="C4642" s="13">
        <v>4577</v>
      </c>
      <c r="D4642" s="13">
        <v>65</v>
      </c>
      <c r="E4642" s="14">
        <v>240468.34940207365</v>
      </c>
      <c r="F4642" s="14">
        <v>72860.156266808728</v>
      </c>
      <c r="G4642" s="14">
        <v>2551.6097</v>
      </c>
      <c r="H4642" s="14">
        <v>165056.58343526491</v>
      </c>
      <c r="I4642" s="14">
        <v>9903.3950061158939</v>
      </c>
      <c r="J4642" s="14">
        <v>3961.3580024463577</v>
      </c>
      <c r="K4642" s="15">
        <v>7.261177716843311E-3</v>
      </c>
      <c r="L4642" s="14">
        <v>1169.3616852133603</v>
      </c>
      <c r="M4642" s="14">
        <v>164193.01894888331</v>
      </c>
      <c r="N4642" s="14">
        <v>2971.0185018347679</v>
      </c>
      <c r="O4642" s="15">
        <v>0.32944084898160625</v>
      </c>
      <c r="P4642" s="14">
        <v>32472.480641471611</v>
      </c>
      <c r="Q4642" s="14">
        <v>132526.46050510483</v>
      </c>
      <c r="R4642" s="14">
        <v>2971.0185018347679</v>
      </c>
      <c r="S4642" s="15">
        <v>-0.1036315040966888</v>
      </c>
      <c r="T4642" s="38">
        <v>-21812.239346385726</v>
      </c>
      <c r="U4642" s="38">
        <v>190152.11546905013</v>
      </c>
      <c r="V4642" s="38">
        <v>11829.602980299245</v>
      </c>
      <c r="W4642" s="38">
        <v>486871.59492303827</v>
      </c>
      <c r="AA4642" s="13">
        <v>4577</v>
      </c>
      <c r="AB4642" s="39">
        <v>3308719.7742109592</v>
      </c>
    </row>
    <row r="4643" spans="3:28">
      <c r="C4643" s="13">
        <v>4578</v>
      </c>
      <c r="D4643" s="13">
        <v>65</v>
      </c>
      <c r="E4643" s="14">
        <v>231440.29873180584</v>
      </c>
      <c r="F4643" s="14">
        <v>69339.216505404285</v>
      </c>
      <c r="G4643" s="14">
        <v>2551.6097</v>
      </c>
      <c r="H4643" s="14">
        <v>159549.47252640154</v>
      </c>
      <c r="I4643" s="14">
        <v>9572.9683515840916</v>
      </c>
      <c r="J4643" s="14">
        <v>3829.1873406336367</v>
      </c>
      <c r="K4643" s="15">
        <v>4.0982769165092768E-2</v>
      </c>
      <c r="L4643" s="14">
        <v>5673.4651693063033</v>
      </c>
      <c r="M4643" s="14">
        <v>146023.43753381586</v>
      </c>
      <c r="N4643" s="14">
        <v>2871.8905054752272</v>
      </c>
      <c r="O4643" s="15">
        <v>0.10017607520457836</v>
      </c>
      <c r="P4643" s="14">
        <v>19243.500464856334</v>
      </c>
      <c r="Q4643" s="14">
        <v>212776.21558562375</v>
      </c>
      <c r="R4643" s="14">
        <v>2871.8905054752272</v>
      </c>
      <c r="S4643" s="15">
        <v>0.15379574293285841</v>
      </c>
      <c r="T4643" s="38">
        <v>102101.96893535534</v>
      </c>
      <c r="U4643" s="38">
        <v>767418.24655808136</v>
      </c>
      <c r="V4643" s="38">
        <v>127018.93456951798</v>
      </c>
      <c r="W4643" s="38">
        <v>1126217.8996775211</v>
      </c>
      <c r="AA4643" s="13">
        <v>4578</v>
      </c>
      <c r="AB4643" s="39">
        <v>3242574.5615202449</v>
      </c>
    </row>
    <row r="4644" spans="3:28">
      <c r="C4644" s="13">
        <v>4579</v>
      </c>
      <c r="D4644" s="13">
        <v>65</v>
      </c>
      <c r="E4644" s="14">
        <v>242805.27190791976</v>
      </c>
      <c r="F4644" s="14">
        <v>73771.556044088706</v>
      </c>
      <c r="G4644" s="14">
        <v>2551.6097</v>
      </c>
      <c r="H4644" s="14">
        <v>166482.10616383105</v>
      </c>
      <c r="I4644" s="14">
        <v>9988.9263698298619</v>
      </c>
      <c r="J4644" s="14">
        <v>3995.5705479319449</v>
      </c>
      <c r="K4644" s="15">
        <v>5.3112971227722898E-2</v>
      </c>
      <c r="L4644" s="14">
        <v>9992.6115465111452</v>
      </c>
      <c r="M4644" s="14">
        <v>200129.21330030894</v>
      </c>
      <c r="N4644" s="14">
        <v>2996.6779109489585</v>
      </c>
      <c r="O4644" s="15">
        <v>0.12954194449906231</v>
      </c>
      <c r="P4644" s="14">
        <v>29203.484442446224</v>
      </c>
      <c r="Q4644" s="14">
        <v>256138.33784407843</v>
      </c>
      <c r="R4644" s="14">
        <v>2996.6779109489585</v>
      </c>
      <c r="S4644" s="15">
        <v>0.23784968114486399</v>
      </c>
      <c r="T4644" s="38">
        <v>40902.753172377095</v>
      </c>
      <c r="U4644" s="38">
        <v>214370.01374042669</v>
      </c>
      <c r="V4644" s="38">
        <v>80098.849161334467</v>
      </c>
      <c r="W4644" s="38">
        <v>670637.56488481397</v>
      </c>
      <c r="AA4644" s="13">
        <v>4579</v>
      </c>
      <c r="AB4644" s="39">
        <v>2839611.2833503657</v>
      </c>
    </row>
    <row r="4645" spans="3:28">
      <c r="C4645" s="13">
        <v>4580</v>
      </c>
      <c r="D4645" s="13">
        <v>65</v>
      </c>
      <c r="E4645" s="14">
        <v>255228.46803292373</v>
      </c>
      <c r="F4645" s="14">
        <v>78616.602532840261</v>
      </c>
      <c r="G4645" s="14">
        <v>2551.6097</v>
      </c>
      <c r="H4645" s="14">
        <v>174060.25580008348</v>
      </c>
      <c r="I4645" s="14">
        <v>10443.615348005009</v>
      </c>
      <c r="J4645" s="14">
        <v>4177.4461392020039</v>
      </c>
      <c r="K4645" s="15">
        <v>2.2878580844537727E-2</v>
      </c>
      <c r="L4645" s="14">
        <v>3316.3120289637714</v>
      </c>
      <c r="M4645" s="14">
        <v>150357.73349792999</v>
      </c>
      <c r="N4645" s="14">
        <v>3133.0846044015025</v>
      </c>
      <c r="O4645" s="15">
        <v>-0.21327878735632622</v>
      </c>
      <c r="P4645" s="14">
        <v>-43343.749580545111</v>
      </c>
      <c r="Q4645" s="14">
        <v>161448.58051709371</v>
      </c>
      <c r="R4645" s="14">
        <v>3133.0846044015025</v>
      </c>
      <c r="S4645" s="15">
        <v>1.1287079154624027E-2</v>
      </c>
      <c r="T4645" s="38">
        <v>1481.9456387225246</v>
      </c>
      <c r="U4645" s="38">
        <v>134344.24820104422</v>
      </c>
      <c r="V4645" s="38">
        <v>-38545.491912858815</v>
      </c>
      <c r="W4645" s="38">
        <v>446150.56221606792</v>
      </c>
      <c r="AA4645" s="13">
        <v>4580</v>
      </c>
      <c r="AB4645" s="39">
        <v>2632413.5109823896</v>
      </c>
    </row>
    <row r="4646" spans="3:28">
      <c r="C4646" s="13">
        <v>4581</v>
      </c>
      <c r="D4646" s="13">
        <v>65</v>
      </c>
      <c r="E4646" s="14">
        <v>227576.89937410378</v>
      </c>
      <c r="F4646" s="14">
        <v>67832.490755900479</v>
      </c>
      <c r="G4646" s="14">
        <v>2551.6097</v>
      </c>
      <c r="H4646" s="14">
        <v>157192.79891820331</v>
      </c>
      <c r="I4646" s="14">
        <v>9431.5679350921982</v>
      </c>
      <c r="J4646" s="14">
        <v>3772.6271740368793</v>
      </c>
      <c r="K4646" s="15">
        <v>-0.10214545244175788</v>
      </c>
      <c r="L4646" s="14">
        <v>-13729.799392793251</v>
      </c>
      <c r="M4646" s="14">
        <v>122570.7153611525</v>
      </c>
      <c r="N4646" s="14">
        <v>2829.4703805276595</v>
      </c>
      <c r="O4646" s="15">
        <v>0.17903169648619111</v>
      </c>
      <c r="P4646" s="14">
        <v>31541.845651044969</v>
      </c>
      <c r="Q4646" s="14">
        <v>209136.81188479793</v>
      </c>
      <c r="R4646" s="14">
        <v>2829.4703805276595</v>
      </c>
      <c r="S4646" s="15">
        <v>-9.3050567137240844E-2</v>
      </c>
      <c r="T4646" s="38">
        <v>-15128.850395963924</v>
      </c>
      <c r="U4646" s="38">
        <v>148873.2914207452</v>
      </c>
      <c r="V4646" s="38">
        <v>2683.1958622877937</v>
      </c>
      <c r="W4646" s="38">
        <v>480580.81866669562</v>
      </c>
      <c r="AA4646" s="13">
        <v>4581</v>
      </c>
      <c r="AB4646" s="39">
        <v>2412462.5002900548</v>
      </c>
    </row>
    <row r="4647" spans="3:28">
      <c r="C4647" s="13">
        <v>4582</v>
      </c>
      <c r="D4647" s="13">
        <v>65</v>
      </c>
      <c r="E4647" s="14">
        <v>235873.4325080392</v>
      </c>
      <c r="F4647" s="14">
        <v>71068.138678135292</v>
      </c>
      <c r="G4647" s="14">
        <v>2551.6097</v>
      </c>
      <c r="H4647" s="14">
        <v>162253.68412990391</v>
      </c>
      <c r="I4647" s="14">
        <v>9735.2210477942335</v>
      </c>
      <c r="J4647" s="14">
        <v>3894.0884191176938</v>
      </c>
      <c r="K4647" s="15">
        <v>6.0579744413968822E-2</v>
      </c>
      <c r="L4647" s="14">
        <v>10733.580033573646</v>
      </c>
      <c r="M4647" s="14">
        <v>189861.62983183609</v>
      </c>
      <c r="N4647" s="14">
        <v>2920.5663143382699</v>
      </c>
      <c r="O4647" s="15">
        <v>0.2991167131041218</v>
      </c>
      <c r="P4647" s="14">
        <v>78922.3160761123</v>
      </c>
      <c r="Q4647" s="14">
        <v>344233.84063362284</v>
      </c>
      <c r="R4647" s="14">
        <v>2920.5663143382699</v>
      </c>
      <c r="S4647" s="15">
        <v>0.18371080112125798</v>
      </c>
      <c r="T4647" s="38">
        <v>153608.1539473077</v>
      </c>
      <c r="U4647" s="38">
        <v>991209.55134369305</v>
      </c>
      <c r="V4647" s="38">
        <v>243264.05005699364</v>
      </c>
      <c r="W4647" s="38">
        <v>1525305.0218091519</v>
      </c>
      <c r="AA4647" s="13">
        <v>4582</v>
      </c>
      <c r="AB4647" s="39">
        <v>2657003.5130306426</v>
      </c>
    </row>
    <row r="4648" spans="3:28">
      <c r="C4648" s="13">
        <v>4583</v>
      </c>
      <c r="D4648" s="13">
        <v>65</v>
      </c>
      <c r="E4648" s="14">
        <v>237403.41366798073</v>
      </c>
      <c r="F4648" s="14">
        <v>71664.831330512476</v>
      </c>
      <c r="G4648" s="14">
        <v>2551.6097</v>
      </c>
      <c r="H4648" s="14">
        <v>163186.97263746825</v>
      </c>
      <c r="I4648" s="14">
        <v>9791.2183582480939</v>
      </c>
      <c r="J4648" s="14">
        <v>3916.4873432992376</v>
      </c>
      <c r="K4648" s="15">
        <v>6.59563773935474E-2</v>
      </c>
      <c r="L4648" s="14">
        <v>9601.9303033063843</v>
      </c>
      <c r="M4648" s="14">
        <v>157140.18735279434</v>
      </c>
      <c r="N4648" s="14">
        <v>2937.3655074744279</v>
      </c>
      <c r="O4648" s="15">
        <v>-6.9499767668090157E-3</v>
      </c>
      <c r="P4648" s="14">
        <v>-940.93462096467488</v>
      </c>
      <c r="Q4648" s="14">
        <v>135914.47711556478</v>
      </c>
      <c r="R4648" s="14">
        <v>2937.3655074744279</v>
      </c>
      <c r="S4648" s="15">
        <v>0.17003342137222888</v>
      </c>
      <c r="T4648" s="38">
        <v>50230.234504998502</v>
      </c>
      <c r="U4648" s="38">
        <v>347112.80765524146</v>
      </c>
      <c r="V4648" s="38">
        <v>58891.23018734021</v>
      </c>
      <c r="W4648" s="38">
        <v>640167.47212360054</v>
      </c>
      <c r="AA4648" s="13">
        <v>4583</v>
      </c>
      <c r="AB4648" s="39">
        <v>2707680.3278118656</v>
      </c>
    </row>
    <row r="4649" spans="3:28">
      <c r="C4649" s="13">
        <v>4584</v>
      </c>
      <c r="D4649" s="13">
        <v>65</v>
      </c>
      <c r="E4649" s="14">
        <v>219932.02681692669</v>
      </c>
      <c r="F4649" s="14">
        <v>64850.990458601409</v>
      </c>
      <c r="G4649" s="14">
        <v>2551.6097</v>
      </c>
      <c r="H4649" s="14">
        <v>152529.42665832528</v>
      </c>
      <c r="I4649" s="14">
        <v>9151.7655994995166</v>
      </c>
      <c r="J4649" s="14">
        <v>3660.706239799807</v>
      </c>
      <c r="K4649" s="15">
        <v>0.13971598851290057</v>
      </c>
      <c r="L4649" s="14">
        <v>20900.798644035847</v>
      </c>
      <c r="M4649" s="14">
        <v>172326.04685431393</v>
      </c>
      <c r="N4649" s="14">
        <v>2745.5296798498548</v>
      </c>
      <c r="O4649" s="15">
        <v>-0.11827683845741113</v>
      </c>
      <c r="P4649" s="14">
        <v>-16566.431704920957</v>
      </c>
      <c r="Q4649" s="14">
        <v>124871.21752812342</v>
      </c>
      <c r="R4649" s="14">
        <v>2745.5296798498548</v>
      </c>
      <c r="S4649" s="15">
        <v>0.29757395221903216</v>
      </c>
      <c r="T4649" s="38">
        <v>83290.464173298285</v>
      </c>
      <c r="U4649" s="38">
        <v>364561.59898880339</v>
      </c>
      <c r="V4649" s="38">
        <v>87624.831112413172</v>
      </c>
      <c r="W4649" s="38">
        <v>661758.86337124067</v>
      </c>
      <c r="AA4649" s="13">
        <v>4584</v>
      </c>
      <c r="AB4649" s="39">
        <v>2741836.5945667536</v>
      </c>
    </row>
    <row r="4650" spans="3:28">
      <c r="C4650" s="13">
        <v>4585</v>
      </c>
      <c r="D4650" s="13">
        <v>65</v>
      </c>
      <c r="E4650" s="14">
        <v>225686.62261729583</v>
      </c>
      <c r="F4650" s="14">
        <v>67095.282820745371</v>
      </c>
      <c r="G4650" s="14">
        <v>2551.6097</v>
      </c>
      <c r="H4650" s="14">
        <v>156039.73009655045</v>
      </c>
      <c r="I4650" s="14">
        <v>9362.3838057930261</v>
      </c>
      <c r="J4650" s="14">
        <v>3744.9535223172106</v>
      </c>
      <c r="K4650" s="15">
        <v>9.0474065604105328E-2</v>
      </c>
      <c r="L4650" s="14">
        <v>15890.989476641222</v>
      </c>
      <c r="M4650" s="14">
        <v>193404.84336101552</v>
      </c>
      <c r="N4650" s="14">
        <v>2808.7151417379077</v>
      </c>
      <c r="O4650" s="15">
        <v>0.11272157397758514</v>
      </c>
      <c r="P4650" s="14">
        <v>9986.6772523410291</v>
      </c>
      <c r="Q4650" s="14">
        <v>99987.005407571196</v>
      </c>
      <c r="R4650" s="14">
        <v>2808.7151417379077</v>
      </c>
      <c r="S4650" s="15">
        <v>0.14266820288727533</v>
      </c>
      <c r="T4650" s="38">
        <v>36111.508430783295</v>
      </c>
      <c r="U4650" s="38">
        <v>290631.19022926333</v>
      </c>
      <c r="V4650" s="38">
        <v>61989.175159765546</v>
      </c>
      <c r="W4650" s="38">
        <v>584023.03899785003</v>
      </c>
      <c r="AA4650" s="13">
        <v>4585</v>
      </c>
      <c r="AB4650" s="39">
        <v>2731865.9462782913</v>
      </c>
    </row>
    <row r="4651" spans="3:28">
      <c r="C4651" s="13">
        <v>4586</v>
      </c>
      <c r="D4651" s="13">
        <v>65</v>
      </c>
      <c r="E4651" s="14">
        <v>237435.91727036171</v>
      </c>
      <c r="F4651" s="14">
        <v>71677.507735441061</v>
      </c>
      <c r="G4651" s="14">
        <v>2551.6097</v>
      </c>
      <c r="H4651" s="14">
        <v>163206.79983492065</v>
      </c>
      <c r="I4651" s="14">
        <v>9792.4079900952383</v>
      </c>
      <c r="J4651" s="14">
        <v>3916.9631960380957</v>
      </c>
      <c r="K4651" s="15">
        <v>6.751081479448906E-2</v>
      </c>
      <c r="L4651" s="14">
        <v>10062.400100341751</v>
      </c>
      <c r="M4651" s="14">
        <v>161069.59531517746</v>
      </c>
      <c r="N4651" s="14">
        <v>2937.7223970285713</v>
      </c>
      <c r="O4651" s="15">
        <v>-3.264452115443911E-2</v>
      </c>
      <c r="P4651" s="14">
        <v>-7469.3865782635057</v>
      </c>
      <c r="Q4651" s="14">
        <v>222809.2814152815</v>
      </c>
      <c r="R4651" s="14">
        <v>2937.7223970285713</v>
      </c>
      <c r="S4651" s="15">
        <v>0.16316886629382715</v>
      </c>
      <c r="T4651" s="38">
        <v>36618.340289383115</v>
      </c>
      <c r="U4651" s="38">
        <v>262507.09923629783</v>
      </c>
      <c r="V4651" s="38">
        <v>39211.353811461362</v>
      </c>
      <c r="W4651" s="38">
        <v>646385.9759667567</v>
      </c>
      <c r="AA4651" s="13">
        <v>4586</v>
      </c>
      <c r="AB4651" s="39">
        <v>3089411.9028185294</v>
      </c>
    </row>
    <row r="4652" spans="3:28">
      <c r="C4652" s="13">
        <v>4587</v>
      </c>
      <c r="D4652" s="13">
        <v>65</v>
      </c>
      <c r="E4652" s="14">
        <v>232812.8470198795</v>
      </c>
      <c r="F4652" s="14">
        <v>69874.510337753003</v>
      </c>
      <c r="G4652" s="14">
        <v>2551.6097</v>
      </c>
      <c r="H4652" s="14">
        <v>160386.72698212651</v>
      </c>
      <c r="I4652" s="14">
        <v>9623.2036189275896</v>
      </c>
      <c r="J4652" s="14">
        <v>3849.2814475710361</v>
      </c>
      <c r="K4652" s="15">
        <v>-4.8084709467886226E-2</v>
      </c>
      <c r="L4652" s="14">
        <v>-6668.8559103186835</v>
      </c>
      <c r="M4652" s="14">
        <v>133945.52598311112</v>
      </c>
      <c r="N4652" s="14">
        <v>2886.961085678277</v>
      </c>
      <c r="O4652" s="15">
        <v>7.1048286174831374E-2</v>
      </c>
      <c r="P4652" s="14">
        <v>21620.366690272003</v>
      </c>
      <c r="Q4652" s="14">
        <v>327369.10010113812</v>
      </c>
      <c r="R4652" s="14">
        <v>2886.961085678277</v>
      </c>
      <c r="S4652" s="15">
        <v>0.12992836426010429</v>
      </c>
      <c r="T4652" s="38">
        <v>81370.132684151409</v>
      </c>
      <c r="U4652" s="38">
        <v>709082.81277803017</v>
      </c>
      <c r="V4652" s="38">
        <v>96321.643464104724</v>
      </c>
      <c r="W4652" s="38">
        <v>1170397.4388622795</v>
      </c>
      <c r="AA4652" s="13">
        <v>4587</v>
      </c>
      <c r="AB4652" s="39">
        <v>2409952.7733380101</v>
      </c>
    </row>
    <row r="4653" spans="3:28">
      <c r="C4653" s="13">
        <v>4588</v>
      </c>
      <c r="D4653" s="13">
        <v>65</v>
      </c>
      <c r="E4653" s="14">
        <v>235431.15019005872</v>
      </c>
      <c r="F4653" s="14">
        <v>70895.648574122897</v>
      </c>
      <c r="G4653" s="14">
        <v>2551.6097</v>
      </c>
      <c r="H4653" s="14">
        <v>161983.89191593582</v>
      </c>
      <c r="I4653" s="14">
        <v>9719.0335149561488</v>
      </c>
      <c r="J4653" s="14">
        <v>3887.6134059824599</v>
      </c>
      <c r="K4653" s="15">
        <v>-1.8445646441926714E-3</v>
      </c>
      <c r="L4653" s="14">
        <v>-185.17133781008064</v>
      </c>
      <c r="M4653" s="14">
        <v>102146.19206755218</v>
      </c>
      <c r="N4653" s="14">
        <v>2915.7100544868445</v>
      </c>
      <c r="O4653" s="15">
        <v>-5.5457820381285369E-2</v>
      </c>
      <c r="P4653" s="14">
        <v>-6156.661149875843</v>
      </c>
      <c r="Q4653" s="14">
        <v>106316.39619775035</v>
      </c>
      <c r="R4653" s="14">
        <v>2915.7100544868445</v>
      </c>
      <c r="S4653" s="15">
        <v>-4.820085762576308E-2</v>
      </c>
      <c r="T4653" s="38">
        <v>-15028.566113147528</v>
      </c>
      <c r="U4653" s="38">
        <v>298219.71865771204</v>
      </c>
      <c r="V4653" s="38">
        <v>-21370.39860083345</v>
      </c>
      <c r="W4653" s="38">
        <v>506682.30692301458</v>
      </c>
      <c r="AA4653" s="13">
        <v>4588</v>
      </c>
      <c r="AB4653" s="39">
        <v>2875533.8588297945</v>
      </c>
    </row>
    <row r="4654" spans="3:28">
      <c r="C4654" s="13">
        <v>4589</v>
      </c>
      <c r="D4654" s="13">
        <v>65</v>
      </c>
      <c r="E4654" s="14">
        <v>227947.97988202455</v>
      </c>
      <c r="F4654" s="14">
        <v>67977.212153989574</v>
      </c>
      <c r="G4654" s="14">
        <v>2551.6097</v>
      </c>
      <c r="H4654" s="14">
        <v>157419.15802803499</v>
      </c>
      <c r="I4654" s="14">
        <v>9445.1494816820996</v>
      </c>
      <c r="J4654" s="14">
        <v>3778.0597926728401</v>
      </c>
      <c r="K4654" s="15">
        <v>0.11923625093911241</v>
      </c>
      <c r="L4654" s="14">
        <v>13304.651523867133</v>
      </c>
      <c r="M4654" s="14">
        <v>126775.95123394592</v>
      </c>
      <c r="N4654" s="14">
        <v>2833.54484450463</v>
      </c>
      <c r="O4654" s="15">
        <v>2.7644748249120318E-2</v>
      </c>
      <c r="P4654" s="14">
        <v>6583.5149503700804</v>
      </c>
      <c r="Q4654" s="14">
        <v>246147.326768417</v>
      </c>
      <c r="R4654" s="14">
        <v>2833.54484450463</v>
      </c>
      <c r="S4654" s="15">
        <v>9.8015415102768039E-3</v>
      </c>
      <c r="T4654" s="38">
        <v>3246.9215205078535</v>
      </c>
      <c r="U4654" s="38">
        <v>335930.10924115923</v>
      </c>
      <c r="V4654" s="38">
        <v>23135.087994745067</v>
      </c>
      <c r="W4654" s="38">
        <v>708853.3872435221</v>
      </c>
      <c r="AA4654" s="13">
        <v>4589</v>
      </c>
      <c r="AB4654" s="39">
        <v>2605400.1742483354</v>
      </c>
    </row>
    <row r="4655" spans="3:28">
      <c r="C4655" s="13">
        <v>4590</v>
      </c>
      <c r="D4655" s="13">
        <v>65</v>
      </c>
      <c r="E4655" s="14">
        <v>229144.03936058175</v>
      </c>
      <c r="F4655" s="14">
        <v>68443.675350626887</v>
      </c>
      <c r="G4655" s="14">
        <v>2551.6097</v>
      </c>
      <c r="H4655" s="14">
        <v>158148.75430995485</v>
      </c>
      <c r="I4655" s="14">
        <v>9488.9252585972899</v>
      </c>
      <c r="J4655" s="14">
        <v>3795.5701034389162</v>
      </c>
      <c r="K4655" s="15">
        <v>6.2601882346617246E-2</v>
      </c>
      <c r="L4655" s="14">
        <v>9865.3979950789217</v>
      </c>
      <c r="M4655" s="14">
        <v>169352.6615940358</v>
      </c>
      <c r="N4655" s="14">
        <v>2846.6775775791871</v>
      </c>
      <c r="O4655" s="15">
        <v>5.0833690059952703E-2</v>
      </c>
      <c r="P4655" s="14">
        <v>14375.796923204136</v>
      </c>
      <c r="Q4655" s="14">
        <v>298599.71356202738</v>
      </c>
      <c r="R4655" s="14">
        <v>2846.6775775791871</v>
      </c>
      <c r="S4655" s="15">
        <v>-0.41768118272723403</v>
      </c>
      <c r="T4655" s="38">
        <v>-120444.09058885436</v>
      </c>
      <c r="U4655" s="38">
        <v>169342.94656532264</v>
      </c>
      <c r="V4655" s="38">
        <v>-96202.895670571306</v>
      </c>
      <c r="W4655" s="38">
        <v>637295.32172138582</v>
      </c>
      <c r="AA4655" s="13">
        <v>4590</v>
      </c>
      <c r="AB4655" s="39">
        <v>2589293.4972680365</v>
      </c>
    </row>
    <row r="4656" spans="3:28">
      <c r="C4656" s="13">
        <v>4591</v>
      </c>
      <c r="D4656" s="13">
        <v>65</v>
      </c>
      <c r="E4656" s="14">
        <v>237034.23719630335</v>
      </c>
      <c r="F4656" s="14">
        <v>71520.852506558309</v>
      </c>
      <c r="G4656" s="14">
        <v>2551.6097</v>
      </c>
      <c r="H4656" s="14">
        <v>162961.77498974503</v>
      </c>
      <c r="I4656" s="14">
        <v>9777.7064993847016</v>
      </c>
      <c r="J4656" s="14">
        <v>3911.0825997538809</v>
      </c>
      <c r="K4656" s="15">
        <v>-4.2725648565360007E-2</v>
      </c>
      <c r="L4656" s="14">
        <v>-5987.4281425159297</v>
      </c>
      <c r="M4656" s="14">
        <v>136104.73702526087</v>
      </c>
      <c r="N4656" s="14">
        <v>2933.3119498154106</v>
      </c>
      <c r="O4656" s="15">
        <v>-6.6648615691131924E-2</v>
      </c>
      <c r="P4656" s="14">
        <v>-11540.032988954572</v>
      </c>
      <c r="Q4656" s="14">
        <v>163074.0000062692</v>
      </c>
      <c r="R4656" s="14">
        <v>2933.3119498154106</v>
      </c>
      <c r="S4656" s="15">
        <v>6.4098191645871175E-2</v>
      </c>
      <c r="T4656" s="38">
        <v>5655.4869912540216</v>
      </c>
      <c r="U4656" s="38">
        <v>95353.758336832077</v>
      </c>
      <c r="V4656" s="38">
        <v>-11871.974140216482</v>
      </c>
      <c r="W4656" s="38">
        <v>394532.49536836217</v>
      </c>
      <c r="AA4656" s="13">
        <v>4591</v>
      </c>
      <c r="AB4656" s="39">
        <v>2410205.1674350537</v>
      </c>
    </row>
    <row r="4657" spans="3:28">
      <c r="C4657" s="13">
        <v>4592</v>
      </c>
      <c r="D4657" s="13">
        <v>65</v>
      </c>
      <c r="E4657" s="14">
        <v>232418.80098450527</v>
      </c>
      <c r="F4657" s="14">
        <v>69720.832383957051</v>
      </c>
      <c r="G4657" s="14">
        <v>2551.6097</v>
      </c>
      <c r="H4657" s="14">
        <v>160146.35890054822</v>
      </c>
      <c r="I4657" s="14">
        <v>9608.7815340328925</v>
      </c>
      <c r="J4657" s="14">
        <v>3843.5126136131571</v>
      </c>
      <c r="K4657" s="15">
        <v>1.7459802770573553E-2</v>
      </c>
      <c r="L4657" s="14">
        <v>2807.6914225989317</v>
      </c>
      <c r="M4657" s="14">
        <v>165538.33311561192</v>
      </c>
      <c r="N4657" s="14">
        <v>2882.6344602098675</v>
      </c>
      <c r="O4657" s="15">
        <v>-0.1032560262126222</v>
      </c>
      <c r="P4657" s="14">
        <v>-21318.013686531162</v>
      </c>
      <c r="Q4657" s="14">
        <v>186581.11979377159</v>
      </c>
      <c r="R4657" s="14">
        <v>2882.6344602098675</v>
      </c>
      <c r="S4657" s="15">
        <v>0.31590793552849117</v>
      </c>
      <c r="T4657" s="38">
        <v>88091.287946456694</v>
      </c>
      <c r="U4657" s="38">
        <v>368383.74514266069</v>
      </c>
      <c r="V4657" s="38">
        <v>69580.96568252446</v>
      </c>
      <c r="W4657" s="38">
        <v>720503.19805204426</v>
      </c>
      <c r="AA4657" s="13">
        <v>4592</v>
      </c>
      <c r="AB4657" s="39">
        <v>2338889.8399978112</v>
      </c>
    </row>
    <row r="4658" spans="3:28">
      <c r="C4658" s="13">
        <v>4593</v>
      </c>
      <c r="D4658" s="13">
        <v>65</v>
      </c>
      <c r="E4658" s="14">
        <v>228468.64175775644</v>
      </c>
      <c r="F4658" s="14">
        <v>68180.27028552501</v>
      </c>
      <c r="G4658" s="14">
        <v>2551.6097</v>
      </c>
      <c r="H4658" s="14">
        <v>157736.76177223143</v>
      </c>
      <c r="I4658" s="14">
        <v>9464.2057063338852</v>
      </c>
      <c r="J4658" s="14">
        <v>3785.6822825335544</v>
      </c>
      <c r="K4658" s="15">
        <v>5.7138308031272206E-3</v>
      </c>
      <c r="L4658" s="14">
        <v>838.52225748941623</v>
      </c>
      <c r="M4658" s="14">
        <v>149484.44139163042</v>
      </c>
      <c r="N4658" s="14">
        <v>2839.2617119001657</v>
      </c>
      <c r="O4658" s="15">
        <v>9.9737343493317157E-2</v>
      </c>
      <c r="P4658" s="14">
        <v>22332.013263416065</v>
      </c>
      <c r="Q4658" s="14">
        <v>247659.88632066769</v>
      </c>
      <c r="R4658" s="14">
        <v>2839.2617119001657</v>
      </c>
      <c r="S4658" s="15">
        <v>0.37087080980478865</v>
      </c>
      <c r="T4658" s="38">
        <v>166205.15310726879</v>
      </c>
      <c r="U4658" s="38">
        <v>615773.16532208724</v>
      </c>
      <c r="V4658" s="38">
        <v>189375.68862817428</v>
      </c>
      <c r="W4658" s="38">
        <v>1012917.4930343854</v>
      </c>
      <c r="AA4658" s="13">
        <v>4593</v>
      </c>
      <c r="AB4658" s="39">
        <v>2768229.128774832</v>
      </c>
    </row>
    <row r="4659" spans="3:28">
      <c r="C4659" s="13">
        <v>4594</v>
      </c>
      <c r="D4659" s="13">
        <v>65</v>
      </c>
      <c r="E4659" s="14">
        <v>233302.48053064014</v>
      </c>
      <c r="F4659" s="14">
        <v>70065.467406949654</v>
      </c>
      <c r="G4659" s="14">
        <v>2551.6097</v>
      </c>
      <c r="H4659" s="14">
        <v>160685.4034236905</v>
      </c>
      <c r="I4659" s="14">
        <v>9641.124205421429</v>
      </c>
      <c r="J4659" s="14">
        <v>3856.4496821685716</v>
      </c>
      <c r="K4659" s="15">
        <v>0.11253829596564632</v>
      </c>
      <c r="L4659" s="14">
        <v>16534.146741981283</v>
      </c>
      <c r="M4659" s="14">
        <v>165382.55195463024</v>
      </c>
      <c r="N4659" s="14">
        <v>2892.3372616264287</v>
      </c>
      <c r="O4659" s="15">
        <v>4.4967347139624754E-2</v>
      </c>
      <c r="P4659" s="14">
        <v>17026.581724645628</v>
      </c>
      <c r="Q4659" s="14">
        <v>397115.98389506841</v>
      </c>
      <c r="R4659" s="14">
        <v>2892.3372616264287</v>
      </c>
      <c r="S4659" s="15">
        <v>-8.9886544027229079E-2</v>
      </c>
      <c r="T4659" s="38">
        <v>-7915.5793038363663</v>
      </c>
      <c r="U4659" s="38">
        <v>81592.483234462285</v>
      </c>
      <c r="V4659" s="38">
        <v>25645.149162790545</v>
      </c>
      <c r="W4659" s="38">
        <v>644091.01908416091</v>
      </c>
      <c r="AA4659" s="13">
        <v>4594</v>
      </c>
      <c r="AB4659" s="39">
        <v>2417710.1182825817</v>
      </c>
    </row>
    <row r="4660" spans="3:28">
      <c r="C4660" s="13">
        <v>4595</v>
      </c>
      <c r="D4660" s="13">
        <v>65</v>
      </c>
      <c r="E4660" s="14">
        <v>244467.25128120891</v>
      </c>
      <c r="F4660" s="14">
        <v>74419.727999671479</v>
      </c>
      <c r="G4660" s="14">
        <v>2551.6097</v>
      </c>
      <c r="H4660" s="14">
        <v>167495.91358153743</v>
      </c>
      <c r="I4660" s="14">
        <v>10049.754814892245</v>
      </c>
      <c r="J4660" s="14">
        <v>4019.9019259568981</v>
      </c>
      <c r="K4660" s="15">
        <v>6.626613312319575E-2</v>
      </c>
      <c r="L4660" s="14">
        <v>9523.5134635847535</v>
      </c>
      <c r="M4660" s="14">
        <v>155249.6134567101</v>
      </c>
      <c r="N4660" s="14">
        <v>3014.9264444676733</v>
      </c>
      <c r="O4660" s="15">
        <v>1.2678054393785991E-2</v>
      </c>
      <c r="P4660" s="14">
        <v>1838.5361905391464</v>
      </c>
      <c r="Q4660" s="14">
        <v>148363.21841447442</v>
      </c>
      <c r="R4660" s="14">
        <v>3014.9264444676733</v>
      </c>
      <c r="S4660" s="15">
        <v>-6.2299753636681512E-2</v>
      </c>
      <c r="T4660" s="38">
        <v>-19375.34482990596</v>
      </c>
      <c r="U4660" s="38">
        <v>293134.06782055064</v>
      </c>
      <c r="V4660" s="38">
        <v>-8013.2951757820592</v>
      </c>
      <c r="W4660" s="38">
        <v>596746.89969173516</v>
      </c>
      <c r="AA4660" s="13">
        <v>4595</v>
      </c>
      <c r="AB4660" s="39">
        <v>2898608.2783960104</v>
      </c>
    </row>
    <row r="4661" spans="3:28">
      <c r="C4661" s="13">
        <v>4596</v>
      </c>
      <c r="D4661" s="13">
        <v>65</v>
      </c>
      <c r="E4661" s="14">
        <v>234703.95692774301</v>
      </c>
      <c r="F4661" s="14">
        <v>70612.043201819775</v>
      </c>
      <c r="G4661" s="14">
        <v>2551.6097</v>
      </c>
      <c r="H4661" s="14">
        <v>161540.30402592322</v>
      </c>
      <c r="I4661" s="14">
        <v>9692.4182415553933</v>
      </c>
      <c r="J4661" s="14">
        <v>3876.9672966221574</v>
      </c>
      <c r="K4661" s="15">
        <v>0.11281328650623226</v>
      </c>
      <c r="L4661" s="14">
        <v>17394.883034449187</v>
      </c>
      <c r="M4661" s="14">
        <v>173525.1606917773</v>
      </c>
      <c r="N4661" s="14">
        <v>2907.7254724666177</v>
      </c>
      <c r="O4661" s="15">
        <v>0.17564435636465497</v>
      </c>
      <c r="P4661" s="14">
        <v>54463.959621997368</v>
      </c>
      <c r="Q4661" s="14">
        <v>365998.71962842153</v>
      </c>
      <c r="R4661" s="14">
        <v>2907.7254724666177</v>
      </c>
      <c r="S4661" s="15">
        <v>0.29340483080226848</v>
      </c>
      <c r="T4661" s="38">
        <v>659237.27155176795</v>
      </c>
      <c r="U4661" s="38">
        <v>2907543.2728475109</v>
      </c>
      <c r="V4661" s="38">
        <v>731096.11420821445</v>
      </c>
      <c r="W4661" s="38">
        <v>3447067.1531677097</v>
      </c>
      <c r="AA4661" s="13">
        <v>4596</v>
      </c>
      <c r="AB4661" s="39">
        <v>2397791.8130744826</v>
      </c>
    </row>
    <row r="4662" spans="3:28">
      <c r="C4662" s="13">
        <v>4597</v>
      </c>
      <c r="D4662" s="13">
        <v>65</v>
      </c>
      <c r="E4662" s="14">
        <v>229852.21613321337</v>
      </c>
      <c r="F4662" s="14">
        <v>68719.864291953214</v>
      </c>
      <c r="G4662" s="14">
        <v>2551.6097</v>
      </c>
      <c r="H4662" s="14">
        <v>158580.74214126015</v>
      </c>
      <c r="I4662" s="14">
        <v>9514.844528475609</v>
      </c>
      <c r="J4662" s="14">
        <v>3805.937811390244</v>
      </c>
      <c r="K4662" s="15">
        <v>-2.3076474499224293E-2</v>
      </c>
      <c r="L4662" s="14">
        <v>-3634.0128306045931</v>
      </c>
      <c r="M4662" s="14">
        <v>155745.90649603758</v>
      </c>
      <c r="N4662" s="14">
        <v>2854.4533585426825</v>
      </c>
      <c r="O4662" s="15">
        <v>4.0499801899869424E-2</v>
      </c>
      <c r="P4662" s="14">
        <v>5715.0649268497446</v>
      </c>
      <c r="Q4662" s="14">
        <v>148255.69608596302</v>
      </c>
      <c r="R4662" s="14">
        <v>2854.4533585426825</v>
      </c>
      <c r="S4662" s="15">
        <v>0.23596707508603387</v>
      </c>
      <c r="T4662" s="38">
        <v>46661.022080809154</v>
      </c>
      <c r="U4662" s="38">
        <v>245832.03171707349</v>
      </c>
      <c r="V4662" s="38">
        <v>48742.074177054303</v>
      </c>
      <c r="W4662" s="38">
        <v>549833.63429907407</v>
      </c>
      <c r="AA4662" s="13">
        <v>4597</v>
      </c>
      <c r="AB4662" s="39">
        <v>2610564.3565622638</v>
      </c>
    </row>
    <row r="4663" spans="3:28">
      <c r="C4663" s="13">
        <v>4598</v>
      </c>
      <c r="D4663" s="13">
        <v>65</v>
      </c>
      <c r="E4663" s="14">
        <v>226599.94810236461</v>
      </c>
      <c r="F4663" s="14">
        <v>67451.479759922193</v>
      </c>
      <c r="G4663" s="14">
        <v>2551.6097</v>
      </c>
      <c r="H4663" s="14">
        <v>156596.85864244241</v>
      </c>
      <c r="I4663" s="14">
        <v>9395.8115185465449</v>
      </c>
      <c r="J4663" s="14">
        <v>3758.3246074186181</v>
      </c>
      <c r="K4663" s="15">
        <v>0.12161585008394382</v>
      </c>
      <c r="L4663" s="14">
        <v>16699.203667664689</v>
      </c>
      <c r="M4663" s="14">
        <v>155889.44553985356</v>
      </c>
      <c r="N4663" s="14">
        <v>2818.7434555639634</v>
      </c>
      <c r="O4663" s="15">
        <v>0.18783706131609657</v>
      </c>
      <c r="P4663" s="14">
        <v>45800.804702788475</v>
      </c>
      <c r="Q4663" s="14">
        <v>291042.80659354886</v>
      </c>
      <c r="R4663" s="14">
        <v>2818.7434555639634</v>
      </c>
      <c r="S4663" s="15">
        <v>-0.20423471307027347</v>
      </c>
      <c r="T4663" s="38">
        <v>-75005.141671127771</v>
      </c>
      <c r="U4663" s="38">
        <v>293653.95241565333</v>
      </c>
      <c r="V4663" s="38">
        <v>-12505.133300674606</v>
      </c>
      <c r="W4663" s="38">
        <v>740586.20454905578</v>
      </c>
      <c r="AA4663" s="13">
        <v>4598</v>
      </c>
      <c r="AB4663" s="39">
        <v>2889645.7523331633</v>
      </c>
    </row>
    <row r="4664" spans="3:28">
      <c r="C4664" s="13">
        <v>4599</v>
      </c>
      <c r="D4664" s="13">
        <v>65</v>
      </c>
      <c r="E4664" s="14">
        <v>244371.6036879335</v>
      </c>
      <c r="F4664" s="14">
        <v>74382.425438294071</v>
      </c>
      <c r="G4664" s="14">
        <v>2551.6097</v>
      </c>
      <c r="H4664" s="14">
        <v>167437.56854963943</v>
      </c>
      <c r="I4664" s="14">
        <v>10046.254112978366</v>
      </c>
      <c r="J4664" s="14">
        <v>4018.5016451913466</v>
      </c>
      <c r="K4664" s="15">
        <v>-1.690714471439915E-2</v>
      </c>
      <c r="L4664" s="14">
        <v>-2325.9662219287047</v>
      </c>
      <c r="M4664" s="14">
        <v>137256.26106828841</v>
      </c>
      <c r="N4664" s="14">
        <v>3013.8762338935098</v>
      </c>
      <c r="O4664" s="15">
        <v>0.1388316177197548</v>
      </c>
      <c r="P4664" s="14">
        <v>17454.089355942364</v>
      </c>
      <c r="Q4664" s="14">
        <v>144682.3123114419</v>
      </c>
      <c r="R4664" s="14">
        <v>3013.8762338935098</v>
      </c>
      <c r="S4664" s="15">
        <v>1.802758074565633E-2</v>
      </c>
      <c r="T4664" s="38">
        <v>3564.449816240859</v>
      </c>
      <c r="U4664" s="38">
        <v>202793.41544925896</v>
      </c>
      <c r="V4664" s="38">
        <v>18692.572950254518</v>
      </c>
      <c r="W4664" s="38">
        <v>484731.98882898933</v>
      </c>
      <c r="AA4664" s="13">
        <v>4599</v>
      </c>
      <c r="AB4664" s="39">
        <v>2959579.1147142504</v>
      </c>
    </row>
    <row r="4665" spans="3:28">
      <c r="C4665" s="13">
        <v>4600</v>
      </c>
      <c r="D4665" s="13">
        <v>65</v>
      </c>
      <c r="E4665" s="14">
        <v>252952.51885930193</v>
      </c>
      <c r="F4665" s="14">
        <v>77728.982355127751</v>
      </c>
      <c r="G4665" s="14">
        <v>2551.6097</v>
      </c>
      <c r="H4665" s="14">
        <v>172671.92680417417</v>
      </c>
      <c r="I4665" s="14">
        <v>10360.31560825045</v>
      </c>
      <c r="J4665" s="14">
        <v>4144.1262433001802</v>
      </c>
      <c r="K4665" s="15">
        <v>3.3605911343363021E-2</v>
      </c>
      <c r="L4665" s="14">
        <v>3826.3064262844705</v>
      </c>
      <c r="M4665" s="14">
        <v>119756.50561184894</v>
      </c>
      <c r="N4665" s="14">
        <v>3108.094682475135</v>
      </c>
      <c r="O4665" s="15">
        <v>0.10865914051739847</v>
      </c>
      <c r="P4665" s="14">
        <v>20276.783488203349</v>
      </c>
      <c r="Q4665" s="14">
        <v>208439.9222657627</v>
      </c>
      <c r="R4665" s="14">
        <v>3108.094682475135</v>
      </c>
      <c r="S4665" s="15">
        <v>0.16425660976253664</v>
      </c>
      <c r="T4665" s="38">
        <v>155632.02473911041</v>
      </c>
      <c r="U4665" s="38">
        <v>1104679.2960310027</v>
      </c>
      <c r="V4665" s="38">
        <v>179735.11465359823</v>
      </c>
      <c r="W4665" s="38">
        <v>1432875.7239086144</v>
      </c>
      <c r="AA4665" s="13">
        <v>4600</v>
      </c>
      <c r="AB4665" s="39">
        <v>2960499.7654332076</v>
      </c>
    </row>
    <row r="4666" spans="3:28">
      <c r="C4666" s="13">
        <v>4601</v>
      </c>
      <c r="D4666" s="13">
        <v>65</v>
      </c>
      <c r="E4666" s="14">
        <v>225328.43299232988</v>
      </c>
      <c r="F4666" s="14">
        <v>66955.588867008657</v>
      </c>
      <c r="G4666" s="14">
        <v>2551.6097</v>
      </c>
      <c r="H4666" s="14">
        <v>155821.23442532122</v>
      </c>
      <c r="I4666" s="14">
        <v>9349.2740655192738</v>
      </c>
      <c r="J4666" s="14">
        <v>3739.7096262077098</v>
      </c>
      <c r="K4666" s="15">
        <v>1.0222044943014687E-2</v>
      </c>
      <c r="L4666" s="14">
        <v>1338.6655438785342</v>
      </c>
      <c r="M4666" s="14">
        <v>134167.20341318648</v>
      </c>
      <c r="N4666" s="14">
        <v>2804.7822196557822</v>
      </c>
      <c r="O4666" s="15">
        <v>-0.10099132129086744</v>
      </c>
      <c r="P4666" s="14">
        <v>-42756.683635387228</v>
      </c>
      <c r="Q4666" s="14">
        <v>382015.58806291933</v>
      </c>
      <c r="R4666" s="14">
        <v>2804.7822196557822</v>
      </c>
      <c r="S4666" s="15">
        <v>-3.3816964144905301E-2</v>
      </c>
      <c r="T4666" s="38">
        <v>-12651.639551888045</v>
      </c>
      <c r="U4666" s="38">
        <v>362871.84349499003</v>
      </c>
      <c r="V4666" s="38">
        <v>-54069.657643396742</v>
      </c>
      <c r="W4666" s="38">
        <v>879054.63497109583</v>
      </c>
      <c r="AA4666" s="13">
        <v>4601</v>
      </c>
      <c r="AB4666" s="39">
        <v>2453263.5362979937</v>
      </c>
    </row>
    <row r="4667" spans="3:28">
      <c r="C4667" s="13">
        <v>4602</v>
      </c>
      <c r="D4667" s="13">
        <v>65</v>
      </c>
      <c r="E4667" s="14">
        <v>243278.77113024835</v>
      </c>
      <c r="F4667" s="14">
        <v>73956.220740796853</v>
      </c>
      <c r="G4667" s="14">
        <v>2551.6097</v>
      </c>
      <c r="H4667" s="14">
        <v>166770.9406894515</v>
      </c>
      <c r="I4667" s="14">
        <v>10006.25644136709</v>
      </c>
      <c r="J4667" s="14">
        <v>4002.5025765468363</v>
      </c>
      <c r="K4667" s="15">
        <v>8.0743597748625454E-2</v>
      </c>
      <c r="L4667" s="14">
        <v>13111.423265204323</v>
      </c>
      <c r="M4667" s="14">
        <v>177496.11585149108</v>
      </c>
      <c r="N4667" s="14">
        <v>3001.8769324101268</v>
      </c>
      <c r="O4667" s="15">
        <v>-6.464579055762143E-3</v>
      </c>
      <c r="P4667" s="14">
        <v>-1425.0126029179121</v>
      </c>
      <c r="Q4667" s="14">
        <v>220509.86141052749</v>
      </c>
      <c r="R4667" s="14">
        <v>3001.8769324101268</v>
      </c>
      <c r="S4667" s="15">
        <v>0.35671379283092797</v>
      </c>
      <c r="T4667" s="38">
        <v>52922.954570871545</v>
      </c>
      <c r="U4667" s="38">
        <v>202786.40560175193</v>
      </c>
      <c r="V4667" s="38">
        <v>64609.365233157958</v>
      </c>
      <c r="W4667" s="38">
        <v>600792.38286377047</v>
      </c>
      <c r="AA4667" s="13">
        <v>4602</v>
      </c>
      <c r="AB4667" s="39">
        <v>2875596.1821586587</v>
      </c>
    </row>
    <row r="4668" spans="3:28">
      <c r="C4668" s="13">
        <v>4603</v>
      </c>
      <c r="D4668" s="13">
        <v>65</v>
      </c>
      <c r="E4668" s="14">
        <v>233208.69171993239</v>
      </c>
      <c r="F4668" s="14">
        <v>70028.889770773632</v>
      </c>
      <c r="G4668" s="14">
        <v>2551.6097</v>
      </c>
      <c r="H4668" s="14">
        <v>160628.19224915878</v>
      </c>
      <c r="I4668" s="14">
        <v>9637.6915349495266</v>
      </c>
      <c r="J4668" s="14">
        <v>3855.0766139798106</v>
      </c>
      <c r="K4668" s="15">
        <v>2.1864987793807859E-2</v>
      </c>
      <c r="L4668" s="14">
        <v>2576.0148257028063</v>
      </c>
      <c r="M4668" s="14">
        <v>122318.15472292689</v>
      </c>
      <c r="N4668" s="14">
        <v>2891.307460484858</v>
      </c>
      <c r="O4668" s="15">
        <v>1.7400035529153528E-2</v>
      </c>
      <c r="P4668" s="14">
        <v>1401.5776040615885</v>
      </c>
      <c r="Q4668" s="14">
        <v>83397.503873303373</v>
      </c>
      <c r="R4668" s="14">
        <v>2891.307460484858</v>
      </c>
      <c r="S4668" s="15">
        <v>0.14318216888619295</v>
      </c>
      <c r="T4668" s="38">
        <v>10116.315086832252</v>
      </c>
      <c r="U4668" s="38">
        <v>82215.424938926793</v>
      </c>
      <c r="V4668" s="38">
        <v>14093.907516596646</v>
      </c>
      <c r="W4668" s="38">
        <v>287931.08353515703</v>
      </c>
      <c r="AA4668" s="13">
        <v>4603</v>
      </c>
      <c r="AB4668" s="39">
        <v>2638515.1641940679</v>
      </c>
    </row>
    <row r="4669" spans="3:28">
      <c r="C4669" s="13">
        <v>4604</v>
      </c>
      <c r="D4669" s="13">
        <v>65</v>
      </c>
      <c r="E4669" s="14">
        <v>243961.25440246629</v>
      </c>
      <c r="F4669" s="14">
        <v>74222.389216961863</v>
      </c>
      <c r="G4669" s="14">
        <v>2551.6097</v>
      </c>
      <c r="H4669" s="14">
        <v>167187.25548550443</v>
      </c>
      <c r="I4669" s="14">
        <v>10031.235329130266</v>
      </c>
      <c r="J4669" s="14">
        <v>4012.4941316521067</v>
      </c>
      <c r="K4669" s="15">
        <v>1.3157730374238064E-3</v>
      </c>
      <c r="L4669" s="14">
        <v>150.18045235116222</v>
      </c>
      <c r="M4669" s="14">
        <v>116294.99707361154</v>
      </c>
      <c r="N4669" s="14">
        <v>3009.3705987390799</v>
      </c>
      <c r="O4669" s="15">
        <v>8.414691183562964E-2</v>
      </c>
      <c r="P4669" s="14">
        <v>15121.888941327383</v>
      </c>
      <c r="Q4669" s="14">
        <v>196334.76092811907</v>
      </c>
      <c r="R4669" s="14">
        <v>3009.3705987390799</v>
      </c>
      <c r="S4669" s="15">
        <v>-0.3110399686640471</v>
      </c>
      <c r="T4669" s="38">
        <v>-70433.811947315873</v>
      </c>
      <c r="U4669" s="38">
        <v>157517.05083155032</v>
      </c>
      <c r="V4669" s="38">
        <v>-55161.742553637327</v>
      </c>
      <c r="W4669" s="38">
        <v>470146.80883328093</v>
      </c>
      <c r="AA4669" s="13">
        <v>4604</v>
      </c>
      <c r="AB4669" s="39">
        <v>2888412.7353036748</v>
      </c>
    </row>
    <row r="4670" spans="3:28">
      <c r="C4670" s="13">
        <v>4605</v>
      </c>
      <c r="D4670" s="13">
        <v>65</v>
      </c>
      <c r="E4670" s="14">
        <v>216819.74837532348</v>
      </c>
      <c r="F4670" s="14">
        <v>63637.201866376156</v>
      </c>
      <c r="G4670" s="14">
        <v>2551.6097</v>
      </c>
      <c r="H4670" s="14">
        <v>150630.93680894733</v>
      </c>
      <c r="I4670" s="14">
        <v>9037.8562085368394</v>
      </c>
      <c r="J4670" s="14">
        <v>3615.142483414736</v>
      </c>
      <c r="K4670" s="15">
        <v>-3.2230753167945179E-2</v>
      </c>
      <c r="L4670" s="14">
        <v>-5529.9726537769711</v>
      </c>
      <c r="M4670" s="14">
        <v>167852.01464212174</v>
      </c>
      <c r="N4670" s="14">
        <v>2711.3568625610519</v>
      </c>
      <c r="O4670" s="15">
        <v>-6.5401606673535645E-3</v>
      </c>
      <c r="P4670" s="14">
        <v>-1153.1836817612502</v>
      </c>
      <c r="Q4670" s="14">
        <v>176525.94311946261</v>
      </c>
      <c r="R4670" s="14">
        <v>2711.3568625610519</v>
      </c>
      <c r="S4670" s="15">
        <v>-2.4074677961101229E-2</v>
      </c>
      <c r="T4670" s="38">
        <v>-5064.9653782402502</v>
      </c>
      <c r="U4670" s="38">
        <v>206676.30518532096</v>
      </c>
      <c r="V4670" s="38">
        <v>-11748.121713778472</v>
      </c>
      <c r="W4670" s="38">
        <v>551054.26294690534</v>
      </c>
      <c r="AA4670" s="13">
        <v>4605</v>
      </c>
      <c r="AB4670" s="39">
        <v>2455485.0973617705</v>
      </c>
    </row>
    <row r="4671" spans="3:28">
      <c r="C4671" s="13">
        <v>4606</v>
      </c>
      <c r="D4671" s="13">
        <v>65</v>
      </c>
      <c r="E4671" s="14">
        <v>238626.49789298739</v>
      </c>
      <c r="F4671" s="14">
        <v>72141.834178265082</v>
      </c>
      <c r="G4671" s="14">
        <v>2551.6097</v>
      </c>
      <c r="H4671" s="14">
        <v>163933.05401472232</v>
      </c>
      <c r="I4671" s="14">
        <v>9835.983240883339</v>
      </c>
      <c r="J4671" s="14">
        <v>3934.3932963533357</v>
      </c>
      <c r="K4671" s="15">
        <v>8.3032788201096802E-2</v>
      </c>
      <c r="L4671" s="14">
        <v>12290.990004912053</v>
      </c>
      <c r="M4671" s="14">
        <v>162283.92770305264</v>
      </c>
      <c r="N4671" s="14">
        <v>2950.7949722650014</v>
      </c>
      <c r="O4671" s="15">
        <v>0.11666901881953731</v>
      </c>
      <c r="P4671" s="14">
        <v>17828.874977425985</v>
      </c>
      <c r="Q4671" s="14">
        <v>172120.11987377406</v>
      </c>
      <c r="R4671" s="14">
        <v>2950.7949722650014</v>
      </c>
      <c r="S4671" s="15">
        <v>0.45934772310448363</v>
      </c>
      <c r="T4671" s="38">
        <v>47340.812115164772</v>
      </c>
      <c r="U4671" s="38">
        <v>151877.15827698406</v>
      </c>
      <c r="V4671" s="38">
        <v>77460.677097502805</v>
      </c>
      <c r="W4671" s="38">
        <v>486281.20585381077</v>
      </c>
      <c r="AA4671" s="13">
        <v>4606</v>
      </c>
      <c r="AB4671" s="39">
        <v>2919605.0678528296</v>
      </c>
    </row>
    <row r="4672" spans="3:28">
      <c r="C4672" s="13">
        <v>4607</v>
      </c>
      <c r="D4672" s="13">
        <v>65</v>
      </c>
      <c r="E4672" s="14">
        <v>234874.70816545081</v>
      </c>
      <c r="F4672" s="14">
        <v>70678.636184525822</v>
      </c>
      <c r="G4672" s="14">
        <v>2551.6097</v>
      </c>
      <c r="H4672" s="14">
        <v>161644.46228092498</v>
      </c>
      <c r="I4672" s="14">
        <v>9698.6677368554992</v>
      </c>
      <c r="J4672" s="14">
        <v>3879.4670947422001</v>
      </c>
      <c r="K4672" s="15">
        <v>1.8296189847540095E-2</v>
      </c>
      <c r="L4672" s="14">
        <v>3157.1704882171066</v>
      </c>
      <c r="M4672" s="14">
        <v>177655.80916968558</v>
      </c>
      <c r="N4672" s="14">
        <v>2909.6003210566496</v>
      </c>
      <c r="O4672" s="15">
        <v>-7.8758746510501382E-2</v>
      </c>
      <c r="P4672" s="14">
        <v>-5654.8826009072427</v>
      </c>
      <c r="Q4672" s="14">
        <v>67599.975984284334</v>
      </c>
      <c r="R4672" s="14">
        <v>2909.6003210566496</v>
      </c>
      <c r="S4672" s="15">
        <v>-0.12561008569793469</v>
      </c>
      <c r="T4672" s="38">
        <v>-15913.368828523458</v>
      </c>
      <c r="U4672" s="38">
        <v>112230.05462290601</v>
      </c>
      <c r="V4672" s="38">
        <v>-18411.080941213593</v>
      </c>
      <c r="W4672" s="38">
        <v>357485.83977687592</v>
      </c>
      <c r="AA4672" s="13">
        <v>4607</v>
      </c>
      <c r="AB4672" s="39">
        <v>2514921.7210443877</v>
      </c>
    </row>
    <row r="4673" spans="3:28">
      <c r="C4673" s="13">
        <v>4608</v>
      </c>
      <c r="D4673" s="13">
        <v>65</v>
      </c>
      <c r="E4673" s="14">
        <v>239830.27364808961</v>
      </c>
      <c r="F4673" s="14">
        <v>72611.306722754947</v>
      </c>
      <c r="G4673" s="14">
        <v>2551.6097</v>
      </c>
      <c r="H4673" s="14">
        <v>164667.35722533465</v>
      </c>
      <c r="I4673" s="14">
        <v>9880.0414335200785</v>
      </c>
      <c r="J4673" s="14">
        <v>3952.0165734080315</v>
      </c>
      <c r="K4673" s="15">
        <v>-1.1653951402060457E-2</v>
      </c>
      <c r="L4673" s="14">
        <v>-2008.1879455982585</v>
      </c>
      <c r="M4673" s="14">
        <v>172286.02180908204</v>
      </c>
      <c r="N4673" s="14">
        <v>2964.0124300560233</v>
      </c>
      <c r="O4673" s="15">
        <v>4.6745670346885274E-2</v>
      </c>
      <c r="P4673" s="14">
        <v>12330.058611901559</v>
      </c>
      <c r="Q4673" s="14">
        <v>277581.06247749226</v>
      </c>
      <c r="R4673" s="14">
        <v>2964.0124300560233</v>
      </c>
      <c r="S4673" s="15">
        <v>4.5686779304846416E-2</v>
      </c>
      <c r="T4673" s="38">
        <v>40048.864182544356</v>
      </c>
      <c r="U4673" s="38">
        <v>918127.2247896624</v>
      </c>
      <c r="V4673" s="38">
        <v>50370.734848847656</v>
      </c>
      <c r="W4673" s="38">
        <v>1367994.3090762366</v>
      </c>
      <c r="AA4673" s="13">
        <v>4608</v>
      </c>
      <c r="AB4673" s="39">
        <v>3105010.0821772828</v>
      </c>
    </row>
    <row r="4674" spans="3:28">
      <c r="C4674" s="13">
        <v>4609</v>
      </c>
      <c r="D4674" s="13">
        <v>65</v>
      </c>
      <c r="E4674" s="14">
        <v>212575.76006807148</v>
      </c>
      <c r="F4674" s="14">
        <v>61982.04642654788</v>
      </c>
      <c r="G4674" s="14">
        <v>2551.6097</v>
      </c>
      <c r="H4674" s="14">
        <v>148042.10394152362</v>
      </c>
      <c r="I4674" s="14">
        <v>8882.5262364914161</v>
      </c>
      <c r="J4674" s="14">
        <v>3553.0104945965668</v>
      </c>
      <c r="K4674" s="15">
        <v>-3.7804000325951943E-2</v>
      </c>
      <c r="L4674" s="14">
        <v>-6548.0641814013652</v>
      </c>
      <c r="M4674" s="14">
        <v>168439.32152677252</v>
      </c>
      <c r="N4674" s="14">
        <v>2664.7578709474246</v>
      </c>
      <c r="O4674" s="15">
        <v>3.1170543069979913E-2</v>
      </c>
      <c r="P4674" s="14">
        <v>6314.4674454387878</v>
      </c>
      <c r="Q4674" s="14">
        <v>210224.88396153448</v>
      </c>
      <c r="R4674" s="14">
        <v>2664.7578709474246</v>
      </c>
      <c r="S4674" s="15">
        <v>7.724178958672076E-2</v>
      </c>
      <c r="T4674" s="38">
        <v>9041.3290138133107</v>
      </c>
      <c r="U4674" s="38">
        <v>127426.00648080208</v>
      </c>
      <c r="V4674" s="38">
        <v>8807.7322778507332</v>
      </c>
      <c r="W4674" s="38">
        <v>506090.21196910908</v>
      </c>
      <c r="AA4674" s="13">
        <v>4609</v>
      </c>
      <c r="AB4674" s="39">
        <v>2459580.3938070433</v>
      </c>
    </row>
    <row r="4675" spans="3:28">
      <c r="C4675" s="13">
        <v>4610</v>
      </c>
      <c r="D4675" s="13">
        <v>65</v>
      </c>
      <c r="E4675" s="14">
        <v>234447.52014412239</v>
      </c>
      <c r="F4675" s="14">
        <v>70512.032856207734</v>
      </c>
      <c r="G4675" s="14">
        <v>2551.6097</v>
      </c>
      <c r="H4675" s="14">
        <v>161383.87758791467</v>
      </c>
      <c r="I4675" s="14">
        <v>9683.0326552748793</v>
      </c>
      <c r="J4675" s="14">
        <v>3873.2130621099518</v>
      </c>
      <c r="K4675" s="15">
        <v>6.8670874441490046E-2</v>
      </c>
      <c r="L4675" s="14">
        <v>12387.838197094588</v>
      </c>
      <c r="M4675" s="14">
        <v>194718.80111062803</v>
      </c>
      <c r="N4675" s="14">
        <v>2904.9097965824635</v>
      </c>
      <c r="O4675" s="15">
        <v>5.0626773272425055E-2</v>
      </c>
      <c r="P4675" s="14">
        <v>8694.5208002165127</v>
      </c>
      <c r="Q4675" s="14">
        <v>181884.58088679195</v>
      </c>
      <c r="R4675" s="14">
        <v>2904.9097965824635</v>
      </c>
      <c r="S4675" s="15">
        <v>-0.25594420273302432</v>
      </c>
      <c r="T4675" s="38">
        <v>-16895.550558334664</v>
      </c>
      <c r="U4675" s="38">
        <v>50569.536694667229</v>
      </c>
      <c r="V4675" s="38">
        <v>4186.8084389764372</v>
      </c>
      <c r="W4675" s="38">
        <v>427172.91869208723</v>
      </c>
      <c r="AA4675" s="13">
        <v>4610</v>
      </c>
      <c r="AB4675" s="39">
        <v>2415833.5444491226</v>
      </c>
    </row>
    <row r="4676" spans="3:28">
      <c r="C4676" s="13">
        <v>4611</v>
      </c>
      <c r="D4676" s="13">
        <v>65</v>
      </c>
      <c r="E4676" s="14">
        <v>213607.8791326542</v>
      </c>
      <c r="F4676" s="14">
        <v>62384.572861735141</v>
      </c>
      <c r="G4676" s="14">
        <v>2551.6097</v>
      </c>
      <c r="H4676" s="14">
        <v>148671.69657091904</v>
      </c>
      <c r="I4676" s="14">
        <v>8920.3017942551414</v>
      </c>
      <c r="J4676" s="14">
        <v>3568.1207177020569</v>
      </c>
      <c r="K4676" s="15">
        <v>0.10822966013792942</v>
      </c>
      <c r="L4676" s="14">
        <v>17451.619948688269</v>
      </c>
      <c r="M4676" s="14">
        <v>180481.86667131126</v>
      </c>
      <c r="N4676" s="14">
        <v>2676.0905382765422</v>
      </c>
      <c r="O4676" s="15">
        <v>0.1048839769190229</v>
      </c>
      <c r="P4676" s="14">
        <v>27231.065535021011</v>
      </c>
      <c r="Q4676" s="14">
        <v>288199.47890171077</v>
      </c>
      <c r="R4676" s="14">
        <v>2676.0905382765422</v>
      </c>
      <c r="S4676" s="15">
        <v>2.477834941305164E-2</v>
      </c>
      <c r="T4676" s="38">
        <v>4661.4537356044966</v>
      </c>
      <c r="U4676" s="38">
        <v>194125.57866802908</v>
      </c>
      <c r="V4676" s="38">
        <v>49344.13921931378</v>
      </c>
      <c r="W4676" s="38">
        <v>662806.92424105108</v>
      </c>
      <c r="AA4676" s="13">
        <v>4611</v>
      </c>
      <c r="AB4676" s="39">
        <v>2480213.7013153555</v>
      </c>
    </row>
    <row r="4677" spans="3:28">
      <c r="C4677" s="13">
        <v>4612</v>
      </c>
      <c r="D4677" s="13">
        <v>65</v>
      </c>
      <c r="E4677" s="14">
        <v>222413.53606469472</v>
      </c>
      <c r="F4677" s="14">
        <v>65818.779065230949</v>
      </c>
      <c r="G4677" s="14">
        <v>2551.6097</v>
      </c>
      <c r="H4677" s="14">
        <v>154043.14729946377</v>
      </c>
      <c r="I4677" s="14">
        <v>9242.5888379678254</v>
      </c>
      <c r="J4677" s="14">
        <v>3697.0355351871303</v>
      </c>
      <c r="K4677" s="15">
        <v>-2.9677252101038894E-2</v>
      </c>
      <c r="L4677" s="14">
        <v>-2998.1133037954464</v>
      </c>
      <c r="M4677" s="14">
        <v>99874.356869772149</v>
      </c>
      <c r="N4677" s="14">
        <v>2772.7766513903475</v>
      </c>
      <c r="O4677" s="15">
        <v>4.8551598662932884E-2</v>
      </c>
      <c r="P4677" s="14">
        <v>8882.1786633764259</v>
      </c>
      <c r="Q4677" s="14">
        <v>193211.64009034104</v>
      </c>
      <c r="R4677" s="14">
        <v>2772.7766513903475</v>
      </c>
      <c r="S4677" s="15">
        <v>-8.1689561816582587E-2</v>
      </c>
      <c r="T4677" s="38">
        <v>-6885.0762045886968</v>
      </c>
      <c r="U4677" s="38">
        <v>78784.738932083201</v>
      </c>
      <c r="V4677" s="38">
        <v>-1001.0108450077169</v>
      </c>
      <c r="W4677" s="38">
        <v>371870.73589219636</v>
      </c>
      <c r="AA4677" s="13">
        <v>4612</v>
      </c>
      <c r="AB4677" s="39">
        <v>2541208.5587090594</v>
      </c>
    </row>
    <row r="4678" spans="3:28">
      <c r="C4678" s="13">
        <v>4613</v>
      </c>
      <c r="D4678" s="13">
        <v>65</v>
      </c>
      <c r="E4678" s="14">
        <v>242821.69838665111</v>
      </c>
      <c r="F4678" s="14">
        <v>73777.962370793932</v>
      </c>
      <c r="G4678" s="14">
        <v>2551.6097</v>
      </c>
      <c r="H4678" s="14">
        <v>166492.1263158572</v>
      </c>
      <c r="I4678" s="14">
        <v>9989.5275789514308</v>
      </c>
      <c r="J4678" s="14">
        <v>3995.8110315805725</v>
      </c>
      <c r="K4678" s="15">
        <v>4.4467890438609534E-2</v>
      </c>
      <c r="L4678" s="14">
        <v>6133.3764317133391</v>
      </c>
      <c r="M4678" s="14">
        <v>146059.4897220734</v>
      </c>
      <c r="N4678" s="14">
        <v>2996.8582736854291</v>
      </c>
      <c r="O4678" s="15">
        <v>0.13740042139156516</v>
      </c>
      <c r="P4678" s="14">
        <v>21669.422617562479</v>
      </c>
      <c r="Q4678" s="14">
        <v>180877.867474144</v>
      </c>
      <c r="R4678" s="14">
        <v>2996.8582736854291</v>
      </c>
      <c r="S4678" s="15">
        <v>-0.20753625365947098</v>
      </c>
      <c r="T4678" s="38">
        <v>-23168.437395080808</v>
      </c>
      <c r="U4678" s="38">
        <v>89965.607141739078</v>
      </c>
      <c r="V4678" s="38">
        <v>4634.3616541950105</v>
      </c>
      <c r="W4678" s="38">
        <v>416902.96433795651</v>
      </c>
      <c r="AA4678" s="13">
        <v>4613</v>
      </c>
      <c r="AB4678" s="39">
        <v>3050687.8879888551</v>
      </c>
    </row>
    <row r="4679" spans="3:28">
      <c r="C4679" s="13">
        <v>4614</v>
      </c>
      <c r="D4679" s="13">
        <v>65</v>
      </c>
      <c r="E4679" s="14">
        <v>220182.83976402439</v>
      </c>
      <c r="F4679" s="14">
        <v>64948.807507969512</v>
      </c>
      <c r="G4679" s="14">
        <v>2551.6097</v>
      </c>
      <c r="H4679" s="14">
        <v>152682.42255605487</v>
      </c>
      <c r="I4679" s="14">
        <v>9160.9453533632914</v>
      </c>
      <c r="J4679" s="14">
        <v>3664.3781413453166</v>
      </c>
      <c r="K4679" s="15">
        <v>2.6712771371633942E-2</v>
      </c>
      <c r="L4679" s="14">
        <v>3709.8258644975826</v>
      </c>
      <c r="M4679" s="14">
        <v>144420.37438674754</v>
      </c>
      <c r="N4679" s="14">
        <v>2748.2836060089871</v>
      </c>
      <c r="O4679" s="15">
        <v>5.9911463894167918E-2</v>
      </c>
      <c r="P4679" s="14">
        <v>9662.0088668457265</v>
      </c>
      <c r="Q4679" s="14">
        <v>172307.60422527359</v>
      </c>
      <c r="R4679" s="14">
        <v>2748.2836060089871</v>
      </c>
      <c r="S4679" s="15">
        <v>0.11309560302696153</v>
      </c>
      <c r="T4679" s="38">
        <v>41063.565835526329</v>
      </c>
      <c r="U4679" s="38">
        <v>405524.90763990436</v>
      </c>
      <c r="V4679" s="38">
        <v>54435.400566869641</v>
      </c>
      <c r="W4679" s="38">
        <v>722252.88625192549</v>
      </c>
      <c r="AA4679" s="13">
        <v>4614</v>
      </c>
      <c r="AB4679" s="39">
        <v>2170673.4031679006</v>
      </c>
    </row>
    <row r="4680" spans="3:28">
      <c r="C4680" s="13">
        <v>4615</v>
      </c>
      <c r="D4680" s="13">
        <v>65</v>
      </c>
      <c r="E4680" s="14">
        <v>227340.19468959185</v>
      </c>
      <c r="F4680" s="14">
        <v>67740.175928940822</v>
      </c>
      <c r="G4680" s="14">
        <v>2551.6097</v>
      </c>
      <c r="H4680" s="14">
        <v>157048.40906065103</v>
      </c>
      <c r="I4680" s="14">
        <v>9422.9045436390606</v>
      </c>
      <c r="J4680" s="14">
        <v>3769.1618174556243</v>
      </c>
      <c r="K4680" s="15">
        <v>6.1168287413308167E-2</v>
      </c>
      <c r="L4680" s="14">
        <v>9978.2087910182127</v>
      </c>
      <c r="M4680" s="14">
        <v>174989.94615577735</v>
      </c>
      <c r="N4680" s="14">
        <v>2826.8713630917182</v>
      </c>
      <c r="O4680" s="15">
        <v>-0.19384142919965619</v>
      </c>
      <c r="P4680" s="14">
        <v>-22522.007930316206</v>
      </c>
      <c r="Q4680" s="14">
        <v>95079.221162093309</v>
      </c>
      <c r="R4680" s="14">
        <v>2826.8713630917182</v>
      </c>
      <c r="S4680" s="15">
        <v>-1.2198980469127776E-2</v>
      </c>
      <c r="T4680" s="38">
        <v>-1766.6540327934688</v>
      </c>
      <c r="U4680" s="38">
        <v>144466.59157175195</v>
      </c>
      <c r="V4680" s="38">
        <v>-14310.453172091462</v>
      </c>
      <c r="W4680" s="38">
        <v>414535.75888962264</v>
      </c>
      <c r="AA4680" s="13">
        <v>4615</v>
      </c>
      <c r="AB4680" s="39">
        <v>2631657.5194451222</v>
      </c>
    </row>
    <row r="4681" spans="3:28">
      <c r="C4681" s="13">
        <v>4616</v>
      </c>
      <c r="D4681" s="13">
        <v>65</v>
      </c>
      <c r="E4681" s="14">
        <v>224745.045954876</v>
      </c>
      <c r="F4681" s="14">
        <v>66728.067922401635</v>
      </c>
      <c r="G4681" s="14">
        <v>2551.6097</v>
      </c>
      <c r="H4681" s="14">
        <v>155465.36833247435</v>
      </c>
      <c r="I4681" s="14">
        <v>9327.9220999484605</v>
      </c>
      <c r="J4681" s="14">
        <v>3731.1688399793843</v>
      </c>
      <c r="K4681" s="15">
        <v>2.1868068696833286E-2</v>
      </c>
      <c r="L4681" s="14">
        <v>2444.9096613740799</v>
      </c>
      <c r="M4681" s="14">
        <v>116113.21865064075</v>
      </c>
      <c r="N4681" s="14">
        <v>2798.3766299845379</v>
      </c>
      <c r="O4681" s="15">
        <v>0.12774570591053772</v>
      </c>
      <c r="P4681" s="14">
        <v>21650.427736707814</v>
      </c>
      <c r="Q4681" s="14">
        <v>192530.28534221966</v>
      </c>
      <c r="R4681" s="14">
        <v>2798.3766299845379</v>
      </c>
      <c r="S4681" s="15">
        <v>-0.22477358433212774</v>
      </c>
      <c r="T4681" s="38">
        <v>-104091.69792093977</v>
      </c>
      <c r="U4681" s="38">
        <v>360403.26844212069</v>
      </c>
      <c r="V4681" s="38">
        <v>-79996.360522857867</v>
      </c>
      <c r="W4681" s="38">
        <v>669046.77243498107</v>
      </c>
      <c r="AA4681" s="13">
        <v>4616</v>
      </c>
      <c r="AB4681" s="39">
        <v>3098937.7576832683</v>
      </c>
    </row>
    <row r="4682" spans="3:28">
      <c r="C4682" s="13">
        <v>4617</v>
      </c>
      <c r="D4682" s="13">
        <v>65</v>
      </c>
      <c r="E4682" s="14">
        <v>239696.87608832467</v>
      </c>
      <c r="F4682" s="14">
        <v>72559.281674446625</v>
      </c>
      <c r="G4682" s="14">
        <v>2551.6097</v>
      </c>
      <c r="H4682" s="14">
        <v>164585.98471387805</v>
      </c>
      <c r="I4682" s="14">
        <v>9875.1590828326825</v>
      </c>
      <c r="J4682" s="14">
        <v>3950.0636331330734</v>
      </c>
      <c r="K4682" s="15">
        <v>1.0440660567494844E-2</v>
      </c>
      <c r="L4682" s="14">
        <v>1433.5122162608936</v>
      </c>
      <c r="M4682" s="14">
        <v>140709.45588546261</v>
      </c>
      <c r="N4682" s="14">
        <v>2962.5477248498046</v>
      </c>
      <c r="O4682" s="15">
        <v>5.1012677523925472E-2</v>
      </c>
      <c r="P4682" s="14">
        <v>7031.3904389204881</v>
      </c>
      <c r="Q4682" s="14">
        <v>146348.80190895664</v>
      </c>
      <c r="R4682" s="14">
        <v>2962.5477248498046</v>
      </c>
      <c r="S4682" s="15">
        <v>7.6241482155434498E-2</v>
      </c>
      <c r="T4682" s="38">
        <v>70656.06048014859</v>
      </c>
      <c r="U4682" s="38">
        <v>998877.71874513768</v>
      </c>
      <c r="V4682" s="38">
        <v>79120.963135329977</v>
      </c>
      <c r="W4682" s="38">
        <v>1285935.9765395569</v>
      </c>
      <c r="AA4682" s="13">
        <v>4617</v>
      </c>
      <c r="AB4682" s="39">
        <v>3080930.9554551071</v>
      </c>
    </row>
    <row r="4683" spans="3:28">
      <c r="C4683" s="13">
        <v>4618</v>
      </c>
      <c r="D4683" s="13">
        <v>65</v>
      </c>
      <c r="E4683" s="14">
        <v>234984.66957280177</v>
      </c>
      <c r="F4683" s="14">
        <v>70721.521133392685</v>
      </c>
      <c r="G4683" s="14">
        <v>2551.6097</v>
      </c>
      <c r="H4683" s="14">
        <v>161711.53873940909</v>
      </c>
      <c r="I4683" s="14">
        <v>9702.6923243645451</v>
      </c>
      <c r="J4683" s="14">
        <v>3881.0769297458182</v>
      </c>
      <c r="K4683" s="15">
        <v>5.3832012214442254E-2</v>
      </c>
      <c r="L4683" s="14">
        <v>9449.9186540740229</v>
      </c>
      <c r="M4683" s="14">
        <v>186935.04973848053</v>
      </c>
      <c r="N4683" s="14">
        <v>2910.8076973093634</v>
      </c>
      <c r="O4683" s="15">
        <v>0.165886446575053</v>
      </c>
      <c r="P4683" s="14">
        <v>32524.139011117499</v>
      </c>
      <c r="Q4683" s="14">
        <v>230042.20911504343</v>
      </c>
      <c r="R4683" s="14">
        <v>2910.8076973093634</v>
      </c>
      <c r="S4683" s="15">
        <v>1.1522123953814328E-2</v>
      </c>
      <c r="T4683" s="38">
        <v>37298.807088810659</v>
      </c>
      <c r="U4683" s="38">
        <v>3275901.0458717588</v>
      </c>
      <c r="V4683" s="38">
        <v>79272.864754002178</v>
      </c>
      <c r="W4683" s="38">
        <v>3692878.3047252828</v>
      </c>
      <c r="AA4683" s="13">
        <v>4618</v>
      </c>
      <c r="AB4683" s="39">
        <v>2285714.1889736922</v>
      </c>
    </row>
    <row r="4684" spans="3:28">
      <c r="C4684" s="13">
        <v>4619</v>
      </c>
      <c r="D4684" s="13">
        <v>65</v>
      </c>
      <c r="E4684" s="14">
        <v>220263.17928023951</v>
      </c>
      <c r="F4684" s="14">
        <v>64980.139919293404</v>
      </c>
      <c r="G4684" s="14">
        <v>2551.6097</v>
      </c>
      <c r="H4684" s="14">
        <v>152731.4296609461</v>
      </c>
      <c r="I4684" s="14">
        <v>9163.8857796567663</v>
      </c>
      <c r="J4684" s="14">
        <v>3665.5543118627065</v>
      </c>
      <c r="K4684" s="15">
        <v>5.2388192472864747E-3</v>
      </c>
      <c r="L4684" s="14">
        <v>705.20025298593077</v>
      </c>
      <c r="M4684" s="14">
        <v>137148.5107559496</v>
      </c>
      <c r="N4684" s="14">
        <v>2749.1657338970299</v>
      </c>
      <c r="O4684" s="15">
        <v>7.3965811874322634E-2</v>
      </c>
      <c r="P4684" s="14">
        <v>10762.459490794177</v>
      </c>
      <c r="Q4684" s="14">
        <v>157642.90808231517</v>
      </c>
      <c r="R4684" s="14">
        <v>2749.1657338970299</v>
      </c>
      <c r="S4684" s="15">
        <v>1.9989966331623241E-2</v>
      </c>
      <c r="T4684" s="38">
        <v>8103.4767438508552</v>
      </c>
      <c r="U4684" s="38">
        <v>414855.26782707905</v>
      </c>
      <c r="V4684" s="38">
        <v>19571.136487630964</v>
      </c>
      <c r="W4684" s="38">
        <v>709646.68666534382</v>
      </c>
      <c r="AA4684" s="13">
        <v>4619</v>
      </c>
      <c r="AB4684" s="39">
        <v>2628914.4308011984</v>
      </c>
    </row>
    <row r="4685" spans="3:28">
      <c r="C4685" s="13">
        <v>4620</v>
      </c>
      <c r="D4685" s="13">
        <v>65</v>
      </c>
      <c r="E4685" s="14">
        <v>223074.29420878412</v>
      </c>
      <c r="F4685" s="14">
        <v>66076.474741425802</v>
      </c>
      <c r="G4685" s="14">
        <v>2551.6097</v>
      </c>
      <c r="H4685" s="14">
        <v>154446.20976735832</v>
      </c>
      <c r="I4685" s="14">
        <v>9266.7725860414994</v>
      </c>
      <c r="J4685" s="14">
        <v>3706.7090344165999</v>
      </c>
      <c r="K4685" s="15">
        <v>5.7527874213129777E-2</v>
      </c>
      <c r="L4685" s="14">
        <v>10128.626972946797</v>
      </c>
      <c r="M4685" s="14">
        <v>188046.66511503875</v>
      </c>
      <c r="N4685" s="14">
        <v>2780.0317758124497</v>
      </c>
      <c r="O4685" s="15">
        <v>1.7014450225765754E-3</v>
      </c>
      <c r="P4685" s="14">
        <v>446.7144931182138</v>
      </c>
      <c r="Q4685" s="14">
        <v>264386.79058910202</v>
      </c>
      <c r="R4685" s="14">
        <v>2780.0317758124497</v>
      </c>
      <c r="S4685" s="15">
        <v>0.5339759804109514</v>
      </c>
      <c r="T4685" s="38">
        <v>157725.70081289366</v>
      </c>
      <c r="U4685" s="38">
        <v>454495.48395457584</v>
      </c>
      <c r="V4685" s="38">
        <v>168301.04227895866</v>
      </c>
      <c r="W4685" s="38">
        <v>906928.93965871655</v>
      </c>
      <c r="AA4685" s="13">
        <v>4620</v>
      </c>
      <c r="AB4685" s="39">
        <v>3215557.2992292172</v>
      </c>
    </row>
    <row r="4686" spans="3:28">
      <c r="C4686" s="13">
        <v>4621</v>
      </c>
      <c r="D4686" s="13">
        <v>65</v>
      </c>
      <c r="E4686" s="14">
        <v>218178.56463954653</v>
      </c>
      <c r="F4686" s="14">
        <v>64167.140209423145</v>
      </c>
      <c r="G4686" s="14">
        <v>2551.6097</v>
      </c>
      <c r="H4686" s="14">
        <v>151459.81473012338</v>
      </c>
      <c r="I4686" s="14">
        <v>9087.5888838074025</v>
      </c>
      <c r="J4686" s="14">
        <v>3635.035553522961</v>
      </c>
      <c r="K4686" s="15">
        <v>-3.1698495427030703E-2</v>
      </c>
      <c r="L4686" s="14">
        <v>-4150.1748765680213</v>
      </c>
      <c r="M4686" s="14">
        <v>128593.90015972144</v>
      </c>
      <c r="N4686" s="14">
        <v>2726.2766651422207</v>
      </c>
      <c r="O4686" s="15">
        <v>-6.324529970089196E-2</v>
      </c>
      <c r="P4686" s="14">
        <v>-11318.476274952272</v>
      </c>
      <c r="Q4686" s="14">
        <v>169006.20273306995</v>
      </c>
      <c r="R4686" s="14">
        <v>2726.2766651422207</v>
      </c>
      <c r="S4686" s="15">
        <v>0.2988954918773481</v>
      </c>
      <c r="T4686" s="38">
        <v>46341.349786079147</v>
      </c>
      <c r="U4686" s="38">
        <v>202746.47117102542</v>
      </c>
      <c r="V4686" s="38">
        <v>30872.698634558852</v>
      </c>
      <c r="W4686" s="38">
        <v>500346.57406381681</v>
      </c>
      <c r="AA4686" s="13">
        <v>4621</v>
      </c>
      <c r="AB4686" s="39">
        <v>2563969.5479112002</v>
      </c>
    </row>
    <row r="4687" spans="3:28">
      <c r="C4687" s="13">
        <v>4622</v>
      </c>
      <c r="D4687" s="13">
        <v>65</v>
      </c>
      <c r="E4687" s="14">
        <v>231483.71838897647</v>
      </c>
      <c r="F4687" s="14">
        <v>69356.150171700821</v>
      </c>
      <c r="G4687" s="14">
        <v>2551.6097</v>
      </c>
      <c r="H4687" s="14">
        <v>159575.95851727566</v>
      </c>
      <c r="I4687" s="14">
        <v>9574.5575110365389</v>
      </c>
      <c r="J4687" s="14">
        <v>3829.8230044146158</v>
      </c>
      <c r="K4687" s="15">
        <v>0.16662781739701138</v>
      </c>
      <c r="L4687" s="14">
        <v>18933.56663653038</v>
      </c>
      <c r="M4687" s="14">
        <v>134476.3641202171</v>
      </c>
      <c r="N4687" s="14">
        <v>2872.3672533109616</v>
      </c>
      <c r="O4687" s="15">
        <v>0.28187438449641977</v>
      </c>
      <c r="P4687" s="14">
        <v>34430.928506835604</v>
      </c>
      <c r="Q4687" s="14">
        <v>158017.01436156291</v>
      </c>
      <c r="R4687" s="14">
        <v>2872.3672533109616</v>
      </c>
      <c r="S4687" s="15">
        <v>0.38183996476561621</v>
      </c>
      <c r="T4687" s="38">
        <v>56934.732375705411</v>
      </c>
      <c r="U4687" s="38">
        <v>207477.18467346113</v>
      </c>
      <c r="V4687" s="38">
        <v>110299.2275190714</v>
      </c>
      <c r="W4687" s="38">
        <v>499970.56315524114</v>
      </c>
      <c r="AA4687" s="13">
        <v>4622</v>
      </c>
      <c r="AB4687" s="39">
        <v>2659733.460093481</v>
      </c>
    </row>
    <row r="4688" spans="3:28">
      <c r="C4688" s="13">
        <v>4623</v>
      </c>
      <c r="D4688" s="13">
        <v>65</v>
      </c>
      <c r="E4688" s="14">
        <v>227331.79940591476</v>
      </c>
      <c r="F4688" s="14">
        <v>67736.901768306765</v>
      </c>
      <c r="G4688" s="14">
        <v>2551.6097</v>
      </c>
      <c r="H4688" s="14">
        <v>157043.28793760799</v>
      </c>
      <c r="I4688" s="14">
        <v>9422.5972762564797</v>
      </c>
      <c r="J4688" s="14">
        <v>3769.038910502592</v>
      </c>
      <c r="K4688" s="15">
        <v>1.2559298463931712E-2</v>
      </c>
      <c r="L4688" s="14">
        <v>1730.5666133979412</v>
      </c>
      <c r="M4688" s="14">
        <v>141406.74842684946</v>
      </c>
      <c r="N4688" s="14">
        <v>2826.7791828769437</v>
      </c>
      <c r="O4688" s="15">
        <v>0.18550129092617743</v>
      </c>
      <c r="P4688" s="14">
        <v>36304.686617762884</v>
      </c>
      <c r="Q4688" s="14">
        <v>233429.31054347233</v>
      </c>
      <c r="R4688" s="14">
        <v>2826.7791828769437</v>
      </c>
      <c r="S4688" s="15">
        <v>-0.20913716108608271</v>
      </c>
      <c r="T4688" s="38">
        <v>-85964.968273886552</v>
      </c>
      <c r="U4688" s="38">
        <v>326494.30062210368</v>
      </c>
      <c r="V4688" s="38">
        <v>-47929.715042725729</v>
      </c>
      <c r="W4688" s="38">
        <v>701330.3595924254</v>
      </c>
      <c r="AA4688" s="13">
        <v>4623</v>
      </c>
      <c r="AB4688" s="39">
        <v>2323221.7782466076</v>
      </c>
    </row>
    <row r="4689" spans="3:28">
      <c r="C4689" s="13">
        <v>4624</v>
      </c>
      <c r="D4689" s="13">
        <v>65</v>
      </c>
      <c r="E4689" s="14">
        <v>244611.91523028031</v>
      </c>
      <c r="F4689" s="14">
        <v>74476.146939809318</v>
      </c>
      <c r="G4689" s="14">
        <v>2551.6097</v>
      </c>
      <c r="H4689" s="14">
        <v>167584.15859047099</v>
      </c>
      <c r="I4689" s="14">
        <v>10055.04951542826</v>
      </c>
      <c r="J4689" s="14">
        <v>4022.019806171304</v>
      </c>
      <c r="K4689" s="15">
        <v>4.8877275183768464E-2</v>
      </c>
      <c r="L4689" s="14">
        <v>7774.252313267586</v>
      </c>
      <c r="M4689" s="14">
        <v>168841.84391077058</v>
      </c>
      <c r="N4689" s="14">
        <v>3016.5148546284777</v>
      </c>
      <c r="O4689" s="15">
        <v>0.31223637408856986</v>
      </c>
      <c r="P4689" s="14">
        <v>37178.17130289934</v>
      </c>
      <c r="Q4689" s="14">
        <v>157757.02520195354</v>
      </c>
      <c r="R4689" s="14">
        <v>3016.5148546284777</v>
      </c>
      <c r="S4689" s="15">
        <v>-0.18437593447940476</v>
      </c>
      <c r="T4689" s="38">
        <v>-75177.803157153539</v>
      </c>
      <c r="U4689" s="38">
        <v>334072.40480954136</v>
      </c>
      <c r="V4689" s="38">
        <v>-30225.379540986614</v>
      </c>
      <c r="W4689" s="38">
        <v>660671.27392226551</v>
      </c>
      <c r="AA4689" s="13">
        <v>4624</v>
      </c>
      <c r="AB4689" s="39">
        <v>2881984.3214658443</v>
      </c>
    </row>
    <row r="4690" spans="3:28">
      <c r="C4690" s="13">
        <v>4625</v>
      </c>
      <c r="D4690" s="13">
        <v>65</v>
      </c>
      <c r="E4690" s="14">
        <v>234846.18870301446</v>
      </c>
      <c r="F4690" s="14">
        <v>70667.513594175631</v>
      </c>
      <c r="G4690" s="14">
        <v>2551.6097</v>
      </c>
      <c r="H4690" s="14">
        <v>161627.06540883883</v>
      </c>
      <c r="I4690" s="14">
        <v>9697.6239245303295</v>
      </c>
      <c r="J4690" s="14">
        <v>3879.0495698121322</v>
      </c>
      <c r="K4690" s="15">
        <v>7.8712105344480976E-2</v>
      </c>
      <c r="L4690" s="14">
        <v>12475.460606370698</v>
      </c>
      <c r="M4690" s="14">
        <v>172909.80079193527</v>
      </c>
      <c r="N4690" s="14">
        <v>2909.2871773590987</v>
      </c>
      <c r="O4690" s="15">
        <v>8.0540641945263003E-2</v>
      </c>
      <c r="P4690" s="14">
        <v>15596.027610174404</v>
      </c>
      <c r="Q4690" s="14">
        <v>210692.38094303219</v>
      </c>
      <c r="R4690" s="14">
        <v>2909.2871773590987</v>
      </c>
      <c r="S4690" s="15">
        <v>3.2582721542444709E-2</v>
      </c>
      <c r="T4690" s="38">
        <v>8299.1129094610587</v>
      </c>
      <c r="U4690" s="38">
        <v>264462.7714786728</v>
      </c>
      <c r="V4690" s="38">
        <v>36370.601126006164</v>
      </c>
      <c r="W4690" s="38">
        <v>648064.95321364026</v>
      </c>
      <c r="AA4690" s="13">
        <v>4625</v>
      </c>
      <c r="AB4690" s="39">
        <v>3238785.9945052671</v>
      </c>
    </row>
    <row r="4691" spans="3:28">
      <c r="C4691" s="13">
        <v>4626</v>
      </c>
      <c r="D4691" s="13">
        <v>65</v>
      </c>
      <c r="E4691" s="14">
        <v>227526.08430290577</v>
      </c>
      <c r="F4691" s="14">
        <v>67812.672878133249</v>
      </c>
      <c r="G4691" s="14">
        <v>2551.6097</v>
      </c>
      <c r="H4691" s="14">
        <v>157161.80172477252</v>
      </c>
      <c r="I4691" s="14">
        <v>9429.7081034863513</v>
      </c>
      <c r="J4691" s="14">
        <v>3771.8832413945406</v>
      </c>
      <c r="K4691" s="15">
        <v>1.1528970990018109E-2</v>
      </c>
      <c r="L4691" s="14">
        <v>1469.0586420301881</v>
      </c>
      <c r="M4691" s="14">
        <v>130778.22331551445</v>
      </c>
      <c r="N4691" s="14">
        <v>2828.9124310459051</v>
      </c>
      <c r="O4691" s="15">
        <v>0.12361682513675956</v>
      </c>
      <c r="P4691" s="14">
        <v>37031.091234315092</v>
      </c>
      <c r="Q4691" s="14">
        <v>338009.06716769934</v>
      </c>
      <c r="R4691" s="14">
        <v>2828.9124310459051</v>
      </c>
      <c r="S4691" s="15">
        <v>0.14328976166945362</v>
      </c>
      <c r="T4691" s="38">
        <v>19291.952710274403</v>
      </c>
      <c r="U4691" s="38">
        <v>155342.35559432366</v>
      </c>
      <c r="V4691" s="38">
        <v>57792.102586619687</v>
      </c>
      <c r="W4691" s="38">
        <v>624129.64607753744</v>
      </c>
      <c r="AA4691" s="13">
        <v>4626</v>
      </c>
      <c r="AB4691" s="39">
        <v>2917312.8520384366</v>
      </c>
    </row>
    <row r="4692" spans="3:28">
      <c r="C4692" s="13">
        <v>4627</v>
      </c>
      <c r="D4692" s="13">
        <v>65</v>
      </c>
      <c r="E4692" s="14">
        <v>236426.8108643278</v>
      </c>
      <c r="F4692" s="14">
        <v>71283.956237087841</v>
      </c>
      <c r="G4692" s="14">
        <v>2551.6097</v>
      </c>
      <c r="H4692" s="14">
        <v>162591.24492723995</v>
      </c>
      <c r="I4692" s="14">
        <v>9755.474695634397</v>
      </c>
      <c r="J4692" s="14">
        <v>3902.1898782537592</v>
      </c>
      <c r="K4692" s="15">
        <v>1.3559768054223979E-2</v>
      </c>
      <c r="L4692" s="14">
        <v>1647.1903230311625</v>
      </c>
      <c r="M4692" s="14">
        <v>125074.57574472637</v>
      </c>
      <c r="N4692" s="14">
        <v>2926.6424086903189</v>
      </c>
      <c r="O4692" s="15">
        <v>5.4667145473285689E-3</v>
      </c>
      <c r="P4692" s="14">
        <v>1056.0051231134782</v>
      </c>
      <c r="Q4692" s="14">
        <v>195689.30327998099</v>
      </c>
      <c r="R4692" s="14">
        <v>2926.6424086903189</v>
      </c>
      <c r="S4692" s="15">
        <v>2.8892288638957653E-2</v>
      </c>
      <c r="T4692" s="38">
        <v>21088.870500702818</v>
      </c>
      <c r="U4692" s="38">
        <v>752465.65630567179</v>
      </c>
      <c r="V4692" s="38">
        <v>23792.065946847459</v>
      </c>
      <c r="W4692" s="38">
        <v>1073229.5353303791</v>
      </c>
      <c r="AA4692" s="13">
        <v>4627</v>
      </c>
      <c r="AB4692" s="39">
        <v>2563278.435794258</v>
      </c>
    </row>
    <row r="4693" spans="3:28">
      <c r="C4693" s="13">
        <v>4628</v>
      </c>
      <c r="D4693" s="13">
        <v>65</v>
      </c>
      <c r="E4693" s="14">
        <v>226948.78112456671</v>
      </c>
      <c r="F4693" s="14">
        <v>67587.524638581017</v>
      </c>
      <c r="G4693" s="14">
        <v>2551.6097</v>
      </c>
      <c r="H4693" s="14">
        <v>156809.64678598571</v>
      </c>
      <c r="I4693" s="14">
        <v>9408.5788071591414</v>
      </c>
      <c r="J4693" s="14">
        <v>3763.4315228636569</v>
      </c>
      <c r="K4693" s="15">
        <v>3.8577475935925983E-2</v>
      </c>
      <c r="L4693" s="14">
        <v>4492.1661731539652</v>
      </c>
      <c r="M4693" s="14">
        <v>122819.19268055279</v>
      </c>
      <c r="N4693" s="14">
        <v>2822.5736421477422</v>
      </c>
      <c r="O4693" s="15">
        <v>0.18038253617768407</v>
      </c>
      <c r="P4693" s="14">
        <v>34328.599632082158</v>
      </c>
      <c r="Q4693" s="14">
        <v>226049.88186350497</v>
      </c>
      <c r="R4693" s="14">
        <v>2822.5736421477422</v>
      </c>
      <c r="S4693" s="15">
        <v>-0.27087853834741055</v>
      </c>
      <c r="T4693" s="38">
        <v>-604022.77760439529</v>
      </c>
      <c r="U4693" s="38">
        <v>1627254.2685693682</v>
      </c>
      <c r="V4693" s="38">
        <v>-565202.01179915923</v>
      </c>
      <c r="W4693" s="38">
        <v>1976123.3431134259</v>
      </c>
      <c r="AA4693" s="13">
        <v>4628</v>
      </c>
      <c r="AB4693" s="39">
        <v>2675075.1373245409</v>
      </c>
    </row>
    <row r="4694" spans="3:28">
      <c r="C4694" s="13">
        <v>4629</v>
      </c>
      <c r="D4694" s="13">
        <v>65</v>
      </c>
      <c r="E4694" s="14">
        <v>228364.68473497615</v>
      </c>
      <c r="F4694" s="14">
        <v>68139.727046640706</v>
      </c>
      <c r="G4694" s="14">
        <v>2551.6097</v>
      </c>
      <c r="H4694" s="14">
        <v>157673.34798833544</v>
      </c>
      <c r="I4694" s="14">
        <v>9460.4008793001267</v>
      </c>
      <c r="J4694" s="14">
        <v>3784.160351720051</v>
      </c>
      <c r="K4694" s="15">
        <v>3.8317318562426934E-2</v>
      </c>
      <c r="L4694" s="14">
        <v>5736.5733295141272</v>
      </c>
      <c r="M4694" s="14">
        <v>157340.93883056068</v>
      </c>
      <c r="N4694" s="14">
        <v>2838.1202637900378</v>
      </c>
      <c r="O4694" s="15">
        <v>1.5817528800180974E-2</v>
      </c>
      <c r="P4694" s="14">
        <v>3814.8342966567284</v>
      </c>
      <c r="Q4694" s="14">
        <v>246411.53632499522</v>
      </c>
      <c r="R4694" s="14">
        <v>2838.1202637900378</v>
      </c>
      <c r="S4694" s="15">
        <v>-0.12182875987532112</v>
      </c>
      <c r="T4694" s="38">
        <v>-19596.711155078938</v>
      </c>
      <c r="U4694" s="38">
        <v>142676.90561134234</v>
      </c>
      <c r="V4694" s="38">
        <v>-10045.303528908082</v>
      </c>
      <c r="W4694" s="38">
        <v>546429.38076689816</v>
      </c>
      <c r="AA4694" s="13">
        <v>4629</v>
      </c>
      <c r="AB4694" s="39">
        <v>2911239.3255786025</v>
      </c>
    </row>
    <row r="4695" spans="3:28">
      <c r="C4695" s="13">
        <v>4630</v>
      </c>
      <c r="D4695" s="13">
        <v>65</v>
      </c>
      <c r="E4695" s="14">
        <v>232935.80898166454</v>
      </c>
      <c r="F4695" s="14">
        <v>69922.465502849169</v>
      </c>
      <c r="G4695" s="14">
        <v>2551.6097</v>
      </c>
      <c r="H4695" s="14">
        <v>160461.73377881537</v>
      </c>
      <c r="I4695" s="14">
        <v>9627.7040267289212</v>
      </c>
      <c r="J4695" s="14">
        <v>3851.0816106915686</v>
      </c>
      <c r="K4695" s="15">
        <v>0.1015572318319955</v>
      </c>
      <c r="L4695" s="14">
        <v>12348.793365115722</v>
      </c>
      <c r="M4695" s="14">
        <v>135868.76070567992</v>
      </c>
      <c r="N4695" s="14">
        <v>2888.3112080186761</v>
      </c>
      <c r="O4695" s="15">
        <v>-8.7620813198056174E-3</v>
      </c>
      <c r="P4695" s="14">
        <v>-1393.2309852444212</v>
      </c>
      <c r="Q4695" s="14">
        <v>159057.77862903214</v>
      </c>
      <c r="R4695" s="14">
        <v>2888.3112080186761</v>
      </c>
      <c r="S4695" s="15">
        <v>0.14481647229264477</v>
      </c>
      <c r="T4695" s="38">
        <v>45111.174314818738</v>
      </c>
      <c r="U4695" s="38">
        <v>358061.15243091213</v>
      </c>
      <c r="V4695" s="38">
        <v>56066.736694690037</v>
      </c>
      <c r="W4695" s="38">
        <v>652987.69176562421</v>
      </c>
      <c r="AA4695" s="13">
        <v>4630</v>
      </c>
      <c r="AB4695" s="39">
        <v>2833883.6526551181</v>
      </c>
    </row>
    <row r="4696" spans="3:28">
      <c r="C4696" s="13">
        <v>4631</v>
      </c>
      <c r="D4696" s="13">
        <v>65</v>
      </c>
      <c r="E4696" s="14">
        <v>234362.26672599139</v>
      </c>
      <c r="F4696" s="14">
        <v>70478.784023136643</v>
      </c>
      <c r="G4696" s="14">
        <v>2551.6097</v>
      </c>
      <c r="H4696" s="14">
        <v>161331.87300285473</v>
      </c>
      <c r="I4696" s="14">
        <v>9679.9123801712831</v>
      </c>
      <c r="J4696" s="14">
        <v>3871.9649520685134</v>
      </c>
      <c r="K4696" s="15">
        <v>5.6275071740676266E-2</v>
      </c>
      <c r="L4696" s="14">
        <v>11056.758274693688</v>
      </c>
      <c r="M4696" s="14">
        <v>209469.75859701063</v>
      </c>
      <c r="N4696" s="14">
        <v>2903.9737140513848</v>
      </c>
      <c r="O4696" s="15">
        <v>-7.1216089221231432E-3</v>
      </c>
      <c r="P4696" s="14">
        <v>-1102.6317249859139</v>
      </c>
      <c r="Q4696" s="14">
        <v>155178.37439489333</v>
      </c>
      <c r="R4696" s="14">
        <v>2903.9737140513848</v>
      </c>
      <c r="S4696" s="15">
        <v>0.19653211364502599</v>
      </c>
      <c r="T4696" s="38">
        <v>63703.982420802189</v>
      </c>
      <c r="U4696" s="38">
        <v>389296.29036481108</v>
      </c>
      <c r="V4696" s="38">
        <v>73658.108970509958</v>
      </c>
      <c r="W4696" s="38">
        <v>753944.42335671501</v>
      </c>
      <c r="AA4696" s="13">
        <v>4631</v>
      </c>
      <c r="AB4696" s="39">
        <v>2438890.3222513152</v>
      </c>
    </row>
    <row r="4697" spans="3:28">
      <c r="C4697" s="13">
        <v>4632</v>
      </c>
      <c r="D4697" s="13">
        <v>65</v>
      </c>
      <c r="E4697" s="14">
        <v>227343.20935105855</v>
      </c>
      <c r="F4697" s="14">
        <v>67741.351646912837</v>
      </c>
      <c r="G4697" s="14">
        <v>2551.6097</v>
      </c>
      <c r="H4697" s="14">
        <v>157050.24800414572</v>
      </c>
      <c r="I4697" s="14">
        <v>9423.014880248742</v>
      </c>
      <c r="J4697" s="14">
        <v>3769.2059520994972</v>
      </c>
      <c r="K4697" s="15">
        <v>6.1515914769334976E-3</v>
      </c>
      <c r="L4697" s="14">
        <v>1164.1828066805433</v>
      </c>
      <c r="M4697" s="14">
        <v>192297.82987901932</v>
      </c>
      <c r="N4697" s="14">
        <v>2826.9044640746224</v>
      </c>
      <c r="O4697" s="15">
        <v>0.18028422386090676</v>
      </c>
      <c r="P4697" s="14">
        <v>34589.123439842959</v>
      </c>
      <c r="Q4697" s="14">
        <v>227861.42332418083</v>
      </c>
      <c r="R4697" s="14">
        <v>2826.9044640746224</v>
      </c>
      <c r="S4697" s="15">
        <v>0.26769596658995898</v>
      </c>
      <c r="T4697" s="38">
        <v>120205.48061939544</v>
      </c>
      <c r="U4697" s="38">
        <v>570656.257360394</v>
      </c>
      <c r="V4697" s="38">
        <v>155958.78686591896</v>
      </c>
      <c r="W4697" s="38">
        <v>990815.51056359417</v>
      </c>
      <c r="AA4697" s="13">
        <v>4632</v>
      </c>
      <c r="AB4697" s="39">
        <v>2707216.2817149288</v>
      </c>
    </row>
    <row r="4698" spans="3:28">
      <c r="C4698" s="13">
        <v>4633</v>
      </c>
      <c r="D4698" s="13">
        <v>65</v>
      </c>
      <c r="E4698" s="14">
        <v>233820.41566251544</v>
      </c>
      <c r="F4698" s="14">
        <v>70267.46210838102</v>
      </c>
      <c r="G4698" s="14">
        <v>2551.6097</v>
      </c>
      <c r="H4698" s="14">
        <v>161001.34385413441</v>
      </c>
      <c r="I4698" s="14">
        <v>9660.0806312480636</v>
      </c>
      <c r="J4698" s="14">
        <v>3864.0322524992257</v>
      </c>
      <c r="K4698" s="15">
        <v>7.4228593290693895E-2</v>
      </c>
      <c r="L4698" s="14">
        <v>11556.759315216408</v>
      </c>
      <c r="M4698" s="14">
        <v>169180.25230884849</v>
      </c>
      <c r="N4698" s="14">
        <v>2898.0241893744192</v>
      </c>
      <c r="O4698" s="15">
        <v>-6.4214709617723048E-2</v>
      </c>
      <c r="P4698" s="14">
        <v>-10271.891356574331</v>
      </c>
      <c r="Q4698" s="14">
        <v>151138.77777470133</v>
      </c>
      <c r="R4698" s="14">
        <v>2898.0241893744192</v>
      </c>
      <c r="S4698" s="15">
        <v>-1.6397958155516243E-2</v>
      </c>
      <c r="T4698" s="38">
        <v>-5625.8055989357808</v>
      </c>
      <c r="U4698" s="38">
        <v>338902.84760602412</v>
      </c>
      <c r="V4698" s="38">
        <v>-4340.9376402937041</v>
      </c>
      <c r="W4698" s="38">
        <v>659221.87768957391</v>
      </c>
      <c r="AA4698" s="13">
        <v>4633</v>
      </c>
      <c r="AB4698" s="39">
        <v>2781683.5832781084</v>
      </c>
    </row>
    <row r="4699" spans="3:28">
      <c r="C4699" s="13">
        <v>4634</v>
      </c>
      <c r="D4699" s="13">
        <v>65</v>
      </c>
      <c r="E4699" s="14">
        <v>222267.84778801817</v>
      </c>
      <c r="F4699" s="14">
        <v>65761.96063732708</v>
      </c>
      <c r="G4699" s="14">
        <v>2551.6097</v>
      </c>
      <c r="H4699" s="14">
        <v>153954.27745069109</v>
      </c>
      <c r="I4699" s="14">
        <v>9237.2566470414658</v>
      </c>
      <c r="J4699" s="14">
        <v>3694.9026588165866</v>
      </c>
      <c r="K4699" s="15">
        <v>3.9810274873045046E-2</v>
      </c>
      <c r="L4699" s="14">
        <v>3768.5885115612055</v>
      </c>
      <c r="M4699" s="14">
        <v>100279.75476329126</v>
      </c>
      <c r="N4699" s="14">
        <v>2771.1769941124398</v>
      </c>
      <c r="O4699" s="15">
        <v>-0.18327876504624069</v>
      </c>
      <c r="P4699" s="14">
        <v>-37167.988196553793</v>
      </c>
      <c r="Q4699" s="14">
        <v>167012.44228438649</v>
      </c>
      <c r="R4699" s="14">
        <v>2771.1769941124398</v>
      </c>
      <c r="S4699" s="15">
        <v>0.18064583409618212</v>
      </c>
      <c r="T4699" s="38">
        <v>47619.014293518005</v>
      </c>
      <c r="U4699" s="38">
        <v>312608.87870298733</v>
      </c>
      <c r="V4699" s="38">
        <v>14219.614608525415</v>
      </c>
      <c r="W4699" s="38">
        <v>579901.07575066504</v>
      </c>
      <c r="AA4699" s="13">
        <v>4634</v>
      </c>
      <c r="AB4699" s="39">
        <v>2677339.620480495</v>
      </c>
    </row>
    <row r="4700" spans="3:28">
      <c r="C4700" s="13">
        <v>4635</v>
      </c>
      <c r="D4700" s="13">
        <v>65</v>
      </c>
      <c r="E4700" s="14">
        <v>239110.90181651007</v>
      </c>
      <c r="F4700" s="14">
        <v>72330.751708438926</v>
      </c>
      <c r="G4700" s="14">
        <v>2551.6097</v>
      </c>
      <c r="H4700" s="14">
        <v>164228.54040807116</v>
      </c>
      <c r="I4700" s="14">
        <v>9853.7124244842689</v>
      </c>
      <c r="J4700" s="14">
        <v>3941.4849697937079</v>
      </c>
      <c r="K4700" s="15">
        <v>-2.8542673684307261E-2</v>
      </c>
      <c r="L4700" s="14">
        <v>-5844.058945326874</v>
      </c>
      <c r="M4700" s="14">
        <v>200874.8094497202</v>
      </c>
      <c r="N4700" s="14">
        <v>2956.1137273452805</v>
      </c>
      <c r="O4700" s="15">
        <v>-5.3780533654429724E-2</v>
      </c>
      <c r="P4700" s="14">
        <v>-10952.519836384285</v>
      </c>
      <c r="Q4700" s="14">
        <v>194177.65968491024</v>
      </c>
      <c r="R4700" s="14">
        <v>2956.1137273452805</v>
      </c>
      <c r="S4700" s="15">
        <v>7.97371972471934E-2</v>
      </c>
      <c r="T4700" s="38">
        <v>20614.361753523252</v>
      </c>
      <c r="U4700" s="38">
        <v>280621.21653338848</v>
      </c>
      <c r="V4700" s="38">
        <v>3817.782971812092</v>
      </c>
      <c r="W4700" s="38">
        <v>675673.68566801888</v>
      </c>
      <c r="AA4700" s="13">
        <v>4635</v>
      </c>
      <c r="AB4700" s="39">
        <v>2658920.0622562068</v>
      </c>
    </row>
    <row r="4701" spans="3:28">
      <c r="C4701" s="13">
        <v>4636</v>
      </c>
      <c r="D4701" s="13">
        <v>65</v>
      </c>
      <c r="E4701" s="14">
        <v>240051.83347396681</v>
      </c>
      <c r="F4701" s="14">
        <v>72697.715054847053</v>
      </c>
      <c r="G4701" s="14">
        <v>2551.6097</v>
      </c>
      <c r="H4701" s="14">
        <v>164802.50871911974</v>
      </c>
      <c r="I4701" s="14">
        <v>9888.1505231471838</v>
      </c>
      <c r="J4701" s="14">
        <v>3955.2602092588736</v>
      </c>
      <c r="K4701" s="15">
        <v>7.3622870416108724E-2</v>
      </c>
      <c r="L4701" s="14">
        <v>11578.41508316746</v>
      </c>
      <c r="M4701" s="14">
        <v>170822.5986069651</v>
      </c>
      <c r="N4701" s="14">
        <v>2966.4451569441549</v>
      </c>
      <c r="O4701" s="15">
        <v>0.11962891987729238</v>
      </c>
      <c r="P4701" s="14">
        <v>28299.09000196114</v>
      </c>
      <c r="Q4701" s="14">
        <v>266339.5767519105</v>
      </c>
      <c r="R4701" s="14">
        <v>2966.4451569441549</v>
      </c>
      <c r="S4701" s="15">
        <v>0.29683913391117139</v>
      </c>
      <c r="T4701" s="38">
        <v>33717.619856682941</v>
      </c>
      <c r="U4701" s="38">
        <v>148789.70591288258</v>
      </c>
      <c r="V4701" s="38">
        <v>73595.124941811548</v>
      </c>
      <c r="W4701" s="38">
        <v>585951.88127175812</v>
      </c>
      <c r="AA4701" s="13">
        <v>4636</v>
      </c>
      <c r="AB4701" s="39">
        <v>2734843.1133538987</v>
      </c>
    </row>
    <row r="4702" spans="3:28">
      <c r="C4702" s="13">
        <v>4637</v>
      </c>
      <c r="D4702" s="13">
        <v>65</v>
      </c>
      <c r="E4702" s="14">
        <v>242476.26579274194</v>
      </c>
      <c r="F4702" s="14">
        <v>73643.243659169355</v>
      </c>
      <c r="G4702" s="14">
        <v>2551.6097</v>
      </c>
      <c r="H4702" s="14">
        <v>166281.41243357258</v>
      </c>
      <c r="I4702" s="14">
        <v>9976.8847460143552</v>
      </c>
      <c r="J4702" s="14">
        <v>3990.7538984057423</v>
      </c>
      <c r="K4702" s="15">
        <v>6.7111803734034303E-2</v>
      </c>
      <c r="L4702" s="14">
        <v>9367.4822046843674</v>
      </c>
      <c r="M4702" s="14">
        <v>150943.10709071704</v>
      </c>
      <c r="N4702" s="14">
        <v>2993.0654238043066</v>
      </c>
      <c r="O4702" s="15">
        <v>-2.436600074376187E-2</v>
      </c>
      <c r="P4702" s="14">
        <v>-4481.0724032559083</v>
      </c>
      <c r="Q4702" s="14">
        <v>180922.22655969555</v>
      </c>
      <c r="R4702" s="14">
        <v>2993.0654238043066</v>
      </c>
      <c r="S4702" s="15">
        <v>4.8389777514165316E-2</v>
      </c>
      <c r="T4702" s="38">
        <v>4626.2586890232305</v>
      </c>
      <c r="U4702" s="38">
        <v>101726.84098906349</v>
      </c>
      <c r="V4702" s="38">
        <v>9512.6684904516896</v>
      </c>
      <c r="W4702" s="38">
        <v>433592.17463947611</v>
      </c>
      <c r="AA4702" s="13">
        <v>4637</v>
      </c>
      <c r="AB4702" s="39">
        <v>3034008.3719353587</v>
      </c>
    </row>
    <row r="4703" spans="3:28">
      <c r="C4703" s="13">
        <v>4638</v>
      </c>
      <c r="D4703" s="13">
        <v>65</v>
      </c>
      <c r="E4703" s="14">
        <v>225446.01853232944</v>
      </c>
      <c r="F4703" s="14">
        <v>67001.447227608485</v>
      </c>
      <c r="G4703" s="14">
        <v>2551.6097</v>
      </c>
      <c r="H4703" s="14">
        <v>155892.96160472094</v>
      </c>
      <c r="I4703" s="14">
        <v>9353.577696283257</v>
      </c>
      <c r="J4703" s="14">
        <v>3741.431078513303</v>
      </c>
      <c r="K4703" s="15">
        <v>7.9306377209505639E-3</v>
      </c>
      <c r="L4703" s="14">
        <v>1295.4574888258487</v>
      </c>
      <c r="M4703" s="14">
        <v>166514.63684753125</v>
      </c>
      <c r="N4703" s="14">
        <v>2806.073308884977</v>
      </c>
      <c r="O4703" s="15">
        <v>-5.5286946481628463E-2</v>
      </c>
      <c r="P4703" s="14">
        <v>-10539.051868367558</v>
      </c>
      <c r="Q4703" s="14">
        <v>181488.58135100958</v>
      </c>
      <c r="R4703" s="14">
        <v>2806.073308884977</v>
      </c>
      <c r="S4703" s="15">
        <v>0.4462284772783946</v>
      </c>
      <c r="T4703" s="38">
        <v>84548.660321232965</v>
      </c>
      <c r="U4703" s="38">
        <v>275425.62037228659</v>
      </c>
      <c r="V4703" s="38">
        <v>75305.065941691253</v>
      </c>
      <c r="W4703" s="38">
        <v>623428.83857082739</v>
      </c>
      <c r="AA4703" s="13">
        <v>4638</v>
      </c>
      <c r="AB4703" s="39">
        <v>2767782.3024882483</v>
      </c>
    </row>
    <row r="4704" spans="3:28">
      <c r="C4704" s="13">
        <v>4639</v>
      </c>
      <c r="D4704" s="13">
        <v>65</v>
      </c>
      <c r="E4704" s="14">
        <v>244557.59292957329</v>
      </c>
      <c r="F4704" s="14">
        <v>74454.96124253358</v>
      </c>
      <c r="G4704" s="14">
        <v>2551.6097</v>
      </c>
      <c r="H4704" s="14">
        <v>167551.02198703971</v>
      </c>
      <c r="I4704" s="14">
        <v>10053.061319222383</v>
      </c>
      <c r="J4704" s="14">
        <v>4021.2245276889535</v>
      </c>
      <c r="K4704" s="15">
        <v>9.2596239785602774E-2</v>
      </c>
      <c r="L4704" s="14">
        <v>15221.826356632833</v>
      </c>
      <c r="M4704" s="14">
        <v>181621.68803144078</v>
      </c>
      <c r="N4704" s="14">
        <v>3015.9183957667146</v>
      </c>
      <c r="O4704" s="15">
        <v>-6.9164154465773953E-3</v>
      </c>
      <c r="P4704" s="14">
        <v>-1684.6310935623578</v>
      </c>
      <c r="Q4704" s="14">
        <v>243393.29676431546</v>
      </c>
      <c r="R4704" s="14">
        <v>3015.9183957667146</v>
      </c>
      <c r="S4704" s="15">
        <v>0.23782066198788832</v>
      </c>
      <c r="T4704" s="38">
        <v>56459.244251481912</v>
      </c>
      <c r="U4704" s="38">
        <v>295369.80665277096</v>
      </c>
      <c r="V4704" s="38">
        <v>69996.439514552389</v>
      </c>
      <c r="W4704" s="38">
        <v>720384.79144852725</v>
      </c>
      <c r="AA4704" s="13">
        <v>4639</v>
      </c>
      <c r="AB4704" s="39">
        <v>2930361.8657663255</v>
      </c>
    </row>
    <row r="4705" spans="3:28">
      <c r="C4705" s="13">
        <v>4640</v>
      </c>
      <c r="D4705" s="13">
        <v>65</v>
      </c>
      <c r="E4705" s="14">
        <v>216737.54437248845</v>
      </c>
      <c r="F4705" s="14">
        <v>63605.142305270499</v>
      </c>
      <c r="G4705" s="14">
        <v>2551.6097</v>
      </c>
      <c r="H4705" s="14">
        <v>150580.79236721795</v>
      </c>
      <c r="I4705" s="14">
        <v>9034.847542033076</v>
      </c>
      <c r="J4705" s="14">
        <v>3613.9390168132304</v>
      </c>
      <c r="K4705" s="15">
        <v>-2.5761123768387718E-2</v>
      </c>
      <c r="L4705" s="14">
        <v>-3994.7746843028267</v>
      </c>
      <c r="M4705" s="14">
        <v>152882.08696929584</v>
      </c>
      <c r="N4705" s="14">
        <v>2710.4542626099228</v>
      </c>
      <c r="O4705" s="15">
        <v>8.1719927436021439E-2</v>
      </c>
      <c r="P4705" s="14">
        <v>16700.740980922055</v>
      </c>
      <c r="Q4705" s="14">
        <v>222421.55561225352</v>
      </c>
      <c r="R4705" s="14">
        <v>2710.4542626099228</v>
      </c>
      <c r="S4705" s="15">
        <v>-0.26176188983097759</v>
      </c>
      <c r="T4705" s="38">
        <v>-178205.1489038413</v>
      </c>
      <c r="U4705" s="38">
        <v>503941.11705634074</v>
      </c>
      <c r="V4705" s="38">
        <v>-165499.18260722206</v>
      </c>
      <c r="W4705" s="38">
        <v>879244.75963789015</v>
      </c>
      <c r="AA4705" s="13">
        <v>4640</v>
      </c>
      <c r="AB4705" s="39">
        <v>2729897.3724001474</v>
      </c>
    </row>
    <row r="4706" spans="3:28">
      <c r="C4706" s="13">
        <v>4641</v>
      </c>
      <c r="D4706" s="13">
        <v>65</v>
      </c>
      <c r="E4706" s="14">
        <v>237502.89189585418</v>
      </c>
      <c r="F4706" s="14">
        <v>71703.627839383131</v>
      </c>
      <c r="G4706" s="14">
        <v>2551.6097</v>
      </c>
      <c r="H4706" s="14">
        <v>163247.65435647106</v>
      </c>
      <c r="I4706" s="14">
        <v>9794.8592613882629</v>
      </c>
      <c r="J4706" s="14">
        <v>3917.9437045553054</v>
      </c>
      <c r="K4706" s="15">
        <v>0.12545200207502713</v>
      </c>
      <c r="L4706" s="14">
        <v>19620.898877262494</v>
      </c>
      <c r="M4706" s="14">
        <v>177981.51082076906</v>
      </c>
      <c r="N4706" s="14">
        <v>2938.457778416479</v>
      </c>
      <c r="O4706" s="15">
        <v>-0.10016234943314403</v>
      </c>
      <c r="P4706" s="14">
        <v>-16420.620175905369</v>
      </c>
      <c r="Q4706" s="14">
        <v>148988.65473694113</v>
      </c>
      <c r="R4706" s="14">
        <v>2938.457778416479</v>
      </c>
      <c r="S4706" s="15">
        <v>1.5483081781404687E-2</v>
      </c>
      <c r="T4706" s="38">
        <v>7846.5701853881274</v>
      </c>
      <c r="U4706" s="38">
        <v>516099.28676578234</v>
      </c>
      <c r="V4706" s="38">
        <v>11046.848886745252</v>
      </c>
      <c r="W4706" s="38">
        <v>843069.45232349262</v>
      </c>
      <c r="AA4706" s="13">
        <v>4641</v>
      </c>
      <c r="AB4706" s="39">
        <v>2258755.2714227987</v>
      </c>
    </row>
    <row r="4707" spans="3:28">
      <c r="C4707" s="13">
        <v>4642</v>
      </c>
      <c r="D4707" s="13">
        <v>65</v>
      </c>
      <c r="E4707" s="14">
        <v>244144.57896314058</v>
      </c>
      <c r="F4707" s="14">
        <v>74293.885795624825</v>
      </c>
      <c r="G4707" s="14">
        <v>2551.6097</v>
      </c>
      <c r="H4707" s="14">
        <v>167299.08346751574</v>
      </c>
      <c r="I4707" s="14">
        <v>10037.945008050943</v>
      </c>
      <c r="J4707" s="14">
        <v>4015.1780032203774</v>
      </c>
      <c r="K4707" s="15">
        <v>-4.4140668851560462E-2</v>
      </c>
      <c r="L4707" s="14">
        <v>-9371.4296606429398</v>
      </c>
      <c r="M4707" s="14">
        <v>204944.44338980856</v>
      </c>
      <c r="N4707" s="14">
        <v>3011.3835024152827</v>
      </c>
      <c r="O4707" s="15">
        <v>-0.11969007595450315</v>
      </c>
      <c r="P4707" s="14">
        <v>-24585.090338302773</v>
      </c>
      <c r="Q4707" s="14">
        <v>182326.85704639708</v>
      </c>
      <c r="R4707" s="14">
        <v>3011.3835024152827</v>
      </c>
      <c r="S4707" s="15">
        <v>0.11742503716192022</v>
      </c>
      <c r="T4707" s="38">
        <v>26825.224304395459</v>
      </c>
      <c r="U4707" s="38">
        <v>256776.44141154151</v>
      </c>
      <c r="V4707" s="38">
        <v>-7131.2956945502519</v>
      </c>
      <c r="W4707" s="38">
        <v>644047.74184774712</v>
      </c>
      <c r="AA4707" s="13">
        <v>4642</v>
      </c>
      <c r="AB4707" s="39">
        <v>2908957.4361146381</v>
      </c>
    </row>
    <row r="4708" spans="3:28">
      <c r="C4708" s="13">
        <v>4643</v>
      </c>
      <c r="D4708" s="13">
        <v>65</v>
      </c>
      <c r="E4708" s="14">
        <v>230135.81239748097</v>
      </c>
      <c r="F4708" s="14">
        <v>68830.466835017578</v>
      </c>
      <c r="G4708" s="14">
        <v>2551.6097</v>
      </c>
      <c r="H4708" s="14">
        <v>158753.73586246339</v>
      </c>
      <c r="I4708" s="14">
        <v>9525.2241517478033</v>
      </c>
      <c r="J4708" s="14">
        <v>3810.0896606991214</v>
      </c>
      <c r="K4708" s="15">
        <v>9.6634377110663763E-2</v>
      </c>
      <c r="L4708" s="14">
        <v>13510.024460238556</v>
      </c>
      <c r="M4708" s="14">
        <v>155220.64225730932</v>
      </c>
      <c r="N4708" s="14">
        <v>2857.5672455243407</v>
      </c>
      <c r="O4708" s="15">
        <v>0.13395403843337356</v>
      </c>
      <c r="P4708" s="14">
        <v>29343.538107832832</v>
      </c>
      <c r="Q4708" s="14">
        <v>249829.08516238813</v>
      </c>
      <c r="R4708" s="14">
        <v>2857.5672455243407</v>
      </c>
      <c r="S4708" s="15">
        <v>9.3151722904299822E-3</v>
      </c>
      <c r="T4708" s="38">
        <v>1195.5897312937311</v>
      </c>
      <c r="U4708" s="38">
        <v>130973.01726717276</v>
      </c>
      <c r="V4708" s="38">
        <v>44049.152299365116</v>
      </c>
      <c r="W4708" s="38">
        <v>536022.74468687025</v>
      </c>
      <c r="AA4708" s="13">
        <v>4643</v>
      </c>
      <c r="AB4708" s="39">
        <v>2652765.7082904354</v>
      </c>
    </row>
    <row r="4709" spans="3:28">
      <c r="C4709" s="13">
        <v>4644</v>
      </c>
      <c r="D4709" s="13">
        <v>65</v>
      </c>
      <c r="E4709" s="14">
        <v>233071.66068650587</v>
      </c>
      <c r="F4709" s="14">
        <v>69975.447667737288</v>
      </c>
      <c r="G4709" s="14">
        <v>2551.6097</v>
      </c>
      <c r="H4709" s="14">
        <v>160544.60331876858</v>
      </c>
      <c r="I4709" s="14">
        <v>9632.6761991261137</v>
      </c>
      <c r="J4709" s="14">
        <v>3853.0704796504456</v>
      </c>
      <c r="K4709" s="15">
        <v>4.5577714083753912E-2</v>
      </c>
      <c r="L4709" s="14">
        <v>7300.522123173525</v>
      </c>
      <c r="M4709" s="14">
        <v>169404.50965378361</v>
      </c>
      <c r="N4709" s="14">
        <v>2889.8028597378338</v>
      </c>
      <c r="O4709" s="15">
        <v>-1.5233421411626674E-2</v>
      </c>
      <c r="P4709" s="14">
        <v>-2096.9678491413579</v>
      </c>
      <c r="Q4709" s="14">
        <v>137003.67042923876</v>
      </c>
      <c r="R4709" s="14">
        <v>2889.8028597378338</v>
      </c>
      <c r="S4709" s="15">
        <v>0.18877393481271221</v>
      </c>
      <c r="T4709" s="38">
        <v>45279.977104856567</v>
      </c>
      <c r="U4709" s="38">
        <v>286588.38061079371</v>
      </c>
      <c r="V4709" s="38">
        <v>50483.531378888736</v>
      </c>
      <c r="W4709" s="38">
        <v>592996.56069381605</v>
      </c>
      <c r="AA4709" s="13">
        <v>4644</v>
      </c>
      <c r="AB4709" s="39">
        <v>2651226.4408981176</v>
      </c>
    </row>
    <row r="4710" spans="3:28">
      <c r="C4710" s="13">
        <v>4645</v>
      </c>
      <c r="D4710" s="13">
        <v>65</v>
      </c>
      <c r="E4710" s="14">
        <v>234460.12602914489</v>
      </c>
      <c r="F4710" s="14">
        <v>70516.949151366513</v>
      </c>
      <c r="G4710" s="14">
        <v>2551.6097</v>
      </c>
      <c r="H4710" s="14">
        <v>161391.56717777837</v>
      </c>
      <c r="I4710" s="14">
        <v>9683.4940306667013</v>
      </c>
      <c r="J4710" s="14">
        <v>3873.3976122666809</v>
      </c>
      <c r="K4710" s="15">
        <v>-5.9671918895058476E-3</v>
      </c>
      <c r="L4710" s="14">
        <v>-962.04823032698368</v>
      </c>
      <c r="M4710" s="14">
        <v>162197.59231141265</v>
      </c>
      <c r="N4710" s="14">
        <v>2905.0482092000102</v>
      </c>
      <c r="O4710" s="15">
        <v>9.936449276713516E-2</v>
      </c>
      <c r="P4710" s="14">
        <v>23990.421562716791</v>
      </c>
      <c r="Q4710" s="14">
        <v>266881.5209030335</v>
      </c>
      <c r="R4710" s="14">
        <v>2905.0482092000102</v>
      </c>
      <c r="S4710" s="15">
        <v>0.38497750446279105</v>
      </c>
      <c r="T4710" s="38">
        <v>75553.5962242924</v>
      </c>
      <c r="U4710" s="38">
        <v>273260.69455322821</v>
      </c>
      <c r="V4710" s="38">
        <v>98581.969556682205</v>
      </c>
      <c r="W4710" s="38">
        <v>702339.80776767433</v>
      </c>
      <c r="AA4710" s="13">
        <v>4645</v>
      </c>
      <c r="AB4710" s="39">
        <v>2355546.2983048172</v>
      </c>
    </row>
    <row r="4711" spans="3:28">
      <c r="C4711" s="13">
        <v>4646</v>
      </c>
      <c r="D4711" s="13">
        <v>65</v>
      </c>
      <c r="E4711" s="14">
        <v>232445.0639333908</v>
      </c>
      <c r="F4711" s="14">
        <v>69731.074934022414</v>
      </c>
      <c r="G4711" s="14">
        <v>2551.6097</v>
      </c>
      <c r="H4711" s="14">
        <v>160162.37929936839</v>
      </c>
      <c r="I4711" s="14">
        <v>9609.7427579621035</v>
      </c>
      <c r="J4711" s="14">
        <v>3843.8971031848414</v>
      </c>
      <c r="K4711" s="15">
        <v>4.9347524581598308E-2</v>
      </c>
      <c r="L4711" s="14">
        <v>6171.3819163776006</v>
      </c>
      <c r="M4711" s="14">
        <v>133152.93515336714</v>
      </c>
      <c r="N4711" s="14">
        <v>2882.922827388631</v>
      </c>
      <c r="O4711" s="15">
        <v>6.0737671796916623E-2</v>
      </c>
      <c r="P4711" s="14">
        <v>12688.754062911436</v>
      </c>
      <c r="Q4711" s="14">
        <v>223040.99008347152</v>
      </c>
      <c r="R4711" s="14">
        <v>2882.922827388631</v>
      </c>
      <c r="S4711" s="15">
        <v>-0.24359761485776937</v>
      </c>
      <c r="T4711" s="38">
        <v>-183968.90708539556</v>
      </c>
      <c r="U4711" s="38">
        <v>572688.92700423999</v>
      </c>
      <c r="V4711" s="38">
        <v>-165108.77110610652</v>
      </c>
      <c r="W4711" s="38">
        <v>928882.85224107862</v>
      </c>
      <c r="AA4711" s="13">
        <v>4646</v>
      </c>
      <c r="AB4711" s="39">
        <v>2857824.1143275606</v>
      </c>
    </row>
    <row r="4712" spans="3:28">
      <c r="C4712" s="13">
        <v>4647</v>
      </c>
      <c r="D4712" s="13">
        <v>65</v>
      </c>
      <c r="E4712" s="14">
        <v>248802.29379503787</v>
      </c>
      <c r="F4712" s="14">
        <v>76110.394580064778</v>
      </c>
      <c r="G4712" s="14">
        <v>2551.6097</v>
      </c>
      <c r="H4712" s="14">
        <v>170140.28951497309</v>
      </c>
      <c r="I4712" s="14">
        <v>10208.417370898385</v>
      </c>
      <c r="J4712" s="14">
        <v>4083.3669483593544</v>
      </c>
      <c r="K4712" s="15">
        <v>6.3266696249824367E-2</v>
      </c>
      <c r="L4712" s="14">
        <v>8501.170956072614</v>
      </c>
      <c r="M4712" s="14">
        <v>144913.24928228653</v>
      </c>
      <c r="N4712" s="14">
        <v>3062.5252112695157</v>
      </c>
      <c r="O4712" s="15">
        <v>1.6831064348382836E-2</v>
      </c>
      <c r="P4712" s="14">
        <v>3083.2956365990981</v>
      </c>
      <c r="Q4712" s="14">
        <v>187805.32816495403</v>
      </c>
      <c r="R4712" s="14">
        <v>3062.5252112695157</v>
      </c>
      <c r="S4712" s="15">
        <v>5.0696589314847718E-2</v>
      </c>
      <c r="T4712" s="38">
        <v>21776.352351482794</v>
      </c>
      <c r="U4712" s="38">
        <v>452850.36419893015</v>
      </c>
      <c r="V4712" s="38">
        <v>33360.818944154504</v>
      </c>
      <c r="W4712" s="38">
        <v>785568.9416461708</v>
      </c>
      <c r="AA4712" s="13">
        <v>4647</v>
      </c>
      <c r="AB4712" s="39">
        <v>2597240.1856049169</v>
      </c>
    </row>
    <row r="4713" spans="3:28">
      <c r="C4713" s="13">
        <v>4648</v>
      </c>
      <c r="D4713" s="13">
        <v>65</v>
      </c>
      <c r="E4713" s="14">
        <v>230533.21524565652</v>
      </c>
      <c r="F4713" s="14">
        <v>68985.453945806046</v>
      </c>
      <c r="G4713" s="14">
        <v>2551.6097</v>
      </c>
      <c r="H4713" s="14">
        <v>158996.15159985048</v>
      </c>
      <c r="I4713" s="14">
        <v>9539.7690959910287</v>
      </c>
      <c r="J4713" s="14">
        <v>3815.9076383964116</v>
      </c>
      <c r="K4713" s="15">
        <v>-2.2516029761785163E-2</v>
      </c>
      <c r="L4713" s="14">
        <v>-3244.5229465220341</v>
      </c>
      <c r="M4713" s="14">
        <v>142761.79016818255</v>
      </c>
      <c r="N4713" s="14">
        <v>2861.9307287973083</v>
      </c>
      <c r="O4713" s="15">
        <v>-1.0553792837442136E-2</v>
      </c>
      <c r="P4713" s="14">
        <v>-1417.3517552962469</v>
      </c>
      <c r="Q4713" s="14">
        <v>134311.47004113774</v>
      </c>
      <c r="R4713" s="14">
        <v>2861.9307287973083</v>
      </c>
      <c r="S4713" s="15">
        <v>0.57577560474623712</v>
      </c>
      <c r="T4713" s="38">
        <v>646909.00089372892</v>
      </c>
      <c r="U4713" s="38">
        <v>1771883.5751938391</v>
      </c>
      <c r="V4713" s="38">
        <v>642247.12619191059</v>
      </c>
      <c r="W4713" s="38">
        <v>2048956.8354031595</v>
      </c>
      <c r="AA4713" s="13">
        <v>4648</v>
      </c>
      <c r="AB4713" s="39">
        <v>2509362.6494740248</v>
      </c>
    </row>
    <row r="4714" spans="3:28">
      <c r="C4714" s="13">
        <v>4649</v>
      </c>
      <c r="D4714" s="13">
        <v>65</v>
      </c>
      <c r="E4714" s="14">
        <v>214306.6942091223</v>
      </c>
      <c r="F4714" s="14">
        <v>62657.110741557699</v>
      </c>
      <c r="G4714" s="14">
        <v>2551.6097</v>
      </c>
      <c r="H4714" s="14">
        <v>149097.9737675646</v>
      </c>
      <c r="I4714" s="14">
        <v>8945.878426053876</v>
      </c>
      <c r="J4714" s="14">
        <v>3578.3513704215507</v>
      </c>
      <c r="K4714" s="15">
        <v>5.4269521352980118E-2</v>
      </c>
      <c r="L4714" s="14">
        <v>6211.5961593987413</v>
      </c>
      <c r="M4714" s="14">
        <v>122459.05348297599</v>
      </c>
      <c r="N4714" s="14">
        <v>2683.7635278161629</v>
      </c>
      <c r="O4714" s="15">
        <v>0.10145897758437636</v>
      </c>
      <c r="P4714" s="14">
        <v>24193.896806446453</v>
      </c>
      <c r="Q4714" s="14">
        <v>263995.67026723345</v>
      </c>
      <c r="R4714" s="14">
        <v>2683.7635278161629</v>
      </c>
      <c r="S4714" s="15">
        <v>-0.16581258385302156</v>
      </c>
      <c r="T4714" s="38">
        <v>-21593.210485490021</v>
      </c>
      <c r="U4714" s="38">
        <v>109975.28004190324</v>
      </c>
      <c r="V4714" s="38">
        <v>8812.2824803551739</v>
      </c>
      <c r="W4714" s="38">
        <v>496430.00379211269</v>
      </c>
      <c r="AA4714" s="13">
        <v>4649</v>
      </c>
      <c r="AB4714" s="39">
        <v>2890173.166769499</v>
      </c>
    </row>
    <row r="4715" spans="3:28">
      <c r="C4715" s="13">
        <v>4650</v>
      </c>
      <c r="D4715" s="13">
        <v>65</v>
      </c>
      <c r="E4715" s="14">
        <v>243157.9384401569</v>
      </c>
      <c r="F4715" s="14">
        <v>73909.09599166119</v>
      </c>
      <c r="G4715" s="14">
        <v>2551.6097</v>
      </c>
      <c r="H4715" s="14">
        <v>166697.23274849571</v>
      </c>
      <c r="I4715" s="14">
        <v>10001.833964909742</v>
      </c>
      <c r="J4715" s="14">
        <v>4000.733585963897</v>
      </c>
      <c r="K4715" s="15">
        <v>-1.517553620427748E-2</v>
      </c>
      <c r="L4715" s="14">
        <v>-2245.8592911702731</v>
      </c>
      <c r="M4715" s="14">
        <v>147746.59561908292</v>
      </c>
      <c r="N4715" s="14">
        <v>3000.5501894729223</v>
      </c>
      <c r="O4715" s="15">
        <v>1.3714432716571696E-2</v>
      </c>
      <c r="P4715" s="14">
        <v>2675.740148490097</v>
      </c>
      <c r="Q4715" s="14">
        <v>199279.97643419099</v>
      </c>
      <c r="R4715" s="14">
        <v>3000.5501894729223</v>
      </c>
      <c r="S4715" s="15">
        <v>0.10878868985998705</v>
      </c>
      <c r="T4715" s="38">
        <v>91039.632191925906</v>
      </c>
      <c r="U4715" s="38">
        <v>929388.2258857328</v>
      </c>
      <c r="V4715" s="38">
        <v>91469.513049245725</v>
      </c>
      <c r="W4715" s="38">
        <v>1276414.7979390067</v>
      </c>
      <c r="AA4715" s="13">
        <v>4650</v>
      </c>
      <c r="AB4715" s="39">
        <v>2875344.4988830728</v>
      </c>
    </row>
    <row r="4716" spans="3:28">
      <c r="C4716" s="13">
        <v>4651</v>
      </c>
      <c r="D4716" s="13">
        <v>65</v>
      </c>
      <c r="E4716" s="14">
        <v>248743.05936066681</v>
      </c>
      <c r="F4716" s="14">
        <v>76087.293150660058</v>
      </c>
      <c r="G4716" s="14">
        <v>2551.6097</v>
      </c>
      <c r="H4716" s="14">
        <v>170104.15651000675</v>
      </c>
      <c r="I4716" s="14">
        <v>10206.249390600406</v>
      </c>
      <c r="J4716" s="14">
        <v>4082.4997562401622</v>
      </c>
      <c r="K4716" s="15">
        <v>-2.3397743180725308E-2</v>
      </c>
      <c r="L4716" s="14">
        <v>-2618.8365442707741</v>
      </c>
      <c r="M4716" s="14">
        <v>111349.29978792963</v>
      </c>
      <c r="N4716" s="14">
        <v>3061.8748171801217</v>
      </c>
      <c r="O4716" s="15">
        <v>1.351957383302322E-2</v>
      </c>
      <c r="P4716" s="14">
        <v>2621.3175038018417</v>
      </c>
      <c r="Q4716" s="14">
        <v>198042.79733459101</v>
      </c>
      <c r="R4716" s="14">
        <v>3061.8748171801217</v>
      </c>
      <c r="S4716" s="15">
        <v>0.30832960938866427</v>
      </c>
      <c r="T4716" s="38">
        <v>79351.47777383191</v>
      </c>
      <c r="U4716" s="38">
        <v>338241.66761090205</v>
      </c>
      <c r="V4716" s="38">
        <v>79353.958733362975</v>
      </c>
      <c r="W4716" s="38">
        <v>647633.76473342278</v>
      </c>
      <c r="AA4716" s="13">
        <v>4651</v>
      </c>
      <c r="AB4716" s="39">
        <v>2825463.4807672282</v>
      </c>
    </row>
    <row r="4717" spans="3:28">
      <c r="C4717" s="13">
        <v>4652</v>
      </c>
      <c r="D4717" s="13">
        <v>65</v>
      </c>
      <c r="E4717" s="14">
        <v>215329.41899437259</v>
      </c>
      <c r="F4717" s="14">
        <v>63055.973407805315</v>
      </c>
      <c r="G4717" s="14">
        <v>2551.6097</v>
      </c>
      <c r="H4717" s="14">
        <v>149721.83588656728</v>
      </c>
      <c r="I4717" s="14">
        <v>8983.3101531940356</v>
      </c>
      <c r="J4717" s="14">
        <v>3593.3240612776144</v>
      </c>
      <c r="K4717" s="15">
        <v>0.14673399922371358</v>
      </c>
      <c r="L4717" s="14">
        <v>25600.302247209176</v>
      </c>
      <c r="M4717" s="14">
        <v>201864.3841167801</v>
      </c>
      <c r="N4717" s="14">
        <v>2694.9930459582106</v>
      </c>
      <c r="O4717" s="15">
        <v>0.14147824319495483</v>
      </c>
      <c r="P4717" s="14">
        <v>12655.424488909865</v>
      </c>
      <c r="Q4717" s="14">
        <v>103454.30380486643</v>
      </c>
      <c r="R4717" s="14">
        <v>2694.9930459582106</v>
      </c>
      <c r="S4717" s="15">
        <v>-2.8027355308521587E-2</v>
      </c>
      <c r="T4717" s="38">
        <v>-2209.6534918892935</v>
      </c>
      <c r="U4717" s="38">
        <v>77977.015245724659</v>
      </c>
      <c r="V4717" s="38">
        <v>36046.073244229745</v>
      </c>
      <c r="W4717" s="38">
        <v>383295.70316737116</v>
      </c>
      <c r="AA4717" s="13">
        <v>4652</v>
      </c>
      <c r="AB4717" s="39">
        <v>2685332.0389098907</v>
      </c>
    </row>
    <row r="4718" spans="3:28">
      <c r="C4718" s="13">
        <v>4653</v>
      </c>
      <c r="D4718" s="13">
        <v>65</v>
      </c>
      <c r="E4718" s="14">
        <v>241660.11651613493</v>
      </c>
      <c r="F4718" s="14">
        <v>73324.945441292628</v>
      </c>
      <c r="G4718" s="14">
        <v>2551.6097</v>
      </c>
      <c r="H4718" s="14">
        <v>165783.56137484231</v>
      </c>
      <c r="I4718" s="14">
        <v>9947.0136824905385</v>
      </c>
      <c r="J4718" s="14">
        <v>3978.8054729962155</v>
      </c>
      <c r="K4718" s="15">
        <v>3.9096698002260018E-2</v>
      </c>
      <c r="L4718" s="14">
        <v>7606.7644828015773</v>
      </c>
      <c r="M4718" s="14">
        <v>204159.00427428223</v>
      </c>
      <c r="N4718" s="14">
        <v>2984.1041047471613</v>
      </c>
      <c r="O4718" s="15">
        <v>2.8812093132220787E-2</v>
      </c>
      <c r="P4718" s="14">
        <v>3714.0636398284068</v>
      </c>
      <c r="Q4718" s="14">
        <v>134112.53088336147</v>
      </c>
      <c r="R4718" s="14">
        <v>2984.1041047471613</v>
      </c>
      <c r="S4718" s="15">
        <v>0.17702605979956301</v>
      </c>
      <c r="T4718" s="38">
        <v>78751.828195815426</v>
      </c>
      <c r="U4718" s="38">
        <v>525103.96629982372</v>
      </c>
      <c r="V4718" s="38">
        <v>90072.656318445413</v>
      </c>
      <c r="W4718" s="38">
        <v>863375.50145746744</v>
      </c>
      <c r="AA4718" s="13">
        <v>4653</v>
      </c>
      <c r="AB4718" s="39">
        <v>2386257.7200462292</v>
      </c>
    </row>
    <row r="4719" spans="3:28">
      <c r="C4719" s="13">
        <v>4654</v>
      </c>
      <c r="D4719" s="13">
        <v>65</v>
      </c>
      <c r="E4719" s="14">
        <v>248874.67245250123</v>
      </c>
      <c r="F4719" s="14">
        <v>76138.622256475472</v>
      </c>
      <c r="G4719" s="14">
        <v>2551.6097</v>
      </c>
      <c r="H4719" s="14">
        <v>170184.44049602575</v>
      </c>
      <c r="I4719" s="14">
        <v>10211.066429761544</v>
      </c>
      <c r="J4719" s="14">
        <v>4084.426571904618</v>
      </c>
      <c r="K4719" s="15">
        <v>6.7126351843784016E-2</v>
      </c>
      <c r="L4719" s="14">
        <v>14031.731192489295</v>
      </c>
      <c r="M4719" s="14">
        <v>225108.56064742163</v>
      </c>
      <c r="N4719" s="14">
        <v>3063.319928928463</v>
      </c>
      <c r="O4719" s="15">
        <v>0.14353522520230727</v>
      </c>
      <c r="P4719" s="14">
        <v>19472.964642206509</v>
      </c>
      <c r="Q4719" s="14">
        <v>156671.4242703779</v>
      </c>
      <c r="R4719" s="14">
        <v>3063.319928928463</v>
      </c>
      <c r="S4719" s="15">
        <v>-0.15086317428805845</v>
      </c>
      <c r="T4719" s="38">
        <v>-146037.94435418991</v>
      </c>
      <c r="U4719" s="38">
        <v>823509.56867289613</v>
      </c>
      <c r="V4719" s="38">
        <v>-112533.24851949411</v>
      </c>
      <c r="W4719" s="38">
        <v>1205289.5535906956</v>
      </c>
      <c r="AA4719" s="13">
        <v>4654</v>
      </c>
      <c r="AB4719" s="39">
        <v>2920613.7896757359</v>
      </c>
    </row>
    <row r="4720" spans="3:28">
      <c r="C4720" s="13">
        <v>4655</v>
      </c>
      <c r="D4720" s="13">
        <v>65</v>
      </c>
      <c r="E4720" s="14">
        <v>218938.66427089149</v>
      </c>
      <c r="F4720" s="14">
        <v>64463.579065647682</v>
      </c>
      <c r="G4720" s="14">
        <v>2551.6097</v>
      </c>
      <c r="H4720" s="14">
        <v>151923.47550524381</v>
      </c>
      <c r="I4720" s="14">
        <v>9115.4085303146276</v>
      </c>
      <c r="J4720" s="14">
        <v>3646.1634121258512</v>
      </c>
      <c r="K4720" s="15">
        <v>-1.7365610783754176E-2</v>
      </c>
      <c r="L4720" s="14">
        <v>-3341.829588640278</v>
      </c>
      <c r="M4720" s="14">
        <v>190920.75973132221</v>
      </c>
      <c r="N4720" s="14">
        <v>2734.6225590943882</v>
      </c>
      <c r="O4720" s="15">
        <v>0.207775175194612</v>
      </c>
      <c r="P4720" s="14">
        <v>45064.199648457878</v>
      </c>
      <c r="Q4720" s="14">
        <v>263320.75001178216</v>
      </c>
      <c r="R4720" s="14">
        <v>2734.6225590943882</v>
      </c>
      <c r="S4720" s="15">
        <v>0.21623464672084047</v>
      </c>
      <c r="T4720" s="38">
        <v>30068.437416230372</v>
      </c>
      <c r="U4720" s="38">
        <v>170490.41857506294</v>
      </c>
      <c r="V4720" s="38">
        <v>71790.807476047979</v>
      </c>
      <c r="W4720" s="38">
        <v>624731.92831816734</v>
      </c>
      <c r="AA4720" s="13">
        <v>4655</v>
      </c>
      <c r="AB4720" s="39">
        <v>2377482.5185953141</v>
      </c>
    </row>
    <row r="4721" spans="3:28">
      <c r="C4721" s="13">
        <v>4656</v>
      </c>
      <c r="D4721" s="13">
        <v>65</v>
      </c>
      <c r="E4721" s="14">
        <v>236617.05648325363</v>
      </c>
      <c r="F4721" s="14">
        <v>71358.152028468918</v>
      </c>
      <c r="G4721" s="14">
        <v>2551.6097</v>
      </c>
      <c r="H4721" s="14">
        <v>162707.2947547847</v>
      </c>
      <c r="I4721" s="14">
        <v>9762.437685287081</v>
      </c>
      <c r="J4721" s="14">
        <v>3904.9750741148328</v>
      </c>
      <c r="K4721" s="15">
        <v>1.9322101396641936E-3</v>
      </c>
      <c r="L4721" s="14">
        <v>358.39980668455564</v>
      </c>
      <c r="M4721" s="14">
        <v>187797.85862464175</v>
      </c>
      <c r="N4721" s="14">
        <v>2928.7313055861241</v>
      </c>
      <c r="O4721" s="15">
        <v>0.12590319058559196</v>
      </c>
      <c r="P4721" s="14">
        <v>40771.488791023454</v>
      </c>
      <c r="Q4721" s="14">
        <v>366067.90827335016</v>
      </c>
      <c r="R4721" s="14">
        <v>2928.7313055861241</v>
      </c>
      <c r="S4721" s="15">
        <v>-0.20815631728505402</v>
      </c>
      <c r="T4721" s="38">
        <v>-35321.446271027686</v>
      </c>
      <c r="U4721" s="38">
        <v>135830.04073229202</v>
      </c>
      <c r="V4721" s="38">
        <v>5808.4423266803205</v>
      </c>
      <c r="W4721" s="38">
        <v>689695.80763028387</v>
      </c>
      <c r="AA4721" s="13">
        <v>4656</v>
      </c>
      <c r="AB4721" s="39">
        <v>2404653.1927749007</v>
      </c>
    </row>
    <row r="4722" spans="3:28">
      <c r="C4722" s="13">
        <v>4657</v>
      </c>
      <c r="D4722" s="13">
        <v>65</v>
      </c>
      <c r="E4722" s="14">
        <v>234485.62328155289</v>
      </c>
      <c r="F4722" s="14">
        <v>70526.893079805624</v>
      </c>
      <c r="G4722" s="14">
        <v>2551.6097</v>
      </c>
      <c r="H4722" s="14">
        <v>161407.12050174727</v>
      </c>
      <c r="I4722" s="14">
        <v>9684.427230104835</v>
      </c>
      <c r="J4722" s="14">
        <v>3873.7708920419341</v>
      </c>
      <c r="K4722" s="15">
        <v>7.1162599544915994E-2</v>
      </c>
      <c r="L4722" s="14">
        <v>10881.676463854141</v>
      </c>
      <c r="M4722" s="14">
        <v>165731.41969531772</v>
      </c>
      <c r="N4722" s="14">
        <v>2905.3281690314502</v>
      </c>
      <c r="O4722" s="15">
        <v>8.4999991743890932E-2</v>
      </c>
      <c r="P4722" s="14">
        <v>17776.46002121293</v>
      </c>
      <c r="Q4722" s="14">
        <v>228363.96819811701</v>
      </c>
      <c r="R4722" s="14">
        <v>2905.3281690314502</v>
      </c>
      <c r="S4722" s="15">
        <v>-3.0889376032620167E-2</v>
      </c>
      <c r="T4722" s="38">
        <v>-988.49750684665321</v>
      </c>
      <c r="U4722" s="38">
        <v>32465.379739202937</v>
      </c>
      <c r="V4722" s="38">
        <v>27669.638978220421</v>
      </c>
      <c r="W4722" s="38">
        <v>426560.76763263764</v>
      </c>
      <c r="AA4722" s="13">
        <v>4657</v>
      </c>
      <c r="AB4722" s="39">
        <v>2846842.8954632552</v>
      </c>
    </row>
    <row r="4723" spans="3:28">
      <c r="C4723" s="13">
        <v>4658</v>
      </c>
      <c r="D4723" s="13">
        <v>65</v>
      </c>
      <c r="E4723" s="14">
        <v>227419.12217602544</v>
      </c>
      <c r="F4723" s="14">
        <v>67770.957648649928</v>
      </c>
      <c r="G4723" s="14">
        <v>2551.6097</v>
      </c>
      <c r="H4723" s="14">
        <v>157096.55482737551</v>
      </c>
      <c r="I4723" s="14">
        <v>9425.79328964253</v>
      </c>
      <c r="J4723" s="14">
        <v>3770.3173158570121</v>
      </c>
      <c r="K4723" s="15">
        <v>-3.6451580425375905E-2</v>
      </c>
      <c r="L4723" s="14">
        <v>-4839.9734582930896</v>
      </c>
      <c r="M4723" s="14">
        <v>129823.33642963598</v>
      </c>
      <c r="N4723" s="14">
        <v>2827.7379868927587</v>
      </c>
      <c r="O4723" s="15">
        <v>-8.2184473887547377E-2</v>
      </c>
      <c r="P4723" s="14">
        <v>-23523.655685307283</v>
      </c>
      <c r="Q4723" s="14">
        <v>264120.13694912498</v>
      </c>
      <c r="R4723" s="14">
        <v>2827.7379868927587</v>
      </c>
      <c r="S4723" s="15">
        <v>9.0040322153955826E-2</v>
      </c>
      <c r="T4723" s="38">
        <v>45604.096958855109</v>
      </c>
      <c r="U4723" s="38">
        <v>553503.23686102557</v>
      </c>
      <c r="V4723" s="38">
        <v>17240.467815254735</v>
      </c>
      <c r="W4723" s="38">
        <v>947446.71023978654</v>
      </c>
      <c r="AA4723" s="13">
        <v>4658</v>
      </c>
      <c r="AB4723" s="39">
        <v>2664638.7915595709</v>
      </c>
    </row>
    <row r="4724" spans="3:28">
      <c r="C4724" s="13">
        <v>4659</v>
      </c>
      <c r="D4724" s="13">
        <v>65</v>
      </c>
      <c r="E4724" s="14">
        <v>234763.25708011945</v>
      </c>
      <c r="F4724" s="14">
        <v>70635.170261246589</v>
      </c>
      <c r="G4724" s="14">
        <v>2551.6097</v>
      </c>
      <c r="H4724" s="14">
        <v>161576.47711887286</v>
      </c>
      <c r="I4724" s="14">
        <v>9694.5886271323707</v>
      </c>
      <c r="J4724" s="14">
        <v>3877.8354508529483</v>
      </c>
      <c r="K4724" s="15">
        <v>0.10744152284513572</v>
      </c>
      <c r="L4724" s="14">
        <v>15787.722214574644</v>
      </c>
      <c r="M4724" s="14">
        <v>164669.10498054957</v>
      </c>
      <c r="N4724" s="14">
        <v>2908.3765881397112</v>
      </c>
      <c r="O4724" s="15">
        <v>-4.1168322915272684E-2</v>
      </c>
      <c r="P4724" s="14">
        <v>-8451.2660819501671</v>
      </c>
      <c r="Q4724" s="14">
        <v>198288.57592561853</v>
      </c>
      <c r="R4724" s="14">
        <v>2908.3765881397112</v>
      </c>
      <c r="S4724" s="15">
        <v>-1.2694449157732948E-2</v>
      </c>
      <c r="T4724" s="38">
        <v>-6623.5069069972988</v>
      </c>
      <c r="U4724" s="38">
        <v>516594.70790747687</v>
      </c>
      <c r="V4724" s="38">
        <v>712.94922562717784</v>
      </c>
      <c r="W4724" s="38">
        <v>879552.38881364488</v>
      </c>
      <c r="AA4724" s="13">
        <v>4659</v>
      </c>
      <c r="AB4724" s="39">
        <v>2442630.5500152926</v>
      </c>
    </row>
    <row r="4725" spans="3:28">
      <c r="C4725" s="13">
        <v>4660</v>
      </c>
      <c r="D4725" s="13">
        <v>65</v>
      </c>
      <c r="E4725" s="14">
        <v>217982.98146619243</v>
      </c>
      <c r="F4725" s="14">
        <v>64090.862771815053</v>
      </c>
      <c r="G4725" s="14">
        <v>2551.6097</v>
      </c>
      <c r="H4725" s="14">
        <v>151340.50899437736</v>
      </c>
      <c r="I4725" s="14">
        <v>9080.4305396626423</v>
      </c>
      <c r="J4725" s="14">
        <v>3632.1722158650573</v>
      </c>
      <c r="K4725" s="15">
        <v>3.0838909427396137E-2</v>
      </c>
      <c r="L4725" s="14">
        <v>4962.3150271826589</v>
      </c>
      <c r="M4725" s="14">
        <v>167689.24783238274</v>
      </c>
      <c r="N4725" s="14">
        <v>2724.1291618987925</v>
      </c>
      <c r="O4725" s="15">
        <v>-2.5416623677718658E-2</v>
      </c>
      <c r="P4725" s="14">
        <v>-2208.0783054188705</v>
      </c>
      <c r="Q4725" s="14">
        <v>86029.34523025158</v>
      </c>
      <c r="R4725" s="14">
        <v>2724.1291618987925</v>
      </c>
      <c r="S4725" s="15">
        <v>-2.5257171762295902E-2</v>
      </c>
      <c r="T4725" s="38">
        <v>-10796.189881163102</v>
      </c>
      <c r="U4725" s="38">
        <v>418016.34234397981</v>
      </c>
      <c r="V4725" s="38">
        <v>-8041.9531593993133</v>
      </c>
      <c r="W4725" s="38">
        <v>671734.93540661409</v>
      </c>
      <c r="AA4725" s="13">
        <v>4660</v>
      </c>
      <c r="AB4725" s="39">
        <v>2298990.6060004001</v>
      </c>
    </row>
    <row r="4726" spans="3:28">
      <c r="C4726" s="13">
        <v>4661</v>
      </c>
      <c r="D4726" s="13">
        <v>65</v>
      </c>
      <c r="E4726" s="14">
        <v>238271.03171953524</v>
      </c>
      <c r="F4726" s="14">
        <v>72003.202370618746</v>
      </c>
      <c r="G4726" s="14">
        <v>2551.6097</v>
      </c>
      <c r="H4726" s="14">
        <v>163716.21964891648</v>
      </c>
      <c r="I4726" s="14">
        <v>9822.973178934988</v>
      </c>
      <c r="J4726" s="14">
        <v>3929.1892715739955</v>
      </c>
      <c r="K4726" s="15">
        <v>4.3529388275087219E-2</v>
      </c>
      <c r="L4726" s="14">
        <v>5770.5299867792819</v>
      </c>
      <c r="M4726" s="14">
        <v>140301.4255848492</v>
      </c>
      <c r="N4726" s="14">
        <v>2946.8919536804965</v>
      </c>
      <c r="O4726" s="15">
        <v>4.8577945668182146E-2</v>
      </c>
      <c r="P4726" s="14">
        <v>7202.9557949417622</v>
      </c>
      <c r="Q4726" s="14">
        <v>156952.65544752349</v>
      </c>
      <c r="R4726" s="14">
        <v>2946.8919536804965</v>
      </c>
      <c r="S4726" s="15">
        <v>0.11119544270367415</v>
      </c>
      <c r="T4726" s="38">
        <v>58297.974486695355</v>
      </c>
      <c r="U4726" s="38">
        <v>584055.26761772344</v>
      </c>
      <c r="V4726" s="38">
        <v>71271.460268416398</v>
      </c>
      <c r="W4726" s="38">
        <v>881309.3486500961</v>
      </c>
      <c r="AA4726" s="13">
        <v>4661</v>
      </c>
      <c r="AB4726" s="39">
        <v>2764322.1153813377</v>
      </c>
    </row>
    <row r="4727" spans="3:28">
      <c r="C4727" s="13">
        <v>4662</v>
      </c>
      <c r="D4727" s="13">
        <v>65</v>
      </c>
      <c r="E4727" s="14">
        <v>237762.42554983319</v>
      </c>
      <c r="F4727" s="14">
        <v>71804.84596443495</v>
      </c>
      <c r="G4727" s="14">
        <v>2551.6097</v>
      </c>
      <c r="H4727" s="14">
        <v>163405.96988539826</v>
      </c>
      <c r="I4727" s="14">
        <v>9804.358193123895</v>
      </c>
      <c r="J4727" s="14">
        <v>3921.7432772495581</v>
      </c>
      <c r="K4727" s="15">
        <v>4.5592069724638043E-2</v>
      </c>
      <c r="L4727" s="14">
        <v>7555.9509267375479</v>
      </c>
      <c r="M4727" s="14">
        <v>175246.32272565659</v>
      </c>
      <c r="N4727" s="14">
        <v>2941.3074579371682</v>
      </c>
      <c r="O4727" s="15">
        <v>-4.0503200162566089E-2</v>
      </c>
      <c r="P4727" s="14">
        <v>-6799.6273737659358</v>
      </c>
      <c r="Q4727" s="14">
        <v>162549.79510617891</v>
      </c>
      <c r="R4727" s="14">
        <v>2941.3074579371682</v>
      </c>
      <c r="S4727" s="15">
        <v>0.39405182158456786</v>
      </c>
      <c r="T4727" s="38">
        <v>52482.061373492266</v>
      </c>
      <c r="U4727" s="38">
        <v>187138.39906263267</v>
      </c>
      <c r="V4727" s="38">
        <v>53238.384926463877</v>
      </c>
      <c r="W4727" s="38">
        <v>524934.51689446822</v>
      </c>
      <c r="AA4727" s="13">
        <v>4662</v>
      </c>
      <c r="AB4727" s="39">
        <v>2776436.3563504126</v>
      </c>
    </row>
    <row r="4728" spans="3:28">
      <c r="C4728" s="13">
        <v>4663</v>
      </c>
      <c r="D4728" s="13">
        <v>65</v>
      </c>
      <c r="E4728" s="14">
        <v>240811.00968032092</v>
      </c>
      <c r="F4728" s="14">
        <v>72993.793775325161</v>
      </c>
      <c r="G4728" s="14">
        <v>2551.6097</v>
      </c>
      <c r="H4728" s="14">
        <v>165265.60620499574</v>
      </c>
      <c r="I4728" s="14">
        <v>9915.9363722997441</v>
      </c>
      <c r="J4728" s="14">
        <v>3966.3745489198977</v>
      </c>
      <c r="K4728" s="15">
        <v>0.10714126025497822</v>
      </c>
      <c r="L4728" s="14">
        <v>18579.098222155993</v>
      </c>
      <c r="M4728" s="14">
        <v>193969.78675188267</v>
      </c>
      <c r="N4728" s="14">
        <v>2974.780911689923</v>
      </c>
      <c r="O4728" s="15">
        <v>-7.1417085325507418E-2</v>
      </c>
      <c r="P4728" s="14">
        <v>-12377.33183289879</v>
      </c>
      <c r="Q4728" s="14">
        <v>162420.57355764185</v>
      </c>
      <c r="R4728" s="14">
        <v>2974.780911689923</v>
      </c>
      <c r="S4728" s="15">
        <v>-1.3472988351959217E-2</v>
      </c>
      <c r="T4728" s="38">
        <v>-7214.1384097387227</v>
      </c>
      <c r="U4728" s="38">
        <v>529725.24096507952</v>
      </c>
      <c r="V4728" s="38">
        <v>-1012.372020481519</v>
      </c>
      <c r="W4728" s="38">
        <v>886115.60127460398</v>
      </c>
      <c r="AA4728" s="13">
        <v>4663</v>
      </c>
      <c r="AB4728" s="39">
        <v>2598797.2015907043</v>
      </c>
    </row>
    <row r="4729" spans="3:28">
      <c r="C4729" s="13">
        <v>4664</v>
      </c>
      <c r="D4729" s="13">
        <v>65</v>
      </c>
      <c r="E4729" s="14">
        <v>232452.21676330775</v>
      </c>
      <c r="F4729" s="14">
        <v>69733.864537690024</v>
      </c>
      <c r="G4729" s="14">
        <v>2551.6097</v>
      </c>
      <c r="H4729" s="14">
        <v>160166.74252561774</v>
      </c>
      <c r="I4729" s="14">
        <v>9610.0045515370639</v>
      </c>
      <c r="J4729" s="14">
        <v>3844.0018206148256</v>
      </c>
      <c r="K4729" s="15">
        <v>0.13099527466719663</v>
      </c>
      <c r="L4729" s="14">
        <v>20849.070387717489</v>
      </c>
      <c r="M4729" s="14">
        <v>181930.02142570028</v>
      </c>
      <c r="N4729" s="14">
        <v>2883.0013654611189</v>
      </c>
      <c r="O4729" s="15">
        <v>-1.4285215697465437E-2</v>
      </c>
      <c r="P4729" s="14">
        <v>-1322.2697851257622</v>
      </c>
      <c r="Q4729" s="14">
        <v>92681.346383223019</v>
      </c>
      <c r="R4729" s="14">
        <v>2883.0013654611189</v>
      </c>
      <c r="S4729" s="15">
        <v>-0.10038305566258503</v>
      </c>
      <c r="T4729" s="38">
        <v>-19062.246831897326</v>
      </c>
      <c r="U4729" s="38">
        <v>172274.31837218796</v>
      </c>
      <c r="V4729" s="38">
        <v>464.55377069440146</v>
      </c>
      <c r="W4729" s="38">
        <v>446885.68618111126</v>
      </c>
      <c r="AA4729" s="13">
        <v>4664</v>
      </c>
      <c r="AB4729" s="39">
        <v>2147848.8174611628</v>
      </c>
    </row>
    <row r="4730" spans="3:28">
      <c r="C4730" s="13">
        <v>4665</v>
      </c>
      <c r="D4730" s="13">
        <v>65</v>
      </c>
      <c r="E4730" s="14">
        <v>233221.42812325619</v>
      </c>
      <c r="F4730" s="14">
        <v>70033.856968069915</v>
      </c>
      <c r="G4730" s="14">
        <v>2551.6097</v>
      </c>
      <c r="H4730" s="14">
        <v>160635.96145518628</v>
      </c>
      <c r="I4730" s="14">
        <v>9638.1576873111753</v>
      </c>
      <c r="J4730" s="14">
        <v>3855.2630749244704</v>
      </c>
      <c r="K4730" s="15">
        <v>3.7431177280148463E-2</v>
      </c>
      <c r="L4730" s="14">
        <v>4559.0792543338121</v>
      </c>
      <c r="M4730" s="14">
        <v>128285.69189816134</v>
      </c>
      <c r="N4730" s="14">
        <v>2891.4473061933527</v>
      </c>
      <c r="O4730" s="15">
        <v>2.9189114564325686E-3</v>
      </c>
      <c r="P4730" s="14">
        <v>352.78160233566086</v>
      </c>
      <c r="Q4730" s="14">
        <v>122659.17801007048</v>
      </c>
      <c r="R4730" s="14">
        <v>2891.4473061933527</v>
      </c>
      <c r="S4730" s="15">
        <v>0.25853296466496112</v>
      </c>
      <c r="T4730" s="38">
        <v>97576.633492744586</v>
      </c>
      <c r="U4730" s="38">
        <v>476446.69689762656</v>
      </c>
      <c r="V4730" s="38">
        <v>102488.49434941406</v>
      </c>
      <c r="W4730" s="38">
        <v>727391.5668058584</v>
      </c>
      <c r="AA4730" s="13">
        <v>4665</v>
      </c>
      <c r="AB4730" s="39">
        <v>2574284.9637790523</v>
      </c>
    </row>
    <row r="4731" spans="3:28">
      <c r="C4731" s="13">
        <v>4666</v>
      </c>
      <c r="D4731" s="13">
        <v>65</v>
      </c>
      <c r="E4731" s="14">
        <v>246862.5481716425</v>
      </c>
      <c r="F4731" s="14">
        <v>75353.893786940578</v>
      </c>
      <c r="G4731" s="14">
        <v>2551.6097</v>
      </c>
      <c r="H4731" s="14">
        <v>168957.04468470192</v>
      </c>
      <c r="I4731" s="14">
        <v>10137.422681082115</v>
      </c>
      <c r="J4731" s="14">
        <v>4054.9690724328461</v>
      </c>
      <c r="K4731" s="15">
        <v>-1.7572721621385436E-2</v>
      </c>
      <c r="L4731" s="14">
        <v>-2521.2140069068678</v>
      </c>
      <c r="M4731" s="14">
        <v>142979.4365663013</v>
      </c>
      <c r="N4731" s="14">
        <v>3041.2268043246345</v>
      </c>
      <c r="O4731" s="15">
        <v>7.0624384709730495E-2</v>
      </c>
      <c r="P4731" s="14">
        <v>14987.606307064601</v>
      </c>
      <c r="Q4731" s="14">
        <v>228723.96316192194</v>
      </c>
      <c r="R4731" s="14">
        <v>3041.2268043246345</v>
      </c>
      <c r="S4731" s="15">
        <v>-0.13693828805454888</v>
      </c>
      <c r="T4731" s="38">
        <v>-26174.401450832225</v>
      </c>
      <c r="U4731" s="38">
        <v>166486.33662125253</v>
      </c>
      <c r="V4731" s="38">
        <v>-13708.009150674492</v>
      </c>
      <c r="W4731" s="38">
        <v>538189.7363494758</v>
      </c>
      <c r="AA4731" s="13">
        <v>4666</v>
      </c>
      <c r="AB4731" s="39">
        <v>2994526.030022677</v>
      </c>
    </row>
    <row r="4732" spans="3:28">
      <c r="C4732" s="13">
        <v>4667</v>
      </c>
      <c r="D4732" s="13">
        <v>65</v>
      </c>
      <c r="E4732" s="14">
        <v>215736.50413654422</v>
      </c>
      <c r="F4732" s="14">
        <v>63214.736613252244</v>
      </c>
      <c r="G4732" s="14">
        <v>2551.6097</v>
      </c>
      <c r="H4732" s="14">
        <v>149970.15782329199</v>
      </c>
      <c r="I4732" s="14">
        <v>8998.2094693975196</v>
      </c>
      <c r="J4732" s="14">
        <v>3599.2837877590082</v>
      </c>
      <c r="K4732" s="15">
        <v>3.6683406235404704E-2</v>
      </c>
      <c r="L4732" s="14">
        <v>4839.7595575584064</v>
      </c>
      <c r="M4732" s="14">
        <v>138572.61197449313</v>
      </c>
      <c r="N4732" s="14">
        <v>2699.4628408192557</v>
      </c>
      <c r="O4732" s="15">
        <v>6.0018813786759259E-2</v>
      </c>
      <c r="P4732" s="14">
        <v>6722.1562650559963</v>
      </c>
      <c r="Q4732" s="14">
        <v>120072.7061111535</v>
      </c>
      <c r="R4732" s="14">
        <v>2699.4628408192557</v>
      </c>
      <c r="S4732" s="15">
        <v>0.18544497444172328</v>
      </c>
      <c r="T4732" s="38">
        <v>11651.186919350459</v>
      </c>
      <c r="U4732" s="38">
        <v>75829.188312704995</v>
      </c>
      <c r="V4732" s="38">
        <v>23213.10274196486</v>
      </c>
      <c r="W4732" s="38">
        <v>334474.50639835163</v>
      </c>
      <c r="AA4732" s="13">
        <v>4667</v>
      </c>
      <c r="AB4732" s="39">
        <v>2928089.3530713855</v>
      </c>
    </row>
    <row r="4733" spans="3:28">
      <c r="C4733" s="13">
        <v>4668</v>
      </c>
      <c r="D4733" s="13">
        <v>65</v>
      </c>
      <c r="E4733" s="14">
        <v>241160.69527748547</v>
      </c>
      <c r="F4733" s="14">
        <v>73130.171158219338</v>
      </c>
      <c r="G4733" s="14">
        <v>2551.6097</v>
      </c>
      <c r="H4733" s="14">
        <v>165478.91441926613</v>
      </c>
      <c r="I4733" s="14">
        <v>9928.7348651559678</v>
      </c>
      <c r="J4733" s="14">
        <v>3971.4939460623873</v>
      </c>
      <c r="K4733" s="15">
        <v>-8.3345199961839395E-3</v>
      </c>
      <c r="L4733" s="14">
        <v>-1287.1810589265267</v>
      </c>
      <c r="M4733" s="14">
        <v>155138.30083775692</v>
      </c>
      <c r="N4733" s="14">
        <v>2978.6204595467902</v>
      </c>
      <c r="O4733" s="15">
        <v>0.11940100153865024</v>
      </c>
      <c r="P4733" s="14">
        <v>12426.705139470168</v>
      </c>
      <c r="Q4733" s="14">
        <v>117991.39982443702</v>
      </c>
      <c r="R4733" s="14">
        <v>2978.6204595467902</v>
      </c>
      <c r="S4733" s="15">
        <v>-2.2302999928865752E-2</v>
      </c>
      <c r="T4733" s="38">
        <v>-7691.4074567145481</v>
      </c>
      <c r="U4733" s="38">
        <v>338657.67416013184</v>
      </c>
      <c r="V4733" s="38">
        <v>3448.1166238290944</v>
      </c>
      <c r="W4733" s="38">
        <v>611787.37482232577</v>
      </c>
      <c r="AA4733" s="13">
        <v>4668</v>
      </c>
      <c r="AB4733" s="39">
        <v>2424110.5422811606</v>
      </c>
    </row>
    <row r="4734" spans="3:28">
      <c r="C4734" s="13">
        <v>4669</v>
      </c>
      <c r="D4734" s="13">
        <v>65</v>
      </c>
      <c r="E4734" s="14">
        <v>246463.84415730968</v>
      </c>
      <c r="F4734" s="14">
        <v>75198.399221350774</v>
      </c>
      <c r="G4734" s="14">
        <v>2551.6097</v>
      </c>
      <c r="H4734" s="14">
        <v>168713.83523595889</v>
      </c>
      <c r="I4734" s="14">
        <v>10122.830114157534</v>
      </c>
      <c r="J4734" s="14">
        <v>4049.1320456630137</v>
      </c>
      <c r="K4734" s="15">
        <v>4.3567752785620001E-2</v>
      </c>
      <c r="L4734" s="14">
        <v>5517.209201563197</v>
      </c>
      <c r="M4734" s="14">
        <v>134176.93193562658</v>
      </c>
      <c r="N4734" s="14">
        <v>3036.8490342472601</v>
      </c>
      <c r="O4734" s="15">
        <v>0.20035603795805912</v>
      </c>
      <c r="P4734" s="14">
        <v>85454.386131040024</v>
      </c>
      <c r="Q4734" s="14">
        <v>513485.46782562463</v>
      </c>
      <c r="R4734" s="14">
        <v>3036.8490342472601</v>
      </c>
      <c r="S4734" s="15">
        <v>-5.7422571606551634E-2</v>
      </c>
      <c r="T4734" s="38">
        <v>-39141.719538551217</v>
      </c>
      <c r="U4734" s="38">
        <v>644020.15011618694</v>
      </c>
      <c r="V4734" s="38">
        <v>51829.875794052001</v>
      </c>
      <c r="W4734" s="38">
        <v>1291682.5498774382</v>
      </c>
      <c r="AA4734" s="13">
        <v>4669</v>
      </c>
      <c r="AB4734" s="39">
        <v>2719814.898574606</v>
      </c>
    </row>
    <row r="4735" spans="3:28">
      <c r="C4735" s="13">
        <v>4670</v>
      </c>
      <c r="D4735" s="13">
        <v>65</v>
      </c>
      <c r="E4735" s="14">
        <v>232764.39534788311</v>
      </c>
      <c r="F4735" s="14">
        <v>69855.614185674407</v>
      </c>
      <c r="G4735" s="14">
        <v>2551.6097</v>
      </c>
      <c r="H4735" s="14">
        <v>160357.1714622087</v>
      </c>
      <c r="I4735" s="14">
        <v>9621.4302877325226</v>
      </c>
      <c r="J4735" s="14">
        <v>3848.5721150930094</v>
      </c>
      <c r="K4735" s="15">
        <v>3.7725772787006159E-2</v>
      </c>
      <c r="L4735" s="14">
        <v>5917.2352471587774</v>
      </c>
      <c r="M4735" s="14">
        <v>164690.13725133057</v>
      </c>
      <c r="N4735" s="14">
        <v>2886.4290863197566</v>
      </c>
      <c r="O4735" s="15">
        <v>5.0709135656902563E-2</v>
      </c>
      <c r="P4735" s="14">
        <v>7747.5580603914759</v>
      </c>
      <c r="Q4735" s="14">
        <v>161975.03839761589</v>
      </c>
      <c r="R4735" s="14">
        <v>2886.4290863197566</v>
      </c>
      <c r="S4735" s="15">
        <v>-0.22942318883651208</v>
      </c>
      <c r="T4735" s="38">
        <v>-69628.81090264472</v>
      </c>
      <c r="U4735" s="38">
        <v>235309.49171664903</v>
      </c>
      <c r="V4735" s="38">
        <v>-55964.017595094469</v>
      </c>
      <c r="W4735" s="38">
        <v>561974.66736559547</v>
      </c>
      <c r="AA4735" s="13">
        <v>4670</v>
      </c>
      <c r="AB4735" s="39">
        <v>2596622.5635128831</v>
      </c>
    </row>
    <row r="4736" spans="3:28">
      <c r="C4736" s="13">
        <v>4671</v>
      </c>
      <c r="D4736" s="13">
        <v>65</v>
      </c>
      <c r="E4736" s="14">
        <v>226884.10463231578</v>
      </c>
      <c r="F4736" s="14">
        <v>67562.300806603162</v>
      </c>
      <c r="G4736" s="14">
        <v>2551.6097</v>
      </c>
      <c r="H4736" s="14">
        <v>156770.19412571262</v>
      </c>
      <c r="I4736" s="14">
        <v>9406.2116475427574</v>
      </c>
      <c r="J4736" s="14">
        <v>3762.4846590171032</v>
      </c>
      <c r="K4736" s="15">
        <v>3.8080164730545464E-2</v>
      </c>
      <c r="L4736" s="14">
        <v>5842.4382668236376</v>
      </c>
      <c r="M4736" s="14">
        <v>161148.39154925538</v>
      </c>
      <c r="N4736" s="14">
        <v>2821.8634942628273</v>
      </c>
      <c r="O4736" s="15">
        <v>1.0833440332911753E-3</v>
      </c>
      <c r="P4736" s="14">
        <v>159.16019726285151</v>
      </c>
      <c r="Q4736" s="14">
        <v>148485.74604120626</v>
      </c>
      <c r="R4736" s="14">
        <v>2821.8634942628273</v>
      </c>
      <c r="S4736" s="15">
        <v>5.7251871849452449E-2</v>
      </c>
      <c r="T4736" s="38">
        <v>41875.440397459621</v>
      </c>
      <c r="U4736" s="38">
        <v>774711.19800135668</v>
      </c>
      <c r="V4736" s="38">
        <v>47877.038861546112</v>
      </c>
      <c r="W4736" s="38">
        <v>1084345.3355918182</v>
      </c>
      <c r="AA4736" s="13">
        <v>4671</v>
      </c>
      <c r="AB4736" s="39">
        <v>3135157.3966470743</v>
      </c>
    </row>
    <row r="4737" spans="3:28">
      <c r="C4737" s="13">
        <v>4672</v>
      </c>
      <c r="D4737" s="13">
        <v>65</v>
      </c>
      <c r="E4737" s="14">
        <v>224887.74100269467</v>
      </c>
      <c r="F4737" s="14">
        <v>66783.718991050919</v>
      </c>
      <c r="G4737" s="14">
        <v>2551.6097</v>
      </c>
      <c r="H4737" s="14">
        <v>155552.41231164374</v>
      </c>
      <c r="I4737" s="14">
        <v>9333.1447386986238</v>
      </c>
      <c r="J4737" s="14">
        <v>3733.2578954794499</v>
      </c>
      <c r="K4737" s="15">
        <v>-2.6227516645046939E-3</v>
      </c>
      <c r="L4737" s="14">
        <v>-408.40103017469835</v>
      </c>
      <c r="M4737" s="14">
        <v>157172.94376422328</v>
      </c>
      <c r="N4737" s="14">
        <v>2799.9434216095869</v>
      </c>
      <c r="O4737" s="15">
        <v>9.1583882316029527E-2</v>
      </c>
      <c r="P4737" s="14">
        <v>25384.242699120205</v>
      </c>
      <c r="Q4737" s="14">
        <v>303953.53784531413</v>
      </c>
      <c r="R4737" s="14">
        <v>2799.9434216095869</v>
      </c>
      <c r="S4737" s="15">
        <v>-0.35326567258669683</v>
      </c>
      <c r="T4737" s="38">
        <v>-113107.47159086973</v>
      </c>
      <c r="U4737" s="38">
        <v>208469.29726716259</v>
      </c>
      <c r="V4737" s="38">
        <v>-88131.629921924221</v>
      </c>
      <c r="W4737" s="38">
        <v>669595.77887669997</v>
      </c>
      <c r="AA4737" s="13">
        <v>4672</v>
      </c>
      <c r="AB4737" s="39">
        <v>2291296.5043762797</v>
      </c>
    </row>
    <row r="4738" spans="3:28">
      <c r="C4738" s="13">
        <v>4673</v>
      </c>
      <c r="D4738" s="13">
        <v>65</v>
      </c>
      <c r="E4738" s="14">
        <v>239469.45747699373</v>
      </c>
      <c r="F4738" s="14">
        <v>72470.58841602756</v>
      </c>
      <c r="G4738" s="14">
        <v>2551.6097</v>
      </c>
      <c r="H4738" s="14">
        <v>164447.25936096619</v>
      </c>
      <c r="I4738" s="14">
        <v>9866.8355616579702</v>
      </c>
      <c r="J4738" s="14">
        <v>3946.7342246631883</v>
      </c>
      <c r="K4738" s="15">
        <v>-4.9532979755553215E-2</v>
      </c>
      <c r="L4738" s="14">
        <v>-7041.414023092364</v>
      </c>
      <c r="M4738" s="14">
        <v>137088.02885617188</v>
      </c>
      <c r="N4738" s="14">
        <v>2960.0506684973911</v>
      </c>
      <c r="O4738" s="15">
        <v>-2.960996569108644E-2</v>
      </c>
      <c r="P4738" s="14">
        <v>-2863.1044370836903</v>
      </c>
      <c r="Q4738" s="14">
        <v>95310.8673526848</v>
      </c>
      <c r="R4738" s="14">
        <v>2960.0506684973911</v>
      </c>
      <c r="S4738" s="15">
        <v>0.10984473914472416</v>
      </c>
      <c r="T4738" s="38">
        <v>240986.50817026297</v>
      </c>
      <c r="U4738" s="38">
        <v>2436349.554636321</v>
      </c>
      <c r="V4738" s="38">
        <v>231081.98971008693</v>
      </c>
      <c r="W4738" s="38">
        <v>2668748.4508451778</v>
      </c>
      <c r="AA4738" s="13">
        <v>4673</v>
      </c>
      <c r="AB4738" s="39">
        <v>3249587.4616804244</v>
      </c>
    </row>
    <row r="4739" spans="3:28">
      <c r="C4739" s="13">
        <v>4674</v>
      </c>
      <c r="D4739" s="13">
        <v>65</v>
      </c>
      <c r="E4739" s="14">
        <v>230683.9886976337</v>
      </c>
      <c r="F4739" s="14">
        <v>69044.255592077141</v>
      </c>
      <c r="G4739" s="14">
        <v>2551.6097</v>
      </c>
      <c r="H4739" s="14">
        <v>159088.12340555657</v>
      </c>
      <c r="I4739" s="14">
        <v>9545.2874043333941</v>
      </c>
      <c r="J4739" s="14">
        <v>3818.1149617333576</v>
      </c>
      <c r="K4739" s="15">
        <v>3.0778809444724105E-2</v>
      </c>
      <c r="L4739" s="14">
        <v>5936.8402587405462</v>
      </c>
      <c r="M4739" s="14">
        <v>200733.15900299567</v>
      </c>
      <c r="N4739" s="14">
        <v>2863.5862213000182</v>
      </c>
      <c r="O4739" s="15">
        <v>1.371154165892563E-4</v>
      </c>
      <c r="P4739" s="14">
        <v>18.359592535396335</v>
      </c>
      <c r="Q4739" s="14">
        <v>135348.97306993115</v>
      </c>
      <c r="R4739" s="14">
        <v>2863.5862213000182</v>
      </c>
      <c r="S4739" s="15">
        <v>1.8873306935195316E-2</v>
      </c>
      <c r="T4739" s="38">
        <v>7518.3168215184514</v>
      </c>
      <c r="U4739" s="38">
        <v>407307.26309742249</v>
      </c>
      <c r="V4739" s="38">
        <v>13473.516672794394</v>
      </c>
      <c r="W4739" s="38">
        <v>743389.39517034939</v>
      </c>
      <c r="AA4739" s="13">
        <v>4674</v>
      </c>
      <c r="AB4739" s="39">
        <v>3030520.6340873255</v>
      </c>
    </row>
    <row r="4740" spans="3:28">
      <c r="C4740" s="13">
        <v>4675</v>
      </c>
      <c r="D4740" s="13">
        <v>65</v>
      </c>
      <c r="E4740" s="14">
        <v>225517.7270152102</v>
      </c>
      <c r="F4740" s="14">
        <v>67029.413535931977</v>
      </c>
      <c r="G4740" s="14">
        <v>2551.6097</v>
      </c>
      <c r="H4740" s="14">
        <v>155936.70377927824</v>
      </c>
      <c r="I4740" s="14">
        <v>9356.2022267566936</v>
      </c>
      <c r="J4740" s="14">
        <v>3742.4808907026777</v>
      </c>
      <c r="K4740" s="15">
        <v>8.655645184231836E-2</v>
      </c>
      <c r="L4740" s="14">
        <v>13517.963923026333</v>
      </c>
      <c r="M4740" s="14">
        <v>171564.32055327261</v>
      </c>
      <c r="N4740" s="14">
        <v>2806.8606680270082</v>
      </c>
      <c r="O4740" s="15">
        <v>7.6365585097683597E-2</v>
      </c>
      <c r="P4740" s="14">
        <v>9908.030952495219</v>
      </c>
      <c r="Q4740" s="14">
        <v>141056.17469139246</v>
      </c>
      <c r="R4740" s="14">
        <v>2806.8606680270082</v>
      </c>
      <c r="S4740" s="15">
        <v>0.15064361194087433</v>
      </c>
      <c r="T4740" s="38">
        <v>22316.751388832639</v>
      </c>
      <c r="U4740" s="38">
        <v>171862.88157786339</v>
      </c>
      <c r="V4740" s="38">
        <v>45742.746264354195</v>
      </c>
      <c r="W4740" s="38">
        <v>484483.37682252843</v>
      </c>
      <c r="AA4740" s="13">
        <v>4675</v>
      </c>
      <c r="AB4740" s="39">
        <v>2371697.6955991378</v>
      </c>
    </row>
    <row r="4741" spans="3:28">
      <c r="C4741" s="13">
        <v>4676</v>
      </c>
      <c r="D4741" s="13">
        <v>65</v>
      </c>
      <c r="E4741" s="14">
        <v>233116.69583234459</v>
      </c>
      <c r="F4741" s="14">
        <v>69993.011374614391</v>
      </c>
      <c r="G4741" s="14">
        <v>2551.6097</v>
      </c>
      <c r="H4741" s="14">
        <v>160572.07475773021</v>
      </c>
      <c r="I4741" s="14">
        <v>9634.3244854638124</v>
      </c>
      <c r="J4741" s="14">
        <v>3853.729794185525</v>
      </c>
      <c r="K4741" s="15">
        <v>4.5589970909063061E-2</v>
      </c>
      <c r="L4741" s="14">
        <v>6666.1624556581837</v>
      </c>
      <c r="M4741" s="14">
        <v>154812.95956009929</v>
      </c>
      <c r="N4741" s="14">
        <v>2890.2973456391437</v>
      </c>
      <c r="O4741" s="15">
        <v>0.20319694797594243</v>
      </c>
      <c r="P4741" s="14">
        <v>47398.345616819533</v>
      </c>
      <c r="Q4741" s="14">
        <v>282106.57274114853</v>
      </c>
      <c r="R4741" s="14">
        <v>2890.2973456391437</v>
      </c>
      <c r="S4741" s="15">
        <v>9.9410663178924941E-2</v>
      </c>
      <c r="T4741" s="38">
        <v>38101.994729117723</v>
      </c>
      <c r="U4741" s="38">
        <v>422825.89349476784</v>
      </c>
      <c r="V4741" s="38">
        <v>92166.50280159543</v>
      </c>
      <c r="W4741" s="38">
        <v>859745.42579601565</v>
      </c>
      <c r="AA4741" s="13">
        <v>4676</v>
      </c>
      <c r="AB4741" s="39">
        <v>2967642.6041048444</v>
      </c>
    </row>
    <row r="4742" spans="3:28">
      <c r="C4742" s="13">
        <v>4677</v>
      </c>
      <c r="D4742" s="13">
        <v>65</v>
      </c>
      <c r="E4742" s="14">
        <v>238180.53859098881</v>
      </c>
      <c r="F4742" s="14">
        <v>71967.910050485632</v>
      </c>
      <c r="G4742" s="14">
        <v>2551.6097</v>
      </c>
      <c r="H4742" s="14">
        <v>163661.01884050318</v>
      </c>
      <c r="I4742" s="14">
        <v>9819.6611304301896</v>
      </c>
      <c r="J4742" s="14">
        <v>3927.8644521720762</v>
      </c>
      <c r="K4742" s="15">
        <v>-4.6645477174552856E-2</v>
      </c>
      <c r="L4742" s="14">
        <v>-6366.7124108227881</v>
      </c>
      <c r="M4742" s="14">
        <v>132088.74689296473</v>
      </c>
      <c r="N4742" s="14">
        <v>2945.8983391290567</v>
      </c>
      <c r="O4742" s="15">
        <v>-4.9616148811364585E-2</v>
      </c>
      <c r="P4742" s="14">
        <v>-10091.961215017511</v>
      </c>
      <c r="Q4742" s="14">
        <v>194781.72454508918</v>
      </c>
      <c r="R4742" s="14">
        <v>2945.8983391290567</v>
      </c>
      <c r="S4742" s="15">
        <v>0.27093749087120317</v>
      </c>
      <c r="T4742" s="38">
        <v>184286.74205407567</v>
      </c>
      <c r="U4742" s="38">
        <v>865941.46105364477</v>
      </c>
      <c r="V4742" s="38">
        <v>167828.06842823536</v>
      </c>
      <c r="W4742" s="38">
        <v>1192811.9324916988</v>
      </c>
      <c r="AA4742" s="13">
        <v>4677</v>
      </c>
      <c r="AB4742" s="39">
        <v>2968057.5609820648</v>
      </c>
    </row>
    <row r="4743" spans="3:28">
      <c r="C4743" s="13">
        <v>4678</v>
      </c>
      <c r="D4743" s="13">
        <v>65</v>
      </c>
      <c r="E4743" s="14">
        <v>230922.61134525514</v>
      </c>
      <c r="F4743" s="14">
        <v>69137.318424649508</v>
      </c>
      <c r="G4743" s="14">
        <v>2551.6097</v>
      </c>
      <c r="H4743" s="14">
        <v>159233.68322060563</v>
      </c>
      <c r="I4743" s="14">
        <v>9554.0209932363377</v>
      </c>
      <c r="J4743" s="14">
        <v>3821.6083972945353</v>
      </c>
      <c r="K4743" s="15">
        <v>2.1610992962413218E-2</v>
      </c>
      <c r="L4743" s="14">
        <v>4015.6193105558473</v>
      </c>
      <c r="M4743" s="14">
        <v>191740.1580997417</v>
      </c>
      <c r="N4743" s="14">
        <v>2866.2062979709012</v>
      </c>
      <c r="O4743" s="15">
        <v>-9.0873147413940258E-2</v>
      </c>
      <c r="P4743" s="14">
        <v>-9588.7742590106845</v>
      </c>
      <c r="Q4743" s="14">
        <v>97362.565375527964</v>
      </c>
      <c r="R4743" s="14">
        <v>2866.2062979709012</v>
      </c>
      <c r="S4743" s="15">
        <v>0.62153816011469787</v>
      </c>
      <c r="T4743" s="38">
        <v>156584.27707225844</v>
      </c>
      <c r="U4743" s="38">
        <v>409947.65115322103</v>
      </c>
      <c r="V4743" s="38">
        <v>151011.12212380359</v>
      </c>
      <c r="W4743" s="38">
        <v>699050.37462849077</v>
      </c>
      <c r="AA4743" s="13">
        <v>4678</v>
      </c>
      <c r="AB4743" s="39">
        <v>2863326.5058388007</v>
      </c>
    </row>
    <row r="4744" spans="3:28">
      <c r="C4744" s="13">
        <v>4679</v>
      </c>
      <c r="D4744" s="13">
        <v>65</v>
      </c>
      <c r="E4744" s="14">
        <v>233957.72132549688</v>
      </c>
      <c r="F4744" s="14">
        <v>70321.011316943783</v>
      </c>
      <c r="G4744" s="14">
        <v>2551.6097</v>
      </c>
      <c r="H4744" s="14">
        <v>161085.10030855311</v>
      </c>
      <c r="I4744" s="14">
        <v>9665.1060185131864</v>
      </c>
      <c r="J4744" s="14">
        <v>3866.0424074052748</v>
      </c>
      <c r="K4744" s="15">
        <v>5.0417328821633509E-2</v>
      </c>
      <c r="L4744" s="14">
        <v>7687.3062510401514</v>
      </c>
      <c r="M4744" s="14">
        <v>162093.82080930573</v>
      </c>
      <c r="N4744" s="14">
        <v>2899.531805553956</v>
      </c>
      <c r="O4744" s="15">
        <v>3.2021423663918872E-2</v>
      </c>
      <c r="P4744" s="14">
        <v>10595.151775015729</v>
      </c>
      <c r="Q4744" s="14">
        <v>342921.89198778081</v>
      </c>
      <c r="R4744" s="14">
        <v>2899.531805553956</v>
      </c>
      <c r="S4744" s="15">
        <v>0.39125919803612891</v>
      </c>
      <c r="T4744" s="38">
        <v>434863.69907516049</v>
      </c>
      <c r="U4744" s="38">
        <v>1547760.0488739796</v>
      </c>
      <c r="V4744" s="38">
        <v>453146.15710121638</v>
      </c>
      <c r="W4744" s="38">
        <v>2052775.7616710663</v>
      </c>
      <c r="AA4744" s="13">
        <v>4679</v>
      </c>
      <c r="AB4744" s="39">
        <v>2216161.5785254501</v>
      </c>
    </row>
    <row r="4745" spans="3:28">
      <c r="C4745" s="13">
        <v>4680</v>
      </c>
      <c r="D4745" s="13">
        <v>65</v>
      </c>
      <c r="E4745" s="14">
        <v>235121.06626598936</v>
      </c>
      <c r="F4745" s="14">
        <v>70774.715843735845</v>
      </c>
      <c r="G4745" s="14">
        <v>2551.6097</v>
      </c>
      <c r="H4745" s="14">
        <v>161794.74072225351</v>
      </c>
      <c r="I4745" s="14">
        <v>9707.6844433352107</v>
      </c>
      <c r="J4745" s="14">
        <v>3883.0737773340843</v>
      </c>
      <c r="K4745" s="15">
        <v>-5.8316491074175379E-2</v>
      </c>
      <c r="L4745" s="14">
        <v>-6641.131308132648</v>
      </c>
      <c r="M4745" s="14">
        <v>109181.25104645059</v>
      </c>
      <c r="N4745" s="14">
        <v>2912.3053330005632</v>
      </c>
      <c r="O4745" s="15">
        <v>0.13157118894706948</v>
      </c>
      <c r="P4745" s="14">
        <v>36491.5748575424</v>
      </c>
      <c r="Q4745" s="14">
        <v>315300.05024435197</v>
      </c>
      <c r="R4745" s="14">
        <v>2912.3053330005632</v>
      </c>
      <c r="S4745" s="15">
        <v>5.2109102787743222E-3</v>
      </c>
      <c r="T4745" s="38">
        <v>2923.844163572694</v>
      </c>
      <c r="U4745" s="38">
        <v>565480.45858287485</v>
      </c>
      <c r="V4745" s="38">
        <v>32774.287712982448</v>
      </c>
      <c r="W4745" s="38">
        <v>989961.75987367739</v>
      </c>
      <c r="AA4745" s="13">
        <v>4680</v>
      </c>
      <c r="AB4745" s="39">
        <v>3013272.0982759651</v>
      </c>
    </row>
    <row r="4746" spans="3:28">
      <c r="C4746" s="13">
        <v>4681</v>
      </c>
      <c r="D4746" s="13">
        <v>65</v>
      </c>
      <c r="E4746" s="14">
        <v>233238.106754751</v>
      </c>
      <c r="F4746" s="14">
        <v>70040.361634352885</v>
      </c>
      <c r="G4746" s="14">
        <v>2551.6097</v>
      </c>
      <c r="H4746" s="14">
        <v>160646.13542039812</v>
      </c>
      <c r="I4746" s="14">
        <v>9638.7681252238872</v>
      </c>
      <c r="J4746" s="14">
        <v>3855.5072500895549</v>
      </c>
      <c r="K4746" s="15">
        <v>0.13294430541909527</v>
      </c>
      <c r="L4746" s="14">
        <v>17937.771123536517</v>
      </c>
      <c r="M4746" s="14">
        <v>154792.48583194072</v>
      </c>
      <c r="N4746" s="14">
        <v>2891.6304375671662</v>
      </c>
      <c r="O4746" s="15">
        <v>0.19755311699064956</v>
      </c>
      <c r="P4746" s="14">
        <v>40507.228089368546</v>
      </c>
      <c r="Q4746" s="14">
        <v>246997.78624321704</v>
      </c>
      <c r="R4746" s="14">
        <v>2891.6304375671662</v>
      </c>
      <c r="S4746" s="15">
        <v>-0.11408389148997465</v>
      </c>
      <c r="T4746" s="38">
        <v>-27694.523487402774</v>
      </c>
      <c r="U4746" s="38">
        <v>216507.06667649202</v>
      </c>
      <c r="V4746" s="38">
        <v>30750.475725502292</v>
      </c>
      <c r="W4746" s="38">
        <v>618297.33875164972</v>
      </c>
      <c r="AA4746" s="13">
        <v>4681</v>
      </c>
      <c r="AB4746" s="39">
        <v>2776151.4049803531</v>
      </c>
    </row>
    <row r="4747" spans="3:28">
      <c r="C4747" s="13">
        <v>4682</v>
      </c>
      <c r="D4747" s="13">
        <v>65</v>
      </c>
      <c r="E4747" s="14">
        <v>240500.44795914332</v>
      </c>
      <c r="F4747" s="14">
        <v>72872.674704065896</v>
      </c>
      <c r="G4747" s="14">
        <v>2551.6097</v>
      </c>
      <c r="H4747" s="14">
        <v>165076.16355507742</v>
      </c>
      <c r="I4747" s="14">
        <v>9904.5698133046444</v>
      </c>
      <c r="J4747" s="14">
        <v>3961.8279253218579</v>
      </c>
      <c r="K4747" s="15">
        <v>1.1702851776706318E-2</v>
      </c>
      <c r="L4747" s="14">
        <v>1382.720251632639</v>
      </c>
      <c r="M4747" s="14">
        <v>121516.05364293609</v>
      </c>
      <c r="N4747" s="14">
        <v>2971.3709439913932</v>
      </c>
      <c r="O4747" s="15">
        <v>0.14526100774722778</v>
      </c>
      <c r="P4747" s="14">
        <v>18339.90294312331</v>
      </c>
      <c r="Q4747" s="14">
        <v>146080.41224944778</v>
      </c>
      <c r="R4747" s="14">
        <v>2971.3709439913932</v>
      </c>
      <c r="S4747" s="15">
        <v>0.20888419355537163</v>
      </c>
      <c r="T4747" s="38">
        <v>59850.235992493537</v>
      </c>
      <c r="U4747" s="38">
        <v>347859.4490411618</v>
      </c>
      <c r="V4747" s="38">
        <v>79572.859187249487</v>
      </c>
      <c r="W4747" s="38">
        <v>615455.91493354575</v>
      </c>
      <c r="AA4747" s="13">
        <v>4682</v>
      </c>
      <c r="AB4747" s="39">
        <v>2806115.7973926999</v>
      </c>
    </row>
    <row r="4748" spans="3:28">
      <c r="C4748" s="13">
        <v>4683</v>
      </c>
      <c r="D4748" s="13">
        <v>65</v>
      </c>
      <c r="E4748" s="14">
        <v>225897.09782079968</v>
      </c>
      <c r="F4748" s="14">
        <v>67177.36815011187</v>
      </c>
      <c r="G4748" s="14">
        <v>2551.6097</v>
      </c>
      <c r="H4748" s="14">
        <v>156168.11997068781</v>
      </c>
      <c r="I4748" s="14">
        <v>9370.0871982412682</v>
      </c>
      <c r="J4748" s="14">
        <v>3748.0348792965074</v>
      </c>
      <c r="K4748" s="15">
        <v>3.8256399818055377E-2</v>
      </c>
      <c r="L4748" s="14">
        <v>5955.2559396447205</v>
      </c>
      <c r="M4748" s="14">
        <v>163496.19363230892</v>
      </c>
      <c r="N4748" s="14">
        <v>2811.0261594723802</v>
      </c>
      <c r="O4748" s="15">
        <v>0.22684550530133901</v>
      </c>
      <c r="P4748" s="14">
        <v>34930.424469762096</v>
      </c>
      <c r="Q4748" s="14">
        <v>190319.25947320537</v>
      </c>
      <c r="R4748" s="14">
        <v>2811.0261594723802</v>
      </c>
      <c r="S4748" s="15">
        <v>-0.27154434950280121</v>
      </c>
      <c r="T4748" s="38">
        <v>-43232.522090529681</v>
      </c>
      <c r="U4748" s="38">
        <v>117382.79288598175</v>
      </c>
      <c r="V4748" s="38">
        <v>-2346.8416811228672</v>
      </c>
      <c r="W4748" s="38">
        <v>471198.24599149602</v>
      </c>
      <c r="AA4748" s="13">
        <v>4683</v>
      </c>
      <c r="AB4748" s="39">
        <v>2816200.0191803612</v>
      </c>
    </row>
    <row r="4749" spans="3:28">
      <c r="C4749" s="13">
        <v>4684</v>
      </c>
      <c r="D4749" s="13">
        <v>65</v>
      </c>
      <c r="E4749" s="14">
        <v>226371.5678617658</v>
      </c>
      <c r="F4749" s="14">
        <v>67362.41146608867</v>
      </c>
      <c r="G4749" s="14">
        <v>2551.6097</v>
      </c>
      <c r="H4749" s="14">
        <v>156457.54669567713</v>
      </c>
      <c r="I4749" s="14">
        <v>9387.4528017406265</v>
      </c>
      <c r="J4749" s="14">
        <v>3754.9811206962509</v>
      </c>
      <c r="K4749" s="15">
        <v>-7.1341859262212842E-2</v>
      </c>
      <c r="L4749" s="14">
        <v>-10991.073469867009</v>
      </c>
      <c r="M4749" s="14">
        <v>144948.47243263249</v>
      </c>
      <c r="N4749" s="14">
        <v>2816.235840522188</v>
      </c>
      <c r="O4749" s="15">
        <v>0.12476714178826873</v>
      </c>
      <c r="P4749" s="14">
        <v>15134.011363499065</v>
      </c>
      <c r="Q4749" s="14">
        <v>137840.18217321124</v>
      </c>
      <c r="R4749" s="14">
        <v>2816.235840522188</v>
      </c>
      <c r="S4749" s="15">
        <v>-0.11807433452262923</v>
      </c>
      <c r="T4749" s="38">
        <v>-7051.855681379554</v>
      </c>
      <c r="U4749" s="38">
        <v>54080.127801113849</v>
      </c>
      <c r="V4749" s="38">
        <v>-2908.9177877474986</v>
      </c>
      <c r="W4749" s="38">
        <v>336868.78240695759</v>
      </c>
      <c r="AA4749" s="13">
        <v>4684</v>
      </c>
      <c r="AB4749" s="39">
        <v>2825549.86213437</v>
      </c>
    </row>
    <row r="4750" spans="3:28">
      <c r="C4750" s="13">
        <v>4685</v>
      </c>
      <c r="D4750" s="13">
        <v>65</v>
      </c>
      <c r="E4750" s="14">
        <v>235892.60075359835</v>
      </c>
      <c r="F4750" s="14">
        <v>71075.61429390336</v>
      </c>
      <c r="G4750" s="14">
        <v>2551.6097</v>
      </c>
      <c r="H4750" s="14">
        <v>162265.37675969498</v>
      </c>
      <c r="I4750" s="14">
        <v>9735.922605581698</v>
      </c>
      <c r="J4750" s="14">
        <v>3894.3690422326795</v>
      </c>
      <c r="K4750" s="15">
        <v>3.5544253677562587E-2</v>
      </c>
      <c r="L4750" s="14">
        <v>5038.2450182719258</v>
      </c>
      <c r="M4750" s="14">
        <v>148731.12671947377</v>
      </c>
      <c r="N4750" s="14">
        <v>2920.7767816745095</v>
      </c>
      <c r="O4750" s="15">
        <v>0.12279009396978652</v>
      </c>
      <c r="P4750" s="14">
        <v>14914.413256336686</v>
      </c>
      <c r="Q4750" s="14">
        <v>137837.4764783089</v>
      </c>
      <c r="R4750" s="14">
        <v>2920.7767816745095</v>
      </c>
      <c r="S4750" s="15">
        <v>-0.12359014024723379</v>
      </c>
      <c r="T4750" s="38">
        <v>-132675.72340662047</v>
      </c>
      <c r="U4750" s="38">
        <v>942298.4836530165</v>
      </c>
      <c r="V4750" s="38">
        <v>-112723.06513201186</v>
      </c>
      <c r="W4750" s="38">
        <v>1228867.0868507992</v>
      </c>
      <c r="AA4750" s="13">
        <v>4685</v>
      </c>
      <c r="AB4750" s="39">
        <v>2820321.510420905</v>
      </c>
    </row>
    <row r="4751" spans="3:28">
      <c r="C4751" s="13">
        <v>4686</v>
      </c>
      <c r="D4751" s="13">
        <v>65</v>
      </c>
      <c r="E4751" s="14">
        <v>226802.62351510013</v>
      </c>
      <c r="F4751" s="14">
        <v>67530.52317088905</v>
      </c>
      <c r="G4751" s="14">
        <v>2551.6097</v>
      </c>
      <c r="H4751" s="14">
        <v>156720.4906442111</v>
      </c>
      <c r="I4751" s="14">
        <v>9403.2294386526646</v>
      </c>
      <c r="J4751" s="14">
        <v>3761.2917754610662</v>
      </c>
      <c r="K4751" s="15">
        <v>6.7833491108033966E-2</v>
      </c>
      <c r="L4751" s="14">
        <v>8149.3008351966255</v>
      </c>
      <c r="M4751" s="14">
        <v>130166.78034420971</v>
      </c>
      <c r="N4751" s="14">
        <v>2820.9688315957992</v>
      </c>
      <c r="O4751" s="15">
        <v>4.4060325842061487E-2</v>
      </c>
      <c r="P4751" s="14">
        <v>8452.7116541500818</v>
      </c>
      <c r="Q4751" s="14">
        <v>201707.25288536167</v>
      </c>
      <c r="R4751" s="14">
        <v>2820.9688315957992</v>
      </c>
      <c r="S4751" s="15">
        <v>4.3968279661699396E-2</v>
      </c>
      <c r="T4751" s="38">
        <v>14135.710109734744</v>
      </c>
      <c r="U4751" s="38">
        <v>337044.10662256443</v>
      </c>
      <c r="V4751" s="38">
        <v>30737.722599081451</v>
      </c>
      <c r="W4751" s="38">
        <v>668918.13985213579</v>
      </c>
      <c r="AA4751" s="13">
        <v>4686</v>
      </c>
      <c r="AB4751" s="39">
        <v>2622534.2241655546</v>
      </c>
    </row>
    <row r="4752" spans="3:28">
      <c r="C4752" s="13">
        <v>4687</v>
      </c>
      <c r="D4752" s="13">
        <v>65</v>
      </c>
      <c r="E4752" s="14">
        <v>224613.87192440333</v>
      </c>
      <c r="F4752" s="14">
        <v>66676.910050517297</v>
      </c>
      <c r="G4752" s="14">
        <v>2551.6097</v>
      </c>
      <c r="H4752" s="14">
        <v>155385.35217388603</v>
      </c>
      <c r="I4752" s="14">
        <v>9323.1211304331609</v>
      </c>
      <c r="J4752" s="14">
        <v>3729.2484521732645</v>
      </c>
      <c r="K4752" s="15">
        <v>1.3017955764437254E-2</v>
      </c>
      <c r="L4752" s="14">
        <v>2223.2028860355554</v>
      </c>
      <c r="M4752" s="14">
        <v>174867.55061594228</v>
      </c>
      <c r="N4752" s="14">
        <v>2796.936339129948</v>
      </c>
      <c r="O4752" s="15">
        <v>0.17524307633596903</v>
      </c>
      <c r="P4752" s="14">
        <v>29065.191773561481</v>
      </c>
      <c r="Q4752" s="14">
        <v>196320.09422438077</v>
      </c>
      <c r="R4752" s="14">
        <v>2796.936339129948</v>
      </c>
      <c r="S4752" s="15">
        <v>0.47063190416579015</v>
      </c>
      <c r="T4752" s="38">
        <v>885484.98649632814</v>
      </c>
      <c r="U4752" s="38">
        <v>2768364.4563967003</v>
      </c>
      <c r="V4752" s="38">
        <v>916773.38115592522</v>
      </c>
      <c r="W4752" s="38">
        <v>3139552.1012370232</v>
      </c>
      <c r="AA4752" s="13">
        <v>4687</v>
      </c>
      <c r="AB4752" s="39">
        <v>2604520.2265658984</v>
      </c>
    </row>
    <row r="4753" spans="3:28">
      <c r="C4753" s="13">
        <v>4688</v>
      </c>
      <c r="D4753" s="13">
        <v>65</v>
      </c>
      <c r="E4753" s="14">
        <v>231418.22893312908</v>
      </c>
      <c r="F4753" s="14">
        <v>69330.609283920348</v>
      </c>
      <c r="G4753" s="14">
        <v>2551.6097</v>
      </c>
      <c r="H4753" s="14">
        <v>159536.00994920873</v>
      </c>
      <c r="I4753" s="14">
        <v>9572.1605969525244</v>
      </c>
      <c r="J4753" s="14">
        <v>3828.86423878101</v>
      </c>
      <c r="K4753" s="15">
        <v>7.5109051238388159E-3</v>
      </c>
      <c r="L4753" s="14">
        <v>1191.4648664719991</v>
      </c>
      <c r="M4753" s="14">
        <v>161737.22660956072</v>
      </c>
      <c r="N4753" s="14">
        <v>2871.6481790857574</v>
      </c>
      <c r="O4753" s="15">
        <v>0.20867104255763957</v>
      </c>
      <c r="P4753" s="14">
        <v>58361.754110423441</v>
      </c>
      <c r="Q4753" s="14">
        <v>339480.6305060985</v>
      </c>
      <c r="R4753" s="14">
        <v>2871.6481790857574</v>
      </c>
      <c r="S4753" s="15">
        <v>-7.131584854819574E-2</v>
      </c>
      <c r="T4753" s="38">
        <v>-9998.1598519494437</v>
      </c>
      <c r="U4753" s="38">
        <v>131633.14750654198</v>
      </c>
      <c r="V4753" s="38">
        <v>49555.059124945998</v>
      </c>
      <c r="W4753" s="38">
        <v>632851.0046222012</v>
      </c>
      <c r="AA4753" s="13">
        <v>4688</v>
      </c>
      <c r="AB4753" s="39">
        <v>2353012.3516989402</v>
      </c>
    </row>
    <row r="4754" spans="3:28">
      <c r="C4754" s="13">
        <v>4689</v>
      </c>
      <c r="D4754" s="13">
        <v>65</v>
      </c>
      <c r="E4754" s="14">
        <v>237757.03502307937</v>
      </c>
      <c r="F4754" s="14">
        <v>71802.74365900096</v>
      </c>
      <c r="G4754" s="14">
        <v>2551.6097</v>
      </c>
      <c r="H4754" s="14">
        <v>163402.68166407841</v>
      </c>
      <c r="I4754" s="14">
        <v>9804.1608998447045</v>
      </c>
      <c r="J4754" s="14">
        <v>3921.6643599378822</v>
      </c>
      <c r="K4754" s="15">
        <v>6.7480162500765911E-2</v>
      </c>
      <c r="L4754" s="14">
        <v>9570.213647083845</v>
      </c>
      <c r="M4754" s="14">
        <v>153353.66883830031</v>
      </c>
      <c r="N4754" s="14">
        <v>2941.2482699534112</v>
      </c>
      <c r="O4754" s="15">
        <v>1.8448307719507485E-2</v>
      </c>
      <c r="P4754" s="14">
        <v>2435.6024771523398</v>
      </c>
      <c r="Q4754" s="14">
        <v>135929.31047346888</v>
      </c>
      <c r="R4754" s="14">
        <v>2941.2482699534112</v>
      </c>
      <c r="S4754" s="15">
        <v>9.1166654691002935E-2</v>
      </c>
      <c r="T4754" s="38">
        <v>63056.705002449118</v>
      </c>
      <c r="U4754" s="38">
        <v>756191.46024074755</v>
      </c>
      <c r="V4754" s="38">
        <v>75062.5211266853</v>
      </c>
      <c r="W4754" s="38">
        <v>1045474.4395525167</v>
      </c>
      <c r="AA4754" s="13">
        <v>4689</v>
      </c>
      <c r="AB4754" s="39">
        <v>3114963.5681695067</v>
      </c>
    </row>
    <row r="4755" spans="3:28">
      <c r="C4755" s="13">
        <v>4690</v>
      </c>
      <c r="D4755" s="13">
        <v>65</v>
      </c>
      <c r="E4755" s="14">
        <v>214608.24934528151</v>
      </c>
      <c r="F4755" s="14">
        <v>62774.717244659791</v>
      </c>
      <c r="G4755" s="14">
        <v>2551.6097</v>
      </c>
      <c r="H4755" s="14">
        <v>149281.92240062173</v>
      </c>
      <c r="I4755" s="14">
        <v>8956.9153440373029</v>
      </c>
      <c r="J4755" s="14">
        <v>3582.7661376149213</v>
      </c>
      <c r="K4755" s="15">
        <v>7.0649000310417182E-2</v>
      </c>
      <c r="L4755" s="14">
        <v>8337.1213331899908</v>
      </c>
      <c r="M4755" s="14">
        <v>128136.13786543492</v>
      </c>
      <c r="N4755" s="14">
        <v>2687.0746032111906</v>
      </c>
      <c r="O4755" s="15">
        <v>-9.8316759852890179E-2</v>
      </c>
      <c r="P4755" s="14">
        <v>-28411.892483941789</v>
      </c>
      <c r="Q4755" s="14">
        <v>261914.85100198124</v>
      </c>
      <c r="R4755" s="14">
        <v>2687.0746032111906</v>
      </c>
      <c r="S4755" s="15">
        <v>0.3298403392833501</v>
      </c>
      <c r="T4755" s="38">
        <v>39127.095470235334</v>
      </c>
      <c r="U4755" s="38">
        <v>159094.98161664099</v>
      </c>
      <c r="V4755" s="38">
        <v>19052.324319483538</v>
      </c>
      <c r="W4755" s="38">
        <v>549145.97048405721</v>
      </c>
      <c r="AA4755" s="13">
        <v>4690</v>
      </c>
      <c r="AB4755" s="39">
        <v>2555807.2895862013</v>
      </c>
    </row>
    <row r="4756" spans="3:28">
      <c r="C4756" s="13">
        <v>4691</v>
      </c>
      <c r="D4756" s="13">
        <v>65</v>
      </c>
      <c r="E4756" s="14">
        <v>225697.45504822949</v>
      </c>
      <c r="F4756" s="14">
        <v>67099.507468809505</v>
      </c>
      <c r="G4756" s="14">
        <v>2551.6097</v>
      </c>
      <c r="H4756" s="14">
        <v>156046.33787942</v>
      </c>
      <c r="I4756" s="14">
        <v>9362.7802727651997</v>
      </c>
      <c r="J4756" s="14">
        <v>3745.11210910608</v>
      </c>
      <c r="K4756" s="15">
        <v>8.010117238520513E-2</v>
      </c>
      <c r="L4756" s="14">
        <v>7563.9355340021839</v>
      </c>
      <c r="M4756" s="14">
        <v>103866.26469633635</v>
      </c>
      <c r="N4756" s="14">
        <v>2808.8340818295596</v>
      </c>
      <c r="O4756" s="15">
        <v>2.7139818338698746E-2</v>
      </c>
      <c r="P4756" s="14">
        <v>4231.0801993278619</v>
      </c>
      <c r="Q4756" s="14">
        <v>161534.85318009995</v>
      </c>
      <c r="R4756" s="14">
        <v>2808.8340818295596</v>
      </c>
      <c r="S4756" s="15">
        <v>0.22212832758448503</v>
      </c>
      <c r="T4756" s="38">
        <v>47873.911440094169</v>
      </c>
      <c r="U4756" s="38">
        <v>264801.9942857931</v>
      </c>
      <c r="V4756" s="38">
        <v>59668.927173424214</v>
      </c>
      <c r="W4756" s="38">
        <v>530203.11216222937</v>
      </c>
      <c r="AA4756" s="13">
        <v>4691</v>
      </c>
      <c r="AB4756" s="39">
        <v>3013584.9255458196</v>
      </c>
    </row>
    <row r="4757" spans="3:28">
      <c r="C4757" s="13">
        <v>4692</v>
      </c>
      <c r="D4757" s="13">
        <v>65</v>
      </c>
      <c r="E4757" s="14">
        <v>244362.71892762717</v>
      </c>
      <c r="F4757" s="14">
        <v>74378.960381774596</v>
      </c>
      <c r="G4757" s="14">
        <v>2551.6097</v>
      </c>
      <c r="H4757" s="14">
        <v>167432.14884585256</v>
      </c>
      <c r="I4757" s="14">
        <v>10045.928930751154</v>
      </c>
      <c r="J4757" s="14">
        <v>4018.3715723004616</v>
      </c>
      <c r="K4757" s="15">
        <v>2.0494126757349917E-2</v>
      </c>
      <c r="L4757" s="14">
        <v>3722.0121595007813</v>
      </c>
      <c r="M4757" s="14">
        <v>187344.79893335528</v>
      </c>
      <c r="N4757" s="14">
        <v>3013.778679225346</v>
      </c>
      <c r="O4757" s="15">
        <v>9.718244126448515E-2</v>
      </c>
      <c r="P4757" s="14">
        <v>20676.749787022989</v>
      </c>
      <c r="Q4757" s="14">
        <v>234945.83688569945</v>
      </c>
      <c r="R4757" s="14">
        <v>3013.778679225346</v>
      </c>
      <c r="S4757" s="15">
        <v>0.54875858436547997</v>
      </c>
      <c r="T4757" s="38">
        <v>184484.39033875297</v>
      </c>
      <c r="U4757" s="38">
        <v>522176.2535354381</v>
      </c>
      <c r="V4757" s="38">
        <v>208883.15228527674</v>
      </c>
      <c r="W4757" s="38">
        <v>944466.88935449277</v>
      </c>
      <c r="AA4757" s="13">
        <v>4692</v>
      </c>
      <c r="AB4757" s="39">
        <v>2551223.8686894854</v>
      </c>
    </row>
    <row r="4758" spans="3:28">
      <c r="C4758" s="13">
        <v>4693</v>
      </c>
      <c r="D4758" s="13">
        <v>65</v>
      </c>
      <c r="E4758" s="14">
        <v>246596.42714788724</v>
      </c>
      <c r="F4758" s="14">
        <v>75250.106587676026</v>
      </c>
      <c r="G4758" s="14">
        <v>2551.6097</v>
      </c>
      <c r="H4758" s="14">
        <v>168794.7108602112</v>
      </c>
      <c r="I4758" s="14">
        <v>10127.682651612671</v>
      </c>
      <c r="J4758" s="14">
        <v>4051.0730606450688</v>
      </c>
      <c r="K4758" s="15">
        <v>4.0237084245854468E-2</v>
      </c>
      <c r="L4758" s="14">
        <v>6455.3916741549247</v>
      </c>
      <c r="M4758" s="14">
        <v>168914.81140315902</v>
      </c>
      <c r="N4758" s="14">
        <v>3038.3047954838012</v>
      </c>
      <c r="O4758" s="15">
        <v>2.7142882597966669E-2</v>
      </c>
      <c r="P4758" s="14">
        <v>3504.5958094563689</v>
      </c>
      <c r="Q4758" s="14">
        <v>134140.31483593598</v>
      </c>
      <c r="R4758" s="14">
        <v>3038.3047954838012</v>
      </c>
      <c r="S4758" s="15">
        <v>0.31854262007797363</v>
      </c>
      <c r="T4758" s="38">
        <v>192663.2746413796</v>
      </c>
      <c r="U4758" s="38">
        <v>799009.73270458949</v>
      </c>
      <c r="V4758" s="38">
        <v>202623.2621249909</v>
      </c>
      <c r="W4758" s="38">
        <v>1102064.8589436845</v>
      </c>
      <c r="AA4758" s="13">
        <v>4693</v>
      </c>
      <c r="AB4758" s="39">
        <v>2710096.8081401396</v>
      </c>
    </row>
    <row r="4759" spans="3:28">
      <c r="C4759" s="13">
        <v>4694</v>
      </c>
      <c r="D4759" s="13">
        <v>65</v>
      </c>
      <c r="E4759" s="14">
        <v>241361.95779355019</v>
      </c>
      <c r="F4759" s="14">
        <v>73208.66353948458</v>
      </c>
      <c r="G4759" s="14">
        <v>2551.6097</v>
      </c>
      <c r="H4759" s="14">
        <v>165601.68455406561</v>
      </c>
      <c r="I4759" s="14">
        <v>9936.1010732439354</v>
      </c>
      <c r="J4759" s="14">
        <v>3974.4404292975742</v>
      </c>
      <c r="K4759" s="15">
        <v>4.6504531395339221E-2</v>
      </c>
      <c r="L4759" s="14">
        <v>7303.1065448592735</v>
      </c>
      <c r="M4759" s="14">
        <v>166331.07796663031</v>
      </c>
      <c r="N4759" s="14">
        <v>2980.8303219731806</v>
      </c>
      <c r="O4759" s="15">
        <v>2.9730402412647877E-2</v>
      </c>
      <c r="P4759" s="14">
        <v>5269.5284104240882</v>
      </c>
      <c r="Q4759" s="14">
        <v>184003.70695156362</v>
      </c>
      <c r="R4759" s="14">
        <v>2980.8303219731806</v>
      </c>
      <c r="S4759" s="15">
        <v>1.9273330439661215E-2</v>
      </c>
      <c r="T4759" s="38">
        <v>15178.192576615591</v>
      </c>
      <c r="U4759" s="38">
        <v>804191.68913413491</v>
      </c>
      <c r="V4759" s="38">
        <v>27750.827531898954</v>
      </c>
      <c r="W4759" s="38">
        <v>1154526.4740523288</v>
      </c>
      <c r="AA4759" s="13">
        <v>4694</v>
      </c>
      <c r="AB4759" s="39">
        <v>2636943.3177967072</v>
      </c>
    </row>
    <row r="4760" spans="3:28">
      <c r="C4760" s="13">
        <v>4695</v>
      </c>
      <c r="D4760" s="13">
        <v>65</v>
      </c>
      <c r="E4760" s="14">
        <v>235160.44130000385</v>
      </c>
      <c r="F4760" s="14">
        <v>70790.072107001499</v>
      </c>
      <c r="G4760" s="14">
        <v>2551.6097</v>
      </c>
      <c r="H4760" s="14">
        <v>161818.75949300235</v>
      </c>
      <c r="I4760" s="14">
        <v>9709.125569580141</v>
      </c>
      <c r="J4760" s="14">
        <v>3883.6502278320568</v>
      </c>
      <c r="K4760" s="15">
        <v>0.12201312825176527</v>
      </c>
      <c r="L4760" s="14">
        <v>14167.483383870926</v>
      </c>
      <c r="M4760" s="14">
        <v>132223.72656792565</v>
      </c>
      <c r="N4760" s="14">
        <v>2912.7376708740421</v>
      </c>
      <c r="O4760" s="15">
        <v>0.20704188182966293</v>
      </c>
      <c r="P4760" s="14">
        <v>52697.093830139725</v>
      </c>
      <c r="Q4760" s="14">
        <v>308677.29796134832</v>
      </c>
      <c r="R4760" s="14">
        <v>2912.7376708740421</v>
      </c>
      <c r="S4760" s="15">
        <v>0.12041579958332535</v>
      </c>
      <c r="T4760" s="38">
        <v>32894.0990474051</v>
      </c>
      <c r="U4760" s="38">
        <v>307521.42353175627</v>
      </c>
      <c r="V4760" s="38">
        <v>99758.676261415763</v>
      </c>
      <c r="W4760" s="38">
        <v>748422.44806103024</v>
      </c>
      <c r="AA4760" s="13">
        <v>4695</v>
      </c>
      <c r="AB4760" s="39">
        <v>2592727.3616787223</v>
      </c>
    </row>
    <row r="4761" spans="3:28">
      <c r="C4761" s="13">
        <v>4696</v>
      </c>
      <c r="D4761" s="13">
        <v>65</v>
      </c>
      <c r="E4761" s="14">
        <v>215531.69518180919</v>
      </c>
      <c r="F4761" s="14">
        <v>63134.861120905582</v>
      </c>
      <c r="G4761" s="14">
        <v>2551.6097</v>
      </c>
      <c r="H4761" s="14">
        <v>149845.22436090361</v>
      </c>
      <c r="I4761" s="14">
        <v>8990.7134616542153</v>
      </c>
      <c r="J4761" s="14">
        <v>3596.2853846616863</v>
      </c>
      <c r="K4761" s="15">
        <v>-2.9798376535660163E-2</v>
      </c>
      <c r="L4761" s="14">
        <v>-4255.1629708366545</v>
      </c>
      <c r="M4761" s="14">
        <v>140341.46291216189</v>
      </c>
      <c r="N4761" s="14">
        <v>2697.2140384962645</v>
      </c>
      <c r="O4761" s="15">
        <v>3.4249631212575599E-2</v>
      </c>
      <c r="P4761" s="14">
        <v>5217.2076870216169</v>
      </c>
      <c r="Q4761" s="14">
        <v>158894.68664769927</v>
      </c>
      <c r="R4761" s="14">
        <v>2697.2140384962645</v>
      </c>
      <c r="S4761" s="15">
        <v>3.5059105575616395E-2</v>
      </c>
      <c r="T4761" s="38">
        <v>46577.73304792316</v>
      </c>
      <c r="U4761" s="38">
        <v>1376475.1516580172</v>
      </c>
      <c r="V4761" s="38">
        <v>47539.777764108119</v>
      </c>
      <c r="W4761" s="38">
        <v>1675711.3012178782</v>
      </c>
      <c r="AA4761" s="13">
        <v>4696</v>
      </c>
      <c r="AB4761" s="39">
        <v>2985536.7494514878</v>
      </c>
    </row>
    <row r="4762" spans="3:28">
      <c r="C4762" s="13">
        <v>4697</v>
      </c>
      <c r="D4762" s="13">
        <v>65</v>
      </c>
      <c r="E4762" s="14">
        <v>220143.81168513701</v>
      </c>
      <c r="F4762" s="14">
        <v>64933.586557203438</v>
      </c>
      <c r="G4762" s="14">
        <v>2551.6097</v>
      </c>
      <c r="H4762" s="14">
        <v>152658.61542793358</v>
      </c>
      <c r="I4762" s="14">
        <v>9159.5169256760146</v>
      </c>
      <c r="J4762" s="14">
        <v>3663.8067702704061</v>
      </c>
      <c r="K4762" s="15">
        <v>4.6214083022607134E-2</v>
      </c>
      <c r="L4762" s="14">
        <v>7771.165637417058</v>
      </c>
      <c r="M4762" s="14">
        <v>177758.85897116028</v>
      </c>
      <c r="N4762" s="14">
        <v>2747.8550777028045</v>
      </c>
      <c r="O4762" s="15">
        <v>1.1455199273198574E-2</v>
      </c>
      <c r="P4762" s="14">
        <v>1493.4072270896447</v>
      </c>
      <c r="Q4762" s="14">
        <v>133236.71477172847</v>
      </c>
      <c r="R4762" s="14">
        <v>2747.8550777028045</v>
      </c>
      <c r="S4762" s="15">
        <v>0.16070671038489637</v>
      </c>
      <c r="T4762" s="38">
        <v>43895.0172989403</v>
      </c>
      <c r="U4762" s="38">
        <v>318406.3713572612</v>
      </c>
      <c r="V4762" s="38">
        <v>53159.590163447006</v>
      </c>
      <c r="W4762" s="38">
        <v>629401.94510014995</v>
      </c>
      <c r="AA4762" s="13">
        <v>4697</v>
      </c>
      <c r="AB4762" s="39">
        <v>2722430.7402761066</v>
      </c>
    </row>
    <row r="4763" spans="3:28">
      <c r="C4763" s="13">
        <v>4698</v>
      </c>
      <c r="D4763" s="13">
        <v>65</v>
      </c>
      <c r="E4763" s="14">
        <v>240889.97673933327</v>
      </c>
      <c r="F4763" s="14">
        <v>73024.590928339981</v>
      </c>
      <c r="G4763" s="14">
        <v>2551.6097</v>
      </c>
      <c r="H4763" s="14">
        <v>165313.77611099329</v>
      </c>
      <c r="I4763" s="14">
        <v>9918.8265666595962</v>
      </c>
      <c r="J4763" s="14">
        <v>3967.5306266638386</v>
      </c>
      <c r="K4763" s="15">
        <v>-3.5843069076679258E-2</v>
      </c>
      <c r="L4763" s="14">
        <v>-5721.847592019185</v>
      </c>
      <c r="M4763" s="14">
        <v>155898.01305060522</v>
      </c>
      <c r="N4763" s="14">
        <v>2975.6479699978786</v>
      </c>
      <c r="O4763" s="15">
        <v>5.4337791216712394E-2</v>
      </c>
      <c r="P4763" s="14">
        <v>6341.6718398558187</v>
      </c>
      <c r="Q4763" s="14">
        <v>124537.8068889479</v>
      </c>
      <c r="R4763" s="14">
        <v>2975.6479699978786</v>
      </c>
      <c r="S4763" s="15">
        <v>-1.2524710025263425E-2</v>
      </c>
      <c r="T4763" s="38">
        <v>-3366.9713060871632</v>
      </c>
      <c r="U4763" s="38">
        <v>266947.1408161773</v>
      </c>
      <c r="V4763" s="38">
        <v>-2747.1470582505294</v>
      </c>
      <c r="W4763" s="38">
        <v>547382.96075573051</v>
      </c>
      <c r="AA4763" s="13">
        <v>4698</v>
      </c>
      <c r="AB4763" s="39">
        <v>3127420.4973465418</v>
      </c>
    </row>
    <row r="4764" spans="3:28">
      <c r="C4764" s="13">
        <v>4699</v>
      </c>
      <c r="D4764" s="13">
        <v>65</v>
      </c>
      <c r="E4764" s="14">
        <v>226774.37452321438</v>
      </c>
      <c r="F4764" s="14">
        <v>67519.50606405361</v>
      </c>
      <c r="G4764" s="14">
        <v>2551.6097</v>
      </c>
      <c r="H4764" s="14">
        <v>156703.25875916079</v>
      </c>
      <c r="I4764" s="14">
        <v>9402.1955255496468</v>
      </c>
      <c r="J4764" s="14">
        <v>3760.8782102198588</v>
      </c>
      <c r="K4764" s="15">
        <v>-1.2753332252797046E-2</v>
      </c>
      <c r="L4764" s="14">
        <v>-1864.7252175491292</v>
      </c>
      <c r="M4764" s="14">
        <v>146230.4584410997</v>
      </c>
      <c r="N4764" s="14">
        <v>2820.6586576648938</v>
      </c>
      <c r="O4764" s="15">
        <v>0.13158977139407008</v>
      </c>
      <c r="P4764" s="14">
        <v>24213.25179284472</v>
      </c>
      <c r="Q4764" s="14">
        <v>209629.15797106331</v>
      </c>
      <c r="R4764" s="14">
        <v>2820.6586576648938</v>
      </c>
      <c r="S4764" s="15">
        <v>0.159224577854051</v>
      </c>
      <c r="T4764" s="38">
        <v>77120.525833447929</v>
      </c>
      <c r="U4764" s="38">
        <v>562881.49293968698</v>
      </c>
      <c r="V4764" s="38">
        <v>99469.052408743519</v>
      </c>
      <c r="W4764" s="38">
        <v>918741.10935185</v>
      </c>
      <c r="AA4764" s="13">
        <v>4699</v>
      </c>
      <c r="AB4764" s="39">
        <v>2979427.6872935379</v>
      </c>
    </row>
    <row r="4765" spans="3:28">
      <c r="C4765" s="13">
        <v>4700</v>
      </c>
      <c r="D4765" s="13">
        <v>65</v>
      </c>
      <c r="E4765" s="14">
        <v>234916.16600804188</v>
      </c>
      <c r="F4765" s="14">
        <v>70694.804743136337</v>
      </c>
      <c r="G4765" s="14">
        <v>2551.6097</v>
      </c>
      <c r="H4765" s="14">
        <v>161669.75156490554</v>
      </c>
      <c r="I4765" s="14">
        <v>9700.1850938943317</v>
      </c>
      <c r="J4765" s="14">
        <v>3880.0740375577329</v>
      </c>
      <c r="K4765" s="15">
        <v>3.7302216822261959E-2</v>
      </c>
      <c r="L4765" s="14">
        <v>7322.7811098490665</v>
      </c>
      <c r="M4765" s="14">
        <v>205572.36039365578</v>
      </c>
      <c r="N4765" s="14">
        <v>2910.0555281682996</v>
      </c>
      <c r="O4765" s="15">
        <v>0.23357842344698501</v>
      </c>
      <c r="P4765" s="14">
        <v>93521.544176976036</v>
      </c>
      <c r="Q4765" s="14">
        <v>495362.62985193782</v>
      </c>
      <c r="R4765" s="14">
        <v>2910.0555281682996</v>
      </c>
      <c r="S4765" s="15">
        <v>-0.19843425209972776</v>
      </c>
      <c r="T4765" s="38">
        <v>-18505.940223688223</v>
      </c>
      <c r="U4765" s="38">
        <v>76208.895400520953</v>
      </c>
      <c r="V4765" s="38">
        <v>82338.38506313687</v>
      </c>
      <c r="W4765" s="38">
        <v>777143.88564611459</v>
      </c>
      <c r="AA4765" s="13">
        <v>4700</v>
      </c>
      <c r="AB4765" s="39">
        <v>2109948.3040559324</v>
      </c>
    </row>
    <row r="4766" spans="3:28">
      <c r="C4766" s="13">
        <v>4701</v>
      </c>
      <c r="D4766" s="13">
        <v>65</v>
      </c>
      <c r="E4766" s="14">
        <v>236170.56484739078</v>
      </c>
      <c r="F4766" s="14">
        <v>71184.020290482411</v>
      </c>
      <c r="G4766" s="14">
        <v>2551.6097</v>
      </c>
      <c r="H4766" s="14">
        <v>162434.93485690837</v>
      </c>
      <c r="I4766" s="14">
        <v>9746.0960914145016</v>
      </c>
      <c r="J4766" s="14">
        <v>3898.4384365658007</v>
      </c>
      <c r="K4766" s="15">
        <v>5.9635933392312129E-2</v>
      </c>
      <c r="L4766" s="14">
        <v>8798.7240680590185</v>
      </c>
      <c r="M4766" s="14">
        <v>158288.58812168025</v>
      </c>
      <c r="N4766" s="14">
        <v>2923.8288274243505</v>
      </c>
      <c r="O4766" s="15">
        <v>3.9787880288754615E-2</v>
      </c>
      <c r="P4766" s="14">
        <v>3520.5769269180887</v>
      </c>
      <c r="Q4766" s="14">
        <v>93466.142677872311</v>
      </c>
      <c r="R4766" s="14">
        <v>2923.8288274243505</v>
      </c>
      <c r="S4766" s="15">
        <v>4.6249533014488808E-3</v>
      </c>
      <c r="T4766" s="38">
        <v>1363.6295512995769</v>
      </c>
      <c r="U4766" s="38">
        <v>297667.34288055677</v>
      </c>
      <c r="V4766" s="38">
        <v>13682.930546276684</v>
      </c>
      <c r="W4766" s="38">
        <v>549422.07368010934</v>
      </c>
      <c r="AA4766" s="13">
        <v>4701</v>
      </c>
      <c r="AB4766" s="39">
        <v>2454916.3075142321</v>
      </c>
    </row>
    <row r="4767" spans="3:28">
      <c r="C4767" s="13">
        <v>4702</v>
      </c>
      <c r="D4767" s="13">
        <v>65</v>
      </c>
      <c r="E4767" s="14">
        <v>229849.77409013925</v>
      </c>
      <c r="F4767" s="14">
        <v>68718.911895154306</v>
      </c>
      <c r="G4767" s="14">
        <v>2551.6097</v>
      </c>
      <c r="H4767" s="14">
        <v>158579.25249498495</v>
      </c>
      <c r="I4767" s="14">
        <v>9514.7551496990964</v>
      </c>
      <c r="J4767" s="14">
        <v>3805.9020598796387</v>
      </c>
      <c r="K4767" s="15">
        <v>0.16988572403661861</v>
      </c>
      <c r="L4767" s="14">
        <v>26469.391917859182</v>
      </c>
      <c r="M4767" s="14">
        <v>184179.38363918601</v>
      </c>
      <c r="N4767" s="14">
        <v>2854.4265449097288</v>
      </c>
      <c r="O4767" s="15">
        <v>-4.6825995078963914E-2</v>
      </c>
      <c r="P4767" s="14">
        <v>-8543.7570233887873</v>
      </c>
      <c r="Q4767" s="14">
        <v>175341.02087703015</v>
      </c>
      <c r="R4767" s="14">
        <v>2854.4265449097288</v>
      </c>
      <c r="S4767" s="15">
        <v>7.6394623078266985E-2</v>
      </c>
      <c r="T4767" s="38">
        <v>19501.149224873829</v>
      </c>
      <c r="U4767" s="38">
        <v>276196.97223828814</v>
      </c>
      <c r="V4767" s="38">
        <v>37426.784119344222</v>
      </c>
      <c r="W4767" s="38">
        <v>635717.37675450428</v>
      </c>
      <c r="AA4767" s="13">
        <v>4702</v>
      </c>
      <c r="AB4767" s="39">
        <v>2213461.3002934498</v>
      </c>
    </row>
    <row r="4768" spans="3:28">
      <c r="C4768" s="13">
        <v>4703</v>
      </c>
      <c r="D4768" s="13">
        <v>65</v>
      </c>
      <c r="E4768" s="14">
        <v>242847.77218583372</v>
      </c>
      <c r="F4768" s="14">
        <v>73788.131152475151</v>
      </c>
      <c r="G4768" s="14">
        <v>2551.6097</v>
      </c>
      <c r="H4768" s="14">
        <v>166508.03133335858</v>
      </c>
      <c r="I4768" s="14">
        <v>9990.4818800015146</v>
      </c>
      <c r="J4768" s="14">
        <v>3996.1927520006061</v>
      </c>
      <c r="K4768" s="15">
        <v>1.8907805343540928E-2</v>
      </c>
      <c r="L4768" s="14">
        <v>3370.6705626534672</v>
      </c>
      <c r="M4768" s="14">
        <v>183637.5031251577</v>
      </c>
      <c r="N4768" s="14">
        <v>2997.1445640004545</v>
      </c>
      <c r="O4768" s="15">
        <v>-5.1605990644245744E-2</v>
      </c>
      <c r="P4768" s="14">
        <v>-6756.5025284290268</v>
      </c>
      <c r="Q4768" s="14">
        <v>125666.84116249678</v>
      </c>
      <c r="R4768" s="14">
        <v>2997.1445640004545</v>
      </c>
      <c r="S4768" s="15">
        <v>-1.0789298104650638E-2</v>
      </c>
      <c r="T4768" s="38">
        <v>-3897.1319520436346</v>
      </c>
      <c r="U4768" s="38">
        <v>358804.91383151902</v>
      </c>
      <c r="V4768" s="38">
        <v>-7282.9639178191937</v>
      </c>
      <c r="W4768" s="38">
        <v>668109.25811917358</v>
      </c>
      <c r="AA4768" s="13">
        <v>4703</v>
      </c>
      <c r="AB4768" s="39">
        <v>2487717.0203439868</v>
      </c>
    </row>
    <row r="4769" spans="3:28">
      <c r="C4769" s="13">
        <v>4704</v>
      </c>
      <c r="D4769" s="13">
        <v>65</v>
      </c>
      <c r="E4769" s="14">
        <v>220267.77298845482</v>
      </c>
      <c r="F4769" s="14">
        <v>64981.931465497379</v>
      </c>
      <c r="G4769" s="14">
        <v>2551.6097</v>
      </c>
      <c r="H4769" s="14">
        <v>152734.23182295743</v>
      </c>
      <c r="I4769" s="14">
        <v>9164.053909377446</v>
      </c>
      <c r="J4769" s="14">
        <v>3665.6215637509786</v>
      </c>
      <c r="K4769" s="15">
        <v>3.6541165272811892E-2</v>
      </c>
      <c r="L4769" s="14">
        <v>4435.3471896313622</v>
      </c>
      <c r="M4769" s="14">
        <v>127647.62566274218</v>
      </c>
      <c r="N4769" s="14">
        <v>2749.2161728132337</v>
      </c>
      <c r="O4769" s="15">
        <v>0.15557009742238792</v>
      </c>
      <c r="P4769" s="14">
        <v>36251.485805552868</v>
      </c>
      <c r="Q4769" s="14">
        <v>270649.57595051063</v>
      </c>
      <c r="R4769" s="14">
        <v>2749.2161728132337</v>
      </c>
      <c r="S4769" s="15">
        <v>0.15578423775555419</v>
      </c>
      <c r="T4769" s="38">
        <v>16773.322239829147</v>
      </c>
      <c r="U4769" s="38">
        <v>125818.14447298841</v>
      </c>
      <c r="V4769" s="38">
        <v>57460.155235013379</v>
      </c>
      <c r="W4769" s="38">
        <v>524115.34608624119</v>
      </c>
      <c r="AA4769" s="13">
        <v>4704</v>
      </c>
      <c r="AB4769" s="39">
        <v>2753849.8060389501</v>
      </c>
    </row>
    <row r="4770" spans="3:28">
      <c r="C4770" s="13">
        <v>4705</v>
      </c>
      <c r="D4770" s="13">
        <v>65</v>
      </c>
      <c r="E4770" s="14">
        <v>234191.17554314848</v>
      </c>
      <c r="F4770" s="14">
        <v>70412.05846182791</v>
      </c>
      <c r="G4770" s="14">
        <v>2551.6097</v>
      </c>
      <c r="H4770" s="14">
        <v>161227.50738132055</v>
      </c>
      <c r="I4770" s="14">
        <v>9673.6504428792323</v>
      </c>
      <c r="J4770" s="14">
        <v>3869.4601771516932</v>
      </c>
      <c r="K4770" s="15">
        <v>3.7112957561183456E-2</v>
      </c>
      <c r="L4770" s="14">
        <v>6113.7506228367038</v>
      </c>
      <c r="M4770" s="14">
        <v>172782.06770074728</v>
      </c>
      <c r="N4770" s="14">
        <v>2902.0951328637698</v>
      </c>
      <c r="O4770" s="15">
        <v>2.1021479843106025E-2</v>
      </c>
      <c r="P4770" s="14">
        <v>5934.9305610278589</v>
      </c>
      <c r="Q4770" s="14">
        <v>289712.94108740636</v>
      </c>
      <c r="R4770" s="14">
        <v>2902.0951328637698</v>
      </c>
      <c r="S4770" s="15">
        <v>-2.8020735710017938E-2</v>
      </c>
      <c r="T4770" s="38">
        <v>-13133.558506136913</v>
      </c>
      <c r="U4770" s="38">
        <v>457026.04268479598</v>
      </c>
      <c r="V4770" s="38">
        <v>-1084.8773222723503</v>
      </c>
      <c r="W4770" s="38">
        <v>919521.05147294956</v>
      </c>
      <c r="AA4770" s="13">
        <v>4705</v>
      </c>
      <c r="AB4770" s="39">
        <v>2275149.1105619608</v>
      </c>
    </row>
    <row r="4771" spans="3:28">
      <c r="C4771" s="13">
        <v>4706</v>
      </c>
      <c r="D4771" s="13">
        <v>65</v>
      </c>
      <c r="E4771" s="14">
        <v>234340.61200970024</v>
      </c>
      <c r="F4771" s="14">
        <v>70470.338683783091</v>
      </c>
      <c r="G4771" s="14">
        <v>2551.6097</v>
      </c>
      <c r="H4771" s="14">
        <v>161318.66362591714</v>
      </c>
      <c r="I4771" s="14">
        <v>9679.1198175550271</v>
      </c>
      <c r="J4771" s="14">
        <v>3871.6479270220111</v>
      </c>
      <c r="K4771" s="15">
        <v>3.1844051153359712E-2</v>
      </c>
      <c r="L4771" s="14">
        <v>4460.6175152449096</v>
      </c>
      <c r="M4771" s="14">
        <v>146473.39003541879</v>
      </c>
      <c r="N4771" s="14">
        <v>2903.7359452665082</v>
      </c>
      <c r="O4771" s="15">
        <v>-5.5034232420845958E-2</v>
      </c>
      <c r="P4771" s="14">
        <v>-5659.1814544872959</v>
      </c>
      <c r="Q4771" s="14">
        <v>98622.892474533583</v>
      </c>
      <c r="R4771" s="14">
        <v>2903.7359452665082</v>
      </c>
      <c r="S4771" s="15">
        <v>-0.21234517800972513</v>
      </c>
      <c r="T4771" s="38">
        <v>-27893.646680351671</v>
      </c>
      <c r="U4771" s="38">
        <v>104918.14640004258</v>
      </c>
      <c r="V4771" s="38">
        <v>-29092.210619594058</v>
      </c>
      <c r="W4771" s="38">
        <v>350014.42890999495</v>
      </c>
      <c r="AA4771" s="13">
        <v>4706</v>
      </c>
      <c r="AB4771" s="39">
        <v>2273516.8191373893</v>
      </c>
    </row>
    <row r="4772" spans="3:28">
      <c r="C4772" s="13">
        <v>4707</v>
      </c>
      <c r="D4772" s="13">
        <v>65</v>
      </c>
      <c r="E4772" s="14">
        <v>241802.9434191527</v>
      </c>
      <c r="F4772" s="14">
        <v>73380.647933469561</v>
      </c>
      <c r="G4772" s="14">
        <v>2551.6097</v>
      </c>
      <c r="H4772" s="14">
        <v>165870.68578568313</v>
      </c>
      <c r="I4772" s="14">
        <v>9952.2411471409869</v>
      </c>
      <c r="J4772" s="14">
        <v>3980.8964588563949</v>
      </c>
      <c r="K4772" s="15">
        <v>4.098989251872967E-2</v>
      </c>
      <c r="L4772" s="14">
        <v>6701.9781381002758</v>
      </c>
      <c r="M4772" s="14">
        <v>172195.61523385483</v>
      </c>
      <c r="N4772" s="14">
        <v>2985.672344142296</v>
      </c>
      <c r="O4772" s="15">
        <v>3.259328317726503E-2</v>
      </c>
      <c r="P4772" s="14">
        <v>6644.0197881555223</v>
      </c>
      <c r="Q4772" s="14">
        <v>211983.14392148249</v>
      </c>
      <c r="R4772" s="14">
        <v>2985.672344142296</v>
      </c>
      <c r="S4772" s="15">
        <v>-3.6898252097147935E-2</v>
      </c>
      <c r="T4772" s="38">
        <v>-3459.7723469204288</v>
      </c>
      <c r="U4772" s="38">
        <v>91798.273564932766</v>
      </c>
      <c r="V4772" s="38">
        <v>9886.2255793353688</v>
      </c>
      <c r="W4772" s="38">
        <v>475977.0327202701</v>
      </c>
      <c r="AA4772" s="13">
        <v>4707</v>
      </c>
      <c r="AB4772" s="39">
        <v>2449203.6281214873</v>
      </c>
    </row>
    <row r="4773" spans="3:28">
      <c r="C4773" s="13">
        <v>4708</v>
      </c>
      <c r="D4773" s="13">
        <v>65</v>
      </c>
      <c r="E4773" s="14">
        <v>233249.71507277666</v>
      </c>
      <c r="F4773" s="14">
        <v>70044.888878382888</v>
      </c>
      <c r="G4773" s="14">
        <v>2551.6097</v>
      </c>
      <c r="H4773" s="14">
        <v>160653.21649439377</v>
      </c>
      <c r="I4773" s="14">
        <v>9639.1929896636266</v>
      </c>
      <c r="J4773" s="14">
        <v>3855.6771958654508</v>
      </c>
      <c r="K4773" s="15">
        <v>1.8931173052528363E-2</v>
      </c>
      <c r="L4773" s="14">
        <v>2743.3636676570923</v>
      </c>
      <c r="M4773" s="14">
        <v>149583.70504843778</v>
      </c>
      <c r="N4773" s="14">
        <v>2891.7578968990879</v>
      </c>
      <c r="O4773" s="15">
        <v>-8.703312656835907E-2</v>
      </c>
      <c r="P4773" s="14">
        <v>-12520.077387983689</v>
      </c>
      <c r="Q4773" s="14">
        <v>132779.96240288889</v>
      </c>
      <c r="R4773" s="14">
        <v>2891.7578968990879</v>
      </c>
      <c r="S4773" s="15">
        <v>-0.13767705843657529</v>
      </c>
      <c r="T4773" s="38">
        <v>-27516.480114296868</v>
      </c>
      <c r="U4773" s="38">
        <v>173791.89173432667</v>
      </c>
      <c r="V4773" s="38">
        <v>-37293.193834623467</v>
      </c>
      <c r="W4773" s="38">
        <v>456155.55918565334</v>
      </c>
      <c r="AA4773" s="13">
        <v>4708</v>
      </c>
      <c r="AB4773" s="39">
        <v>2293861.5223169564</v>
      </c>
    </row>
    <row r="4774" spans="3:28">
      <c r="C4774" s="13">
        <v>4709</v>
      </c>
      <c r="D4774" s="13">
        <v>65</v>
      </c>
      <c r="E4774" s="14">
        <v>237487.04357067143</v>
      </c>
      <c r="F4774" s="14">
        <v>71697.446992561861</v>
      </c>
      <c r="G4774" s="14">
        <v>2551.6097</v>
      </c>
      <c r="H4774" s="14">
        <v>163237.98687810957</v>
      </c>
      <c r="I4774" s="14">
        <v>9794.2792126865734</v>
      </c>
      <c r="J4774" s="14">
        <v>3917.7116850746297</v>
      </c>
      <c r="K4774" s="15">
        <v>6.2749034334883547E-2</v>
      </c>
      <c r="L4774" s="14">
        <v>10726.558199946054</v>
      </c>
      <c r="M4774" s="14">
        <v>183629.21124420266</v>
      </c>
      <c r="N4774" s="14">
        <v>2938.2837638059718</v>
      </c>
      <c r="O4774" s="15">
        <v>0.10810783057158732</v>
      </c>
      <c r="P4774" s="14">
        <v>15080.119097457142</v>
      </c>
      <c r="Q4774" s="14">
        <v>156040.72073510208</v>
      </c>
      <c r="R4774" s="14">
        <v>2938.2837638059718</v>
      </c>
      <c r="S4774" s="15">
        <v>0.33764590727745863</v>
      </c>
      <c r="T4774" s="38">
        <v>99849.881751328183</v>
      </c>
      <c r="U4774" s="38">
        <v>397042.67850127938</v>
      </c>
      <c r="V4774" s="38">
        <v>125656.55904873137</v>
      </c>
      <c r="W4774" s="38">
        <v>736712.6104805842</v>
      </c>
      <c r="AA4774" s="13">
        <v>4709</v>
      </c>
      <c r="AB4774" s="39">
        <v>2487240.0762920091</v>
      </c>
    </row>
    <row r="4775" spans="3:28">
      <c r="C4775" s="13">
        <v>4710</v>
      </c>
      <c r="D4775" s="13">
        <v>65</v>
      </c>
      <c r="E4775" s="14">
        <v>235692.51042504486</v>
      </c>
      <c r="F4775" s="14">
        <v>70997.579065767495</v>
      </c>
      <c r="G4775" s="14">
        <v>2551.6097</v>
      </c>
      <c r="H4775" s="14">
        <v>162143.32165927737</v>
      </c>
      <c r="I4775" s="14">
        <v>9728.5992995566412</v>
      </c>
      <c r="J4775" s="14">
        <v>3891.4397198226566</v>
      </c>
      <c r="K4775" s="15">
        <v>5.3826860845401142E-2</v>
      </c>
      <c r="L4775" s="14">
        <v>9533.2953398634399</v>
      </c>
      <c r="M4775" s="14">
        <v>188589.38705007642</v>
      </c>
      <c r="N4775" s="14">
        <v>2918.5797898669921</v>
      </c>
      <c r="O4775" s="15">
        <v>2.3698051656392147E-2</v>
      </c>
      <c r="P4775" s="14">
        <v>3405.7800311361489</v>
      </c>
      <c r="Q4775" s="14">
        <v>148580.68336627824</v>
      </c>
      <c r="R4775" s="14">
        <v>2918.5797898669921</v>
      </c>
      <c r="S4775" s="15">
        <v>1.6681126416985714E-2</v>
      </c>
      <c r="T4775" s="38">
        <v>3834.251976856508</v>
      </c>
      <c r="U4775" s="38">
        <v>235149.24112194646</v>
      </c>
      <c r="V4775" s="38">
        <v>16773.327347856095</v>
      </c>
      <c r="W4775" s="38">
        <v>572319.31153830118</v>
      </c>
      <c r="AA4775" s="13">
        <v>4710</v>
      </c>
      <c r="AB4775" s="39">
        <v>2483696.1982478881</v>
      </c>
    </row>
    <row r="4776" spans="3:28">
      <c r="C4776" s="13">
        <v>4711</v>
      </c>
      <c r="D4776" s="13">
        <v>65</v>
      </c>
      <c r="E4776" s="14">
        <v>231919.1233929834</v>
      </c>
      <c r="F4776" s="14">
        <v>69525.958123263525</v>
      </c>
      <c r="G4776" s="14">
        <v>2551.6097</v>
      </c>
      <c r="H4776" s="14">
        <v>159841.55556971987</v>
      </c>
      <c r="I4776" s="14">
        <v>9590.4933341831911</v>
      </c>
      <c r="J4776" s="14">
        <v>3836.1973336732767</v>
      </c>
      <c r="K4776" s="15">
        <v>0.11989235078010146</v>
      </c>
      <c r="L4776" s="14">
        <v>16375.38123063473</v>
      </c>
      <c r="M4776" s="14">
        <v>154877.51652770943</v>
      </c>
      <c r="N4776" s="14">
        <v>2877.1480002549574</v>
      </c>
      <c r="O4776" s="15">
        <v>8.7543132295558948E-2</v>
      </c>
      <c r="P4776" s="14">
        <v>27326.074146278577</v>
      </c>
      <c r="Q4776" s="14">
        <v>340908.76990368555</v>
      </c>
      <c r="R4776" s="14">
        <v>2877.1480002549574</v>
      </c>
      <c r="S4776" s="15">
        <v>0.12541349311912051</v>
      </c>
      <c r="T4776" s="38">
        <v>94456.853097293948</v>
      </c>
      <c r="U4776" s="38">
        <v>849058.8288023459</v>
      </c>
      <c r="V4776" s="38">
        <v>138158.30847420724</v>
      </c>
      <c r="W4776" s="38">
        <v>1344845.1152337408</v>
      </c>
      <c r="AA4776" s="13">
        <v>4711</v>
      </c>
      <c r="AB4776" s="39">
        <v>2441083.037351924</v>
      </c>
    </row>
    <row r="4777" spans="3:28">
      <c r="C4777" s="13">
        <v>4712</v>
      </c>
      <c r="D4777" s="13">
        <v>65</v>
      </c>
      <c r="E4777" s="14">
        <v>221655.8824923147</v>
      </c>
      <c r="F4777" s="14">
        <v>65523.294172002737</v>
      </c>
      <c r="G4777" s="14">
        <v>2551.6097</v>
      </c>
      <c r="H4777" s="14">
        <v>153580.97862031197</v>
      </c>
      <c r="I4777" s="14">
        <v>9214.8587172187181</v>
      </c>
      <c r="J4777" s="14">
        <v>3685.9434868874873</v>
      </c>
      <c r="K4777" s="15">
        <v>-3.2320115251170935E-2</v>
      </c>
      <c r="L4777" s="14">
        <v>-3453.7362845916691</v>
      </c>
      <c r="M4777" s="14">
        <v>105249.50677136055</v>
      </c>
      <c r="N4777" s="14">
        <v>2764.4576151656152</v>
      </c>
      <c r="O4777" s="15">
        <v>5.5631637473515266E-2</v>
      </c>
      <c r="P4777" s="14">
        <v>7740.6744630857647</v>
      </c>
      <c r="Q4777" s="14">
        <v>148264.49274430022</v>
      </c>
      <c r="R4777" s="14">
        <v>2764.4576151656152</v>
      </c>
      <c r="S4777" s="15">
        <v>0.10930154108153806</v>
      </c>
      <c r="T4777" s="38">
        <v>106219.675979041</v>
      </c>
      <c r="U4777" s="38">
        <v>1079405.9153064936</v>
      </c>
      <c r="V4777" s="38">
        <v>110506.61415753509</v>
      </c>
      <c r="W4777" s="38">
        <v>1332919.9148221544</v>
      </c>
      <c r="AA4777" s="13">
        <v>4712</v>
      </c>
      <c r="AB4777" s="39">
        <v>2339460.7920110212</v>
      </c>
    </row>
    <row r="4778" spans="3:28">
      <c r="C4778" s="13">
        <v>4713</v>
      </c>
      <c r="D4778" s="13">
        <v>65</v>
      </c>
      <c r="E4778" s="14">
        <v>229171.85227908345</v>
      </c>
      <c r="F4778" s="14">
        <v>68454.522388842539</v>
      </c>
      <c r="G4778" s="14">
        <v>2551.6097</v>
      </c>
      <c r="H4778" s="14">
        <v>158165.72019024091</v>
      </c>
      <c r="I4778" s="14">
        <v>9489.9432114144547</v>
      </c>
      <c r="J4778" s="14">
        <v>3795.9772845657822</v>
      </c>
      <c r="K4778" s="15">
        <v>-5.2918801385498877E-2</v>
      </c>
      <c r="L4778" s="14">
        <v>-8543.2004855311388</v>
      </c>
      <c r="M4778" s="14">
        <v>154794.58387881052</v>
      </c>
      <c r="N4778" s="14">
        <v>2846.9829634243365</v>
      </c>
      <c r="O4778" s="15">
        <v>-9.5780222289114508E-3</v>
      </c>
      <c r="P4778" s="14">
        <v>-1900.2416435717557</v>
      </c>
      <c r="Q4778" s="14">
        <v>197919.28590452566</v>
      </c>
      <c r="R4778" s="14">
        <v>2846.9829634243365</v>
      </c>
      <c r="S4778" s="15">
        <v>7.504869710150619E-2</v>
      </c>
      <c r="T4778" s="38">
        <v>11561.58888932821</v>
      </c>
      <c r="U4778" s="38">
        <v>167039.57213244599</v>
      </c>
      <c r="V4778" s="38">
        <v>1118.146760225316</v>
      </c>
      <c r="W4778" s="38">
        <v>519753.44191578217</v>
      </c>
      <c r="AA4778" s="13">
        <v>4713</v>
      </c>
      <c r="AB4778" s="39">
        <v>2967606.4916034965</v>
      </c>
    </row>
    <row r="4779" spans="3:28">
      <c r="C4779" s="13">
        <v>4714</v>
      </c>
      <c r="D4779" s="13">
        <v>65</v>
      </c>
      <c r="E4779" s="14">
        <v>243666.1394122247</v>
      </c>
      <c r="F4779" s="14">
        <v>74107.294370767631</v>
      </c>
      <c r="G4779" s="14">
        <v>2551.6097</v>
      </c>
      <c r="H4779" s="14">
        <v>167007.23534145707</v>
      </c>
      <c r="I4779" s="14">
        <v>10020.434120487424</v>
      </c>
      <c r="J4779" s="14">
        <v>4008.1736481949697</v>
      </c>
      <c r="K4779" s="15">
        <v>0.10635051880849819</v>
      </c>
      <c r="L4779" s="14">
        <v>13750.295300669884</v>
      </c>
      <c r="M4779" s="14">
        <v>145046.60800877627</v>
      </c>
      <c r="N4779" s="14">
        <v>3006.1302361462272</v>
      </c>
      <c r="O4779" s="15">
        <v>0.18134290847176232</v>
      </c>
      <c r="P4779" s="14">
        <v>38002.246794944636</v>
      </c>
      <c r="Q4779" s="14">
        <v>249065.46022652145</v>
      </c>
      <c r="R4779" s="14">
        <v>3006.1302361462272</v>
      </c>
      <c r="S4779" s="15">
        <v>-7.5410864120902324E-2</v>
      </c>
      <c r="T4779" s="38">
        <v>-11190.910324684321</v>
      </c>
      <c r="U4779" s="38">
        <v>138711.33381277404</v>
      </c>
      <c r="V4779" s="38">
        <v>40561.631770930202</v>
      </c>
      <c r="W4779" s="38">
        <v>532823.40204807173</v>
      </c>
      <c r="AA4779" s="13">
        <v>4714</v>
      </c>
      <c r="AB4779" s="39">
        <v>2755209.0732100327</v>
      </c>
    </row>
    <row r="4780" spans="3:28">
      <c r="C4780" s="13">
        <v>4715</v>
      </c>
      <c r="D4780" s="13">
        <v>65</v>
      </c>
      <c r="E4780" s="14">
        <v>228731.11831918565</v>
      </c>
      <c r="F4780" s="14">
        <v>68282.636144482414</v>
      </c>
      <c r="G4780" s="14">
        <v>2551.6097</v>
      </c>
      <c r="H4780" s="14">
        <v>157896.87247470324</v>
      </c>
      <c r="I4780" s="14">
        <v>9473.8123484821936</v>
      </c>
      <c r="J4780" s="14">
        <v>3789.5249393928775</v>
      </c>
      <c r="K4780" s="15">
        <v>2.2120179629399106E-2</v>
      </c>
      <c r="L4780" s="14">
        <v>3293.4420319890573</v>
      </c>
      <c r="M4780" s="14">
        <v>154076.7798734635</v>
      </c>
      <c r="N4780" s="14">
        <v>2842.1437045446578</v>
      </c>
      <c r="O4780" s="15">
        <v>-0.11942063012722889</v>
      </c>
      <c r="P4780" s="14">
        <v>-22502.912553755272</v>
      </c>
      <c r="Q4780" s="14">
        <v>167352.20565868964</v>
      </c>
      <c r="R4780" s="14">
        <v>2842.1437045446578</v>
      </c>
      <c r="S4780" s="15">
        <v>4.8975244007532767E-2</v>
      </c>
      <c r="T4780" s="38">
        <v>7882.6958496850793</v>
      </c>
      <c r="U4780" s="38">
        <v>170256.42877440987</v>
      </c>
      <c r="V4780" s="38">
        <v>-11326.774672081137</v>
      </c>
      <c r="W4780" s="38">
        <v>491685.41430656303</v>
      </c>
      <c r="AA4780" s="13">
        <v>4715</v>
      </c>
      <c r="AB4780" s="39">
        <v>3228914.711486984</v>
      </c>
    </row>
    <row r="4781" spans="3:28">
      <c r="C4781" s="13">
        <v>4716</v>
      </c>
      <c r="D4781" s="13">
        <v>65</v>
      </c>
      <c r="E4781" s="14">
        <v>215734.76724824088</v>
      </c>
      <c r="F4781" s="14">
        <v>63214.059226813944</v>
      </c>
      <c r="G4781" s="14">
        <v>2551.6097</v>
      </c>
      <c r="H4781" s="14">
        <v>149969.09832142692</v>
      </c>
      <c r="I4781" s="14">
        <v>8998.1458992856151</v>
      </c>
      <c r="J4781" s="14">
        <v>3599.2583597142461</v>
      </c>
      <c r="K4781" s="15">
        <v>4.3910002923856259E-2</v>
      </c>
      <c r="L4781" s="14">
        <v>5385.4914340689847</v>
      </c>
      <c r="M4781" s="14">
        <v>129833.51677568206</v>
      </c>
      <c r="N4781" s="14">
        <v>2699.4437697856843</v>
      </c>
      <c r="O4781" s="15">
        <v>-0.13156579623067194</v>
      </c>
      <c r="P4781" s="14">
        <v>-24363.95578342153</v>
      </c>
      <c r="Q4781" s="14">
        <v>162170.33900296193</v>
      </c>
      <c r="R4781" s="14">
        <v>2699.4437697856843</v>
      </c>
      <c r="S4781" s="15">
        <v>-2.3558748540986052E-4</v>
      </c>
      <c r="T4781" s="38">
        <v>-56.40731304367312</v>
      </c>
      <c r="U4781" s="38">
        <v>240725.86738992084</v>
      </c>
      <c r="V4781" s="38">
        <v>-19034.871662396217</v>
      </c>
      <c r="W4781" s="38">
        <v>532729.72316856484</v>
      </c>
      <c r="AA4781" s="13">
        <v>4716</v>
      </c>
      <c r="AB4781" s="39">
        <v>2924015.6428211508</v>
      </c>
    </row>
    <row r="4782" spans="3:28">
      <c r="C4782" s="13">
        <v>4717</v>
      </c>
      <c r="D4782" s="13">
        <v>65</v>
      </c>
      <c r="E4782" s="14">
        <v>244257.12982009479</v>
      </c>
      <c r="F4782" s="14">
        <v>74337.780629836969</v>
      </c>
      <c r="G4782" s="14">
        <v>2551.6097</v>
      </c>
      <c r="H4782" s="14">
        <v>167367.73949025784</v>
      </c>
      <c r="I4782" s="14">
        <v>10042.06436941547</v>
      </c>
      <c r="J4782" s="14">
        <v>4016.8257477661882</v>
      </c>
      <c r="K4782" s="15">
        <v>-4.9837408452124768E-3</v>
      </c>
      <c r="L4782" s="14">
        <v>-854.22498033788042</v>
      </c>
      <c r="M4782" s="14">
        <v>172556.55548624884</v>
      </c>
      <c r="N4782" s="14">
        <v>3012.6193108246407</v>
      </c>
      <c r="O4782" s="15">
        <v>-9.1642913521253866E-2</v>
      </c>
      <c r="P4782" s="14">
        <v>-13622.396545199686</v>
      </c>
      <c r="Q4782" s="14">
        <v>136530.39347380752</v>
      </c>
      <c r="R4782" s="14">
        <v>3012.6193108246407</v>
      </c>
      <c r="S4782" s="15">
        <v>0.25822041716708283</v>
      </c>
      <c r="T4782" s="38">
        <v>164389.56333161658</v>
      </c>
      <c r="U4782" s="38">
        <v>802520.83523874544</v>
      </c>
      <c r="V4782" s="38">
        <v>149912.941806079</v>
      </c>
      <c r="W4782" s="38">
        <v>1111607.7841988017</v>
      </c>
      <c r="AA4782" s="13">
        <v>4717</v>
      </c>
      <c r="AB4782" s="39">
        <v>2231579.79747213</v>
      </c>
    </row>
    <row r="4783" spans="3:28">
      <c r="C4783" s="13">
        <v>4718</v>
      </c>
      <c r="D4783" s="13">
        <v>65</v>
      </c>
      <c r="E4783" s="14">
        <v>240131.57080166761</v>
      </c>
      <c r="F4783" s="14">
        <v>72728.812612650363</v>
      </c>
      <c r="G4783" s="14">
        <v>2551.6097</v>
      </c>
      <c r="H4783" s="14">
        <v>164851.14848901724</v>
      </c>
      <c r="I4783" s="14">
        <v>9891.0689093410347</v>
      </c>
      <c r="J4783" s="14">
        <v>3956.427563736414</v>
      </c>
      <c r="K4783" s="15">
        <v>3.3873186274406747E-2</v>
      </c>
      <c r="L4783" s="14">
        <v>7184.201429770118</v>
      </c>
      <c r="M4783" s="14">
        <v>221253.51793728358</v>
      </c>
      <c r="N4783" s="14">
        <v>2967.3206728023101</v>
      </c>
      <c r="O4783" s="15">
        <v>2.5592947374567243E-2</v>
      </c>
      <c r="P4783" s="14">
        <v>6222.5825762222203</v>
      </c>
      <c r="Q4783" s="14">
        <v>250842.85727560427</v>
      </c>
      <c r="R4783" s="14">
        <v>2967.3206728023101</v>
      </c>
      <c r="S4783" s="15">
        <v>6.3266986450151913E-2</v>
      </c>
      <c r="T4783" s="38">
        <v>39554.927812876704</v>
      </c>
      <c r="U4783" s="38">
        <v>666245.03518057521</v>
      </c>
      <c r="V4783" s="38">
        <v>52961.711818869044</v>
      </c>
      <c r="W4783" s="38">
        <v>1138341.410393463</v>
      </c>
      <c r="AA4783" s="13">
        <v>4718</v>
      </c>
      <c r="AB4783" s="39">
        <v>2515436.1647838461</v>
      </c>
    </row>
    <row r="4784" spans="3:28">
      <c r="C4784" s="13">
        <v>4719</v>
      </c>
      <c r="D4784" s="13">
        <v>65</v>
      </c>
      <c r="E4784" s="14">
        <v>216714.96150184027</v>
      </c>
      <c r="F4784" s="14">
        <v>63596.334985717709</v>
      </c>
      <c r="G4784" s="14">
        <v>2551.6097</v>
      </c>
      <c r="H4784" s="14">
        <v>150567.01681612254</v>
      </c>
      <c r="I4784" s="14">
        <v>9034.0210089673528</v>
      </c>
      <c r="J4784" s="14">
        <v>3613.6084035869412</v>
      </c>
      <c r="K4784" s="15">
        <v>5.5781782851695424E-2</v>
      </c>
      <c r="L4784" s="14">
        <v>9911.2982102223305</v>
      </c>
      <c r="M4784" s="14">
        <v>189397.94166299605</v>
      </c>
      <c r="N4784" s="14">
        <v>2710.2063026902056</v>
      </c>
      <c r="O4784" s="15">
        <v>3.7750167077969271E-2</v>
      </c>
      <c r="P4784" s="14">
        <v>10131.434670028288</v>
      </c>
      <c r="Q4784" s="14">
        <v>279867.72535632661</v>
      </c>
      <c r="R4784" s="14">
        <v>2710.2063026902056</v>
      </c>
      <c r="S4784" s="15">
        <v>-0.12921520806522763</v>
      </c>
      <c r="T4784" s="38">
        <v>-34845.227301452556</v>
      </c>
      <c r="U4784" s="38">
        <v>236178.0350642688</v>
      </c>
      <c r="V4784" s="38">
        <v>-14802.49442120194</v>
      </c>
      <c r="W4784" s="38">
        <v>705443.70208359137</v>
      </c>
      <c r="AA4784" s="13">
        <v>4719</v>
      </c>
      <c r="AB4784" s="39">
        <v>3039029.2492310195</v>
      </c>
    </row>
    <row r="4785" spans="3:28">
      <c r="C4785" s="13">
        <v>4720</v>
      </c>
      <c r="D4785" s="13">
        <v>65</v>
      </c>
      <c r="E4785" s="14">
        <v>243347.29018823107</v>
      </c>
      <c r="F4785" s="14">
        <v>73982.943173410109</v>
      </c>
      <c r="G4785" s="14">
        <v>2551.6097</v>
      </c>
      <c r="H4785" s="14">
        <v>166812.73731482096</v>
      </c>
      <c r="I4785" s="14">
        <v>10008.764238889256</v>
      </c>
      <c r="J4785" s="14">
        <v>4003.5056955557029</v>
      </c>
      <c r="K4785" s="15">
        <v>-1.3549268606566703E-3</v>
      </c>
      <c r="L4785" s="14">
        <v>-161.22091715318831</v>
      </c>
      <c r="M4785" s="14">
        <v>120829.18130691057</v>
      </c>
      <c r="N4785" s="14">
        <v>3002.6292716667767</v>
      </c>
      <c r="O4785" s="15">
        <v>0.20940394995249523</v>
      </c>
      <c r="P4785" s="14">
        <v>33447.0378667732</v>
      </c>
      <c r="Q4785" s="14">
        <v>194673.3141108327</v>
      </c>
      <c r="R4785" s="14">
        <v>3002.6292716667767</v>
      </c>
      <c r="S4785" s="15">
        <v>0.29561005328189732</v>
      </c>
      <c r="T4785" s="38">
        <v>272415.0487990579</v>
      </c>
      <c r="U4785" s="38">
        <v>1195451.4931595884</v>
      </c>
      <c r="V4785" s="38">
        <v>305700.86574867793</v>
      </c>
      <c r="W4785" s="38">
        <v>1510953.9885773316</v>
      </c>
      <c r="AA4785" s="13">
        <v>4720</v>
      </c>
      <c r="AB4785" s="39">
        <v>2792553.9657778498</v>
      </c>
    </row>
    <row r="4786" spans="3:28">
      <c r="C4786" s="13">
        <v>4721</v>
      </c>
      <c r="D4786" s="13">
        <v>65</v>
      </c>
      <c r="E4786" s="14">
        <v>240723.50786212381</v>
      </c>
      <c r="F4786" s="14">
        <v>72959.668066228289</v>
      </c>
      <c r="G4786" s="14">
        <v>2551.6097</v>
      </c>
      <c r="H4786" s="14">
        <v>165212.2300958955</v>
      </c>
      <c r="I4786" s="14">
        <v>9912.733805753729</v>
      </c>
      <c r="J4786" s="14">
        <v>3965.0935223014917</v>
      </c>
      <c r="K4786" s="15">
        <v>9.2472061526295592E-3</v>
      </c>
      <c r="L4786" s="14">
        <v>1151.0768921303902</v>
      </c>
      <c r="M4786" s="14">
        <v>127611.96588241671</v>
      </c>
      <c r="N4786" s="14">
        <v>2973.8201417261184</v>
      </c>
      <c r="O4786" s="15">
        <v>5.8052146969545519E-2</v>
      </c>
      <c r="P4786" s="14">
        <v>16223.65751859752</v>
      </c>
      <c r="Q4786" s="14">
        <v>297177.53591896163</v>
      </c>
      <c r="R4786" s="14">
        <v>2973.8201417261184</v>
      </c>
      <c r="S4786" s="15">
        <v>0.34903308635151659</v>
      </c>
      <c r="T4786" s="38">
        <v>137560.471846356</v>
      </c>
      <c r="U4786" s="38">
        <v>533166.09795154002</v>
      </c>
      <c r="V4786" s="38">
        <v>154935.20625708392</v>
      </c>
      <c r="W4786" s="38">
        <v>957955.59975291835</v>
      </c>
      <c r="AA4786" s="13">
        <v>4721</v>
      </c>
      <c r="AB4786" s="39">
        <v>2635192.2873621997</v>
      </c>
    </row>
    <row r="4787" spans="3:28">
      <c r="C4787" s="13">
        <v>4722</v>
      </c>
      <c r="D4787" s="13">
        <v>65</v>
      </c>
      <c r="E4787" s="14">
        <v>240951.4621910589</v>
      </c>
      <c r="F4787" s="14">
        <v>73048.570254512975</v>
      </c>
      <c r="G4787" s="14">
        <v>2551.6097</v>
      </c>
      <c r="H4787" s="14">
        <v>165351.28223654593</v>
      </c>
      <c r="I4787" s="14">
        <v>9921.0769341927553</v>
      </c>
      <c r="J4787" s="14">
        <v>3968.4307736771025</v>
      </c>
      <c r="K4787" s="15">
        <v>9.4929236769833225E-2</v>
      </c>
      <c r="L4787" s="14">
        <v>15177.836647147025</v>
      </c>
      <c r="M4787" s="14">
        <v>177047.84869268435</v>
      </c>
      <c r="N4787" s="14">
        <v>2976.3230802578264</v>
      </c>
      <c r="O4787" s="15">
        <v>-2.3117104763346608E-2</v>
      </c>
      <c r="P4787" s="14">
        <v>-4772.9249127202493</v>
      </c>
      <c r="Q4787" s="14">
        <v>203182.4807560062</v>
      </c>
      <c r="R4787" s="14">
        <v>2976.3230802578264</v>
      </c>
      <c r="S4787" s="15">
        <v>0.36137541708489745</v>
      </c>
      <c r="T4787" s="38">
        <v>19734.344048271534</v>
      </c>
      <c r="U4787" s="38">
        <v>75831.488699267036</v>
      </c>
      <c r="V4787" s="38">
        <v>30139.25578269831</v>
      </c>
      <c r="W4787" s="38">
        <v>456061.81814795756</v>
      </c>
      <c r="AA4787" s="13">
        <v>4722</v>
      </c>
      <c r="AB4787" s="39">
        <v>2969819.0513948626</v>
      </c>
    </row>
    <row r="4788" spans="3:28">
      <c r="C4788" s="13">
        <v>4723</v>
      </c>
      <c r="D4788" s="13">
        <v>65</v>
      </c>
      <c r="E4788" s="14">
        <v>241805.93177564684</v>
      </c>
      <c r="F4788" s="14">
        <v>73381.81339250227</v>
      </c>
      <c r="G4788" s="14">
        <v>2551.6097</v>
      </c>
      <c r="H4788" s="14">
        <v>165872.50868314455</v>
      </c>
      <c r="I4788" s="14">
        <v>9952.3505209886735</v>
      </c>
      <c r="J4788" s="14">
        <v>3980.9402083954697</v>
      </c>
      <c r="K4788" s="15">
        <v>1.595158908283198E-4</v>
      </c>
      <c r="L4788" s="14">
        <v>24.319990818315972</v>
      </c>
      <c r="M4788" s="14">
        <v>154476.03199404757</v>
      </c>
      <c r="N4788" s="14">
        <v>2985.7051562966021</v>
      </c>
      <c r="O4788" s="15">
        <v>8.5782075499428484E-2</v>
      </c>
      <c r="P4788" s="14">
        <v>10718.730286686165</v>
      </c>
      <c r="Q4788" s="14">
        <v>137164.61325353821</v>
      </c>
      <c r="R4788" s="14">
        <v>2985.7051562966021</v>
      </c>
      <c r="S4788" s="15">
        <v>0.30548150148005093</v>
      </c>
      <c r="T4788" s="38">
        <v>73761.093783468459</v>
      </c>
      <c r="U4788" s="38">
        <v>316712.40923448349</v>
      </c>
      <c r="V4788" s="38">
        <v>84504.144060972932</v>
      </c>
      <c r="W4788" s="38">
        <v>608353.05448206933</v>
      </c>
      <c r="AA4788" s="13">
        <v>4723</v>
      </c>
      <c r="AB4788" s="39">
        <v>2809526.5619338644</v>
      </c>
    </row>
    <row r="4789" spans="3:28">
      <c r="C4789" s="13">
        <v>4724</v>
      </c>
      <c r="D4789" s="13">
        <v>65</v>
      </c>
      <c r="E4789" s="14">
        <v>228542.80091289306</v>
      </c>
      <c r="F4789" s="14">
        <v>68209.192356028288</v>
      </c>
      <c r="G4789" s="14">
        <v>2551.6097</v>
      </c>
      <c r="H4789" s="14">
        <v>157781.99885686478</v>
      </c>
      <c r="I4789" s="14">
        <v>9466.9199314118869</v>
      </c>
      <c r="J4789" s="14">
        <v>3786.7679725647549</v>
      </c>
      <c r="K4789" s="15">
        <v>8.5761866695779343E-2</v>
      </c>
      <c r="L4789" s="14">
        <v>12232.382598225038</v>
      </c>
      <c r="M4789" s="14">
        <v>156757.72026639991</v>
      </c>
      <c r="N4789" s="14">
        <v>2840.075979423566</v>
      </c>
      <c r="O4789" s="15">
        <v>7.4167520265024864E-3</v>
      </c>
      <c r="P4789" s="14">
        <v>1128.9640492724413</v>
      </c>
      <c r="Q4789" s="14">
        <v>154767.12194353039</v>
      </c>
      <c r="R4789" s="14">
        <v>2840.075979423566</v>
      </c>
      <c r="S4789" s="15">
        <v>0.14040919843715816</v>
      </c>
      <c r="T4789" s="38">
        <v>221558.92346789484</v>
      </c>
      <c r="U4789" s="38">
        <v>1800930.59093761</v>
      </c>
      <c r="V4789" s="38">
        <v>234920.27011539231</v>
      </c>
      <c r="W4789" s="38">
        <v>2112455.4331475403</v>
      </c>
      <c r="AA4789" s="13">
        <v>4724</v>
      </c>
      <c r="AB4789" s="39">
        <v>2873614.0137638655</v>
      </c>
    </row>
    <row r="4790" spans="3:28">
      <c r="C4790" s="13">
        <v>4725</v>
      </c>
      <c r="D4790" s="13">
        <v>65</v>
      </c>
      <c r="E4790" s="14">
        <v>230696.65633713495</v>
      </c>
      <c r="F4790" s="14">
        <v>69049.195971482637</v>
      </c>
      <c r="G4790" s="14">
        <v>2551.6097</v>
      </c>
      <c r="H4790" s="14">
        <v>159095.85066565231</v>
      </c>
      <c r="I4790" s="14">
        <v>9545.7510399391376</v>
      </c>
      <c r="J4790" s="14">
        <v>3818.3004159756551</v>
      </c>
      <c r="K4790" s="15">
        <v>0.11552806451593778</v>
      </c>
      <c r="L4790" s="14">
        <v>16026.881912436389</v>
      </c>
      <c r="M4790" s="14">
        <v>156663.20615894874</v>
      </c>
      <c r="N4790" s="14">
        <v>2863.725311981741</v>
      </c>
      <c r="O4790" s="15">
        <v>0.17186944357293049</v>
      </c>
      <c r="P4790" s="14">
        <v>44154.582192171911</v>
      </c>
      <c r="Q4790" s="14">
        <v>302494.13753779151</v>
      </c>
      <c r="R4790" s="14">
        <v>2863.725311981741</v>
      </c>
      <c r="S4790" s="15">
        <v>-0.24071054133846026</v>
      </c>
      <c r="T4790" s="38">
        <v>-324037.82103996444</v>
      </c>
      <c r="U4790" s="38">
        <v>1023566.1670167942</v>
      </c>
      <c r="V4790" s="38">
        <v>-263856.35693535616</v>
      </c>
      <c r="W4790" s="38">
        <v>1482723.5107135344</v>
      </c>
      <c r="AA4790" s="13">
        <v>4725</v>
      </c>
      <c r="AB4790" s="39">
        <v>2794259.6898580142</v>
      </c>
    </row>
    <row r="4791" spans="3:28">
      <c r="C4791" s="13">
        <v>4726</v>
      </c>
      <c r="D4791" s="13">
        <v>65</v>
      </c>
      <c r="E4791" s="14">
        <v>226539.61777540526</v>
      </c>
      <c r="F4791" s="14">
        <v>67427.950932408057</v>
      </c>
      <c r="G4791" s="14">
        <v>2551.6097</v>
      </c>
      <c r="H4791" s="14">
        <v>156560.05714299719</v>
      </c>
      <c r="I4791" s="14">
        <v>9393.6034285798305</v>
      </c>
      <c r="J4791" s="14">
        <v>3757.4413714319326</v>
      </c>
      <c r="K4791" s="15">
        <v>4.1539249968370794E-2</v>
      </c>
      <c r="L4791" s="14">
        <v>8123.6636180868463</v>
      </c>
      <c r="M4791" s="14">
        <v>205568.35201560409</v>
      </c>
      <c r="N4791" s="14">
        <v>2818.081028573949</v>
      </c>
      <c r="O4791" s="15">
        <v>6.1519975623626232E-2</v>
      </c>
      <c r="P4791" s="14">
        <v>13962.773129779169</v>
      </c>
      <c r="Q4791" s="14">
        <v>242335.05587943667</v>
      </c>
      <c r="R4791" s="14">
        <v>2818.081028573949</v>
      </c>
      <c r="S4791" s="15">
        <v>0.29096505761502012</v>
      </c>
      <c r="T4791" s="38">
        <v>86107.853404141439</v>
      </c>
      <c r="U4791" s="38">
        <v>383455.70564362162</v>
      </c>
      <c r="V4791" s="38">
        <v>108194.29015200745</v>
      </c>
      <c r="W4791" s="38">
        <v>831359.11353866244</v>
      </c>
      <c r="AA4791" s="13">
        <v>4726</v>
      </c>
      <c r="AB4791" s="39">
        <v>2649633.9842928937</v>
      </c>
    </row>
    <row r="4792" spans="3:28">
      <c r="C4792" s="13">
        <v>4727</v>
      </c>
      <c r="D4792" s="13">
        <v>65</v>
      </c>
      <c r="E4792" s="14">
        <v>229493.79794391125</v>
      </c>
      <c r="F4792" s="14">
        <v>68580.081198125394</v>
      </c>
      <c r="G4792" s="14">
        <v>2551.6097</v>
      </c>
      <c r="H4792" s="14">
        <v>158362.10704578584</v>
      </c>
      <c r="I4792" s="14">
        <v>9501.7264227471496</v>
      </c>
      <c r="J4792" s="14">
        <v>3800.6905690988601</v>
      </c>
      <c r="K4792" s="15">
        <v>5.3320374977721685E-2</v>
      </c>
      <c r="L4792" s="14">
        <v>8702.2039198527564</v>
      </c>
      <c r="M4792" s="14">
        <v>173808.52672216555</v>
      </c>
      <c r="N4792" s="14">
        <v>2850.517926824145</v>
      </c>
      <c r="O4792" s="15">
        <v>0.1355935969701545</v>
      </c>
      <c r="P4792" s="14">
        <v>13886.637198584891</v>
      </c>
      <c r="Q4792" s="14">
        <v>117725.56103174356</v>
      </c>
      <c r="R4792" s="14">
        <v>2850.517926824145</v>
      </c>
      <c r="S4792" s="15">
        <v>-8.3400441372072517E-2</v>
      </c>
      <c r="T4792" s="38">
        <v>-18845.40140232995</v>
      </c>
      <c r="U4792" s="38">
        <v>208542.7073049508</v>
      </c>
      <c r="V4792" s="38">
        <v>3743.4397161076959</v>
      </c>
      <c r="W4792" s="38">
        <v>500076.79505885992</v>
      </c>
      <c r="AA4792" s="13">
        <v>4727</v>
      </c>
      <c r="AB4792" s="39">
        <v>3001765.1938599357</v>
      </c>
    </row>
    <row r="4793" spans="3:28">
      <c r="C4793" s="13">
        <v>4728</v>
      </c>
      <c r="D4793" s="13">
        <v>65</v>
      </c>
      <c r="E4793" s="14">
        <v>219364.86716051944</v>
      </c>
      <c r="F4793" s="14">
        <v>64629.798192602582</v>
      </c>
      <c r="G4793" s="14">
        <v>2551.6097</v>
      </c>
      <c r="H4793" s="14">
        <v>152183.45926791686</v>
      </c>
      <c r="I4793" s="14">
        <v>9131.0075560750101</v>
      </c>
      <c r="J4793" s="14">
        <v>3652.4030224300041</v>
      </c>
      <c r="K4793" s="15">
        <v>2.3658542142696679E-2</v>
      </c>
      <c r="L4793" s="14">
        <v>2925.7348038512214</v>
      </c>
      <c r="M4793" s="14">
        <v>128416.98660449781</v>
      </c>
      <c r="N4793" s="14">
        <v>2739.302266822503</v>
      </c>
      <c r="O4793" s="15">
        <v>-6.3911882983556129E-2</v>
      </c>
      <c r="P4793" s="14">
        <v>-10141.096455375722</v>
      </c>
      <c r="Q4793" s="14">
        <v>149901.65241769882</v>
      </c>
      <c r="R4793" s="14">
        <v>2739.302266822503</v>
      </c>
      <c r="S4793" s="15">
        <v>9.178602661777148E-2</v>
      </c>
      <c r="T4793" s="38">
        <v>63067.034420961201</v>
      </c>
      <c r="U4793" s="38">
        <v>751546.00649266713</v>
      </c>
      <c r="V4793" s="38">
        <v>55851.6727694367</v>
      </c>
      <c r="W4793" s="38">
        <v>1029864.6455148638</v>
      </c>
      <c r="AA4793" s="13">
        <v>4728</v>
      </c>
      <c r="AB4793" s="39">
        <v>3149205.1549315434</v>
      </c>
    </row>
    <row r="4794" spans="3:28">
      <c r="C4794" s="13">
        <v>4729</v>
      </c>
      <c r="D4794" s="13">
        <v>65</v>
      </c>
      <c r="E4794" s="14">
        <v>223345.55639575413</v>
      </c>
      <c r="F4794" s="14">
        <v>66182.266994344114</v>
      </c>
      <c r="G4794" s="14">
        <v>2551.6097</v>
      </c>
      <c r="H4794" s="14">
        <v>154611.67970141003</v>
      </c>
      <c r="I4794" s="14">
        <v>9276.7007820846011</v>
      </c>
      <c r="J4794" s="14">
        <v>3710.6803128338406</v>
      </c>
      <c r="K4794" s="15">
        <v>5.4516842626678025E-2</v>
      </c>
      <c r="L4794" s="14">
        <v>8163.5265709116466</v>
      </c>
      <c r="M4794" s="14">
        <v>159762.0686000796</v>
      </c>
      <c r="N4794" s="14">
        <v>2783.0102346253802</v>
      </c>
      <c r="O4794" s="15">
        <v>1.360257444608455E-2</v>
      </c>
      <c r="P4794" s="14">
        <v>2412.6320082596339</v>
      </c>
      <c r="Q4794" s="14">
        <v>181169.97458688472</v>
      </c>
      <c r="R4794" s="14">
        <v>2783.0102346253802</v>
      </c>
      <c r="S4794" s="15">
        <v>8.5199802325178292E-2</v>
      </c>
      <c r="T4794" s="38">
        <v>11160.817593607355</v>
      </c>
      <c r="U4794" s="38">
        <v>143548.13829990884</v>
      </c>
      <c r="V4794" s="38">
        <v>21736.976172778635</v>
      </c>
      <c r="W4794" s="38">
        <v>484480.18148687319</v>
      </c>
      <c r="AA4794" s="13">
        <v>4729</v>
      </c>
      <c r="AB4794" s="39">
        <v>2790108.8183809584</v>
      </c>
    </row>
    <row r="4795" spans="3:28">
      <c r="C4795" s="13">
        <v>4730</v>
      </c>
      <c r="D4795" s="13">
        <v>65</v>
      </c>
      <c r="E4795" s="14">
        <v>239543.71435347953</v>
      </c>
      <c r="F4795" s="14">
        <v>72499.548597857021</v>
      </c>
      <c r="G4795" s="14">
        <v>2551.6097</v>
      </c>
      <c r="H4795" s="14">
        <v>164492.5560556225</v>
      </c>
      <c r="I4795" s="14">
        <v>9869.5533633373489</v>
      </c>
      <c r="J4795" s="14">
        <v>3947.8213453349399</v>
      </c>
      <c r="K4795" s="15">
        <v>7.1382604468743074E-2</v>
      </c>
      <c r="L4795" s="14">
        <v>9729.9786286946601</v>
      </c>
      <c r="M4795" s="14">
        <v>148011.30903070545</v>
      </c>
      <c r="N4795" s="14">
        <v>2960.8660090012045</v>
      </c>
      <c r="O4795" s="15">
        <v>0.12821309439759015</v>
      </c>
      <c r="P4795" s="14">
        <v>36116.070128412328</v>
      </c>
      <c r="Q4795" s="14">
        <v>319284.34709381149</v>
      </c>
      <c r="R4795" s="14">
        <v>2960.8660090012045</v>
      </c>
      <c r="S4795" s="15">
        <v>6.473931301665882E-2</v>
      </c>
      <c r="T4795" s="38">
        <v>45629.297710367187</v>
      </c>
      <c r="U4795" s="38">
        <v>751925.63907376223</v>
      </c>
      <c r="V4795" s="38">
        <v>91475.346467474184</v>
      </c>
      <c r="W4795" s="38">
        <v>1219221.2951982792</v>
      </c>
      <c r="AA4795" s="13">
        <v>4730</v>
      </c>
      <c r="AB4795" s="39">
        <v>2579104.7140662516</v>
      </c>
    </row>
    <row r="4796" spans="3:28">
      <c r="C4796" s="13">
        <v>4731</v>
      </c>
      <c r="D4796" s="13">
        <v>65</v>
      </c>
      <c r="E4796" s="14">
        <v>223832.67232137296</v>
      </c>
      <c r="F4796" s="14">
        <v>66372.242205335453</v>
      </c>
      <c r="G4796" s="14">
        <v>2551.6097</v>
      </c>
      <c r="H4796" s="14">
        <v>154908.82041603749</v>
      </c>
      <c r="I4796" s="14">
        <v>9294.5292249622489</v>
      </c>
      <c r="J4796" s="14">
        <v>3717.8116899848997</v>
      </c>
      <c r="K4796" s="15">
        <v>0.10563486581168002</v>
      </c>
      <c r="L4796" s="14">
        <v>16482.811602369697</v>
      </c>
      <c r="M4796" s="14">
        <v>174377.43042639256</v>
      </c>
      <c r="N4796" s="14">
        <v>2788.3587674886744</v>
      </c>
      <c r="O4796" s="15">
        <v>-6.3930487306611494E-2</v>
      </c>
      <c r="P4796" s="14">
        <v>-11403.686873001408</v>
      </c>
      <c r="Q4796" s="14">
        <v>168366.840845289</v>
      </c>
      <c r="R4796" s="14">
        <v>2788.3587674886744</v>
      </c>
      <c r="S4796" s="15">
        <v>0.2129179630692335</v>
      </c>
      <c r="T4796" s="38">
        <v>37935.257826778077</v>
      </c>
      <c r="U4796" s="38">
        <v>217497.86076641965</v>
      </c>
      <c r="V4796" s="38">
        <v>43014.382556146367</v>
      </c>
      <c r="W4796" s="38">
        <v>560242.1320381012</v>
      </c>
      <c r="AA4796" s="13">
        <v>4731</v>
      </c>
      <c r="AB4796" s="39">
        <v>2437406.2189709553</v>
      </c>
    </row>
    <row r="4797" spans="3:28">
      <c r="C4797" s="13">
        <v>4732</v>
      </c>
      <c r="D4797" s="13">
        <v>65</v>
      </c>
      <c r="E4797" s="14">
        <v>231888.3007765896</v>
      </c>
      <c r="F4797" s="14">
        <v>69513.937302869948</v>
      </c>
      <c r="G4797" s="14">
        <v>2551.6097</v>
      </c>
      <c r="H4797" s="14">
        <v>159822.75377371965</v>
      </c>
      <c r="I4797" s="14">
        <v>9589.3652264231787</v>
      </c>
      <c r="J4797" s="14">
        <v>3835.7460905692715</v>
      </c>
      <c r="K4797" s="15">
        <v>-2.0903291264224196E-2</v>
      </c>
      <c r="L4797" s="14">
        <v>-2755.1358268229073</v>
      </c>
      <c r="M4797" s="14">
        <v>130966.66187305901</v>
      </c>
      <c r="N4797" s="14">
        <v>2876.8095679269536</v>
      </c>
      <c r="O4797" s="15">
        <v>0.26997874833901858</v>
      </c>
      <c r="P4797" s="14">
        <v>28175.1047731451</v>
      </c>
      <c r="Q4797" s="14">
        <v>133973.96365390645</v>
      </c>
      <c r="R4797" s="14">
        <v>2876.8095679269536</v>
      </c>
      <c r="S4797" s="15">
        <v>0.34337349936265738</v>
      </c>
      <c r="T4797" s="38">
        <v>53734.685993059873</v>
      </c>
      <c r="U4797" s="38">
        <v>211663.57735446142</v>
      </c>
      <c r="V4797" s="38">
        <v>79154.654939382061</v>
      </c>
      <c r="W4797" s="38">
        <v>476604.2028814269</v>
      </c>
      <c r="AA4797" s="13">
        <v>4732</v>
      </c>
      <c r="AB4797" s="39">
        <v>2259909.4898429411</v>
      </c>
    </row>
    <row r="4798" spans="3:28">
      <c r="C4798" s="13">
        <v>4733</v>
      </c>
      <c r="D4798" s="13">
        <v>65</v>
      </c>
      <c r="E4798" s="14">
        <v>234398.75893097278</v>
      </c>
      <c r="F4798" s="14">
        <v>70493.015983079385</v>
      </c>
      <c r="G4798" s="14">
        <v>2551.6097</v>
      </c>
      <c r="H4798" s="14">
        <v>161354.13324789339</v>
      </c>
      <c r="I4798" s="14">
        <v>9681.2479948736036</v>
      </c>
      <c r="J4798" s="14">
        <v>3872.4991979494416</v>
      </c>
      <c r="K4798" s="15">
        <v>-9.9466202310061508E-2</v>
      </c>
      <c r="L4798" s="14">
        <v>-16008.544985762252</v>
      </c>
      <c r="M4798" s="14">
        <v>146872.27285820828</v>
      </c>
      <c r="N4798" s="14">
        <v>2904.374398462081</v>
      </c>
      <c r="O4798" s="15">
        <v>-6.5187229329145946E-2</v>
      </c>
      <c r="P4798" s="14">
        <v>-5133.2500675806232</v>
      </c>
      <c r="Q4798" s="14">
        <v>75065.190353452694</v>
      </c>
      <c r="R4798" s="14">
        <v>2904.374398462081</v>
      </c>
      <c r="S4798" s="15">
        <v>0.22287119077365147</v>
      </c>
      <c r="T4798" s="38">
        <v>121015.52597831385</v>
      </c>
      <c r="U4798" s="38">
        <v>665451.87168737</v>
      </c>
      <c r="V4798" s="38">
        <v>99873.730924970965</v>
      </c>
      <c r="W4798" s="38">
        <v>887389.33489903098</v>
      </c>
      <c r="AA4798" s="13">
        <v>4733</v>
      </c>
      <c r="AB4798" s="39">
        <v>2468808.4071196788</v>
      </c>
    </row>
    <row r="4799" spans="3:28">
      <c r="C4799" s="13">
        <v>4734</v>
      </c>
      <c r="D4799" s="13">
        <v>65</v>
      </c>
      <c r="E4799" s="14">
        <v>210469.43747767163</v>
      </c>
      <c r="F4799" s="14">
        <v>61160.580616291933</v>
      </c>
      <c r="G4799" s="14">
        <v>2551.6097</v>
      </c>
      <c r="H4799" s="14">
        <v>146757.2471613797</v>
      </c>
      <c r="I4799" s="14">
        <v>8805.4348296827811</v>
      </c>
      <c r="J4799" s="14">
        <v>3522.1739318731125</v>
      </c>
      <c r="K4799" s="15">
        <v>9.0064372164913586E-4</v>
      </c>
      <c r="L4799" s="14">
        <v>94.328245687023497</v>
      </c>
      <c r="M4799" s="14">
        <v>106589.66630294577</v>
      </c>
      <c r="N4799" s="14">
        <v>2641.6304489048343</v>
      </c>
      <c r="O4799" s="15">
        <v>0.15672899903130716</v>
      </c>
      <c r="P4799" s="14">
        <v>36192.518249904111</v>
      </c>
      <c r="Q4799" s="14">
        <v>268437.53048702632</v>
      </c>
      <c r="R4799" s="14">
        <v>2641.6304489048343</v>
      </c>
      <c r="S4799" s="15">
        <v>-0.19719472431937762</v>
      </c>
      <c r="T4799" s="38">
        <v>-13986.06534720837</v>
      </c>
      <c r="U4799" s="38">
        <v>58259.899601617326</v>
      </c>
      <c r="V4799" s="38">
        <v>22300.781148382761</v>
      </c>
      <c r="W4799" s="38">
        <v>433287.09639158938</v>
      </c>
      <c r="AA4799" s="13">
        <v>4734</v>
      </c>
      <c r="AB4799" s="39">
        <v>2150788.1049519777</v>
      </c>
    </row>
    <row r="4800" spans="3:28">
      <c r="C4800" s="13">
        <v>4735</v>
      </c>
      <c r="D4800" s="13">
        <v>65</v>
      </c>
      <c r="E4800" s="14">
        <v>236903.4836572537</v>
      </c>
      <c r="F4800" s="14">
        <v>71469.858626328947</v>
      </c>
      <c r="G4800" s="14">
        <v>2551.6097</v>
      </c>
      <c r="H4800" s="14">
        <v>162882.01533092474</v>
      </c>
      <c r="I4800" s="14">
        <v>9772.9209198554836</v>
      </c>
      <c r="J4800" s="14">
        <v>3909.1683679421935</v>
      </c>
      <c r="K4800" s="15">
        <v>-1.1533416924087887E-2</v>
      </c>
      <c r="L4800" s="14">
        <v>-1741.364232764809</v>
      </c>
      <c r="M4800" s="14">
        <v>151197.46375565225</v>
      </c>
      <c r="N4800" s="14">
        <v>2931.8762759566448</v>
      </c>
      <c r="O4800" s="15">
        <v>0.20518024191985773</v>
      </c>
      <c r="P4800" s="14">
        <v>90644.695735426925</v>
      </c>
      <c r="Q4800" s="14">
        <v>533891.4549079776</v>
      </c>
      <c r="R4800" s="14">
        <v>2931.8762759566448</v>
      </c>
      <c r="S4800" s="15">
        <v>8.7387983815191E-3</v>
      </c>
      <c r="T4800" s="38">
        <v>3715.1417638821267</v>
      </c>
      <c r="U4800" s="38">
        <v>430312.95749946544</v>
      </c>
      <c r="V4800" s="38">
        <v>92618.473266544243</v>
      </c>
      <c r="W4800" s="38">
        <v>1115401.8761630952</v>
      </c>
      <c r="AA4800" s="13">
        <v>4735</v>
      </c>
      <c r="AB4800" s="39">
        <v>2633642.8897956279</v>
      </c>
    </row>
    <row r="4801" spans="3:28">
      <c r="C4801" s="13">
        <v>4736</v>
      </c>
      <c r="D4801" s="13">
        <v>65</v>
      </c>
      <c r="E4801" s="14">
        <v>232818.88694376868</v>
      </c>
      <c r="F4801" s="14">
        <v>69876.865908069783</v>
      </c>
      <c r="G4801" s="14">
        <v>2551.6097</v>
      </c>
      <c r="H4801" s="14">
        <v>160390.41133569888</v>
      </c>
      <c r="I4801" s="14">
        <v>9623.4246801419322</v>
      </c>
      <c r="J4801" s="14">
        <v>3849.3698720567731</v>
      </c>
      <c r="K4801" s="15">
        <v>-1.4139405712774174E-2</v>
      </c>
      <c r="L4801" s="14">
        <v>-1896.4618182626434</v>
      </c>
      <c r="M4801" s="14">
        <v>134154.21517055016</v>
      </c>
      <c r="N4801" s="14">
        <v>2887.0274040425797</v>
      </c>
      <c r="O4801" s="15">
        <v>-9.8756916606705658E-3</v>
      </c>
      <c r="P4801" s="14">
        <v>-1352.4770840647266</v>
      </c>
      <c r="Q4801" s="14">
        <v>137041.14913016642</v>
      </c>
      <c r="R4801" s="14">
        <v>2887.0274040425797</v>
      </c>
      <c r="S4801" s="15">
        <v>0.40663797641353916</v>
      </c>
      <c r="T4801" s="38">
        <v>874410.45175201027</v>
      </c>
      <c r="U4801" s="38">
        <v>3026195.3070673388</v>
      </c>
      <c r="V4801" s="38">
        <v>871161.51284968294</v>
      </c>
      <c r="W4801" s="38">
        <v>3297390.6713680555</v>
      </c>
      <c r="AA4801" s="13">
        <v>4736</v>
      </c>
      <c r="AB4801" s="39">
        <v>3033918.5820138953</v>
      </c>
    </row>
    <row r="4802" spans="3:28">
      <c r="C4802" s="13">
        <v>4737</v>
      </c>
      <c r="D4802" s="13">
        <v>65</v>
      </c>
      <c r="E4802" s="14">
        <v>235589.84574690269</v>
      </c>
      <c r="F4802" s="14">
        <v>70957.539841292048</v>
      </c>
      <c r="G4802" s="14">
        <v>2551.6097</v>
      </c>
      <c r="H4802" s="14">
        <v>162080.69620561064</v>
      </c>
      <c r="I4802" s="14">
        <v>9724.8417723366383</v>
      </c>
      <c r="J4802" s="14">
        <v>3889.9367089346556</v>
      </c>
      <c r="K4802" s="15">
        <v>8.2910093573111576E-2</v>
      </c>
      <c r="L4802" s="14">
        <v>11715.279943903672</v>
      </c>
      <c r="M4802" s="14">
        <v>154961.25809126109</v>
      </c>
      <c r="N4802" s="14">
        <v>2917.4525317009916</v>
      </c>
      <c r="O4802" s="15">
        <v>5.4222109618132314E-2</v>
      </c>
      <c r="P4802" s="14">
        <v>12131.25434776347</v>
      </c>
      <c r="Q4802" s="14">
        <v>237322.59509873315</v>
      </c>
      <c r="R4802" s="14">
        <v>2917.4525317009916</v>
      </c>
      <c r="S4802" s="15">
        <v>7.0235629357095319E-2</v>
      </c>
      <c r="T4802" s="38">
        <v>17325.730998854546</v>
      </c>
      <c r="U4802" s="38">
        <v>265464.5419659646</v>
      </c>
      <c r="V4802" s="38">
        <v>41172.265290521689</v>
      </c>
      <c r="W4802" s="38">
        <v>657748.39515595883</v>
      </c>
      <c r="AA4802" s="13">
        <v>4737</v>
      </c>
      <c r="AB4802" s="39">
        <v>2848399.9884299887</v>
      </c>
    </row>
    <row r="4803" spans="3:28">
      <c r="C4803" s="13">
        <v>4738</v>
      </c>
      <c r="D4803" s="13">
        <v>65</v>
      </c>
      <c r="E4803" s="14">
        <v>235224.96737609804</v>
      </c>
      <c r="F4803" s="14">
        <v>70815.237276678236</v>
      </c>
      <c r="G4803" s="14">
        <v>2551.6097</v>
      </c>
      <c r="H4803" s="14">
        <v>161858.1203994198</v>
      </c>
      <c r="I4803" s="14">
        <v>9711.4872239651868</v>
      </c>
      <c r="J4803" s="14">
        <v>3884.5948895860747</v>
      </c>
      <c r="K4803" s="15">
        <v>3.1232608519221713E-2</v>
      </c>
      <c r="L4803" s="14">
        <v>5330.0822553932112</v>
      </c>
      <c r="M4803" s="14">
        <v>177929.98750495474</v>
      </c>
      <c r="N4803" s="14">
        <v>2913.446167189556</v>
      </c>
      <c r="O4803" s="15">
        <v>1.2286445537456718E-2</v>
      </c>
      <c r="P4803" s="14">
        <v>1696.442994426493</v>
      </c>
      <c r="Q4803" s="14">
        <v>141227.51713868245</v>
      </c>
      <c r="R4803" s="14">
        <v>2913.446167189556</v>
      </c>
      <c r="S4803" s="15">
        <v>-0.12387986574703581</v>
      </c>
      <c r="T4803" s="38">
        <v>-25592.790420705078</v>
      </c>
      <c r="U4803" s="38">
        <v>182457.55678713493</v>
      </c>
      <c r="V4803" s="38">
        <v>-18566.265170885374</v>
      </c>
      <c r="W4803" s="38">
        <v>501615.06143077218</v>
      </c>
      <c r="AA4803" s="13">
        <v>4738</v>
      </c>
      <c r="AB4803" s="39">
        <v>2467086.9141494152</v>
      </c>
    </row>
    <row r="4804" spans="3:28">
      <c r="C4804" s="13">
        <v>4739</v>
      </c>
      <c r="D4804" s="13">
        <v>65</v>
      </c>
      <c r="E4804" s="14">
        <v>231672.8437417387</v>
      </c>
      <c r="F4804" s="14">
        <v>69429.909059278099</v>
      </c>
      <c r="G4804" s="14">
        <v>2551.6097</v>
      </c>
      <c r="H4804" s="14">
        <v>159691.32498246062</v>
      </c>
      <c r="I4804" s="14">
        <v>9581.4794989476359</v>
      </c>
      <c r="J4804" s="14">
        <v>3832.5917995790546</v>
      </c>
      <c r="K4804" s="15">
        <v>9.5584892519900572E-2</v>
      </c>
      <c r="L4804" s="14">
        <v>13127.935637075116</v>
      </c>
      <c r="M4804" s="14">
        <v>152387.43809371575</v>
      </c>
      <c r="N4804" s="14">
        <v>2874.4438496842909</v>
      </c>
      <c r="O4804" s="15">
        <v>6.3168967457996966E-2</v>
      </c>
      <c r="P4804" s="14">
        <v>8337.0510138847112</v>
      </c>
      <c r="Q4804" s="14">
        <v>141754.44214805067</v>
      </c>
      <c r="R4804" s="14">
        <v>2874.4438496842909</v>
      </c>
      <c r="S4804" s="15">
        <v>-0.12700891876461323</v>
      </c>
      <c r="T4804" s="38">
        <v>-51091.515434739078</v>
      </c>
      <c r="U4804" s="38">
        <v>352612.85380302084</v>
      </c>
      <c r="V4804" s="38">
        <v>-29626.528783779249</v>
      </c>
      <c r="W4804" s="38">
        <v>646754.73404478724</v>
      </c>
      <c r="AA4804" s="13">
        <v>4739</v>
      </c>
      <c r="AB4804" s="39">
        <v>2533119.8151390716</v>
      </c>
    </row>
    <row r="4805" spans="3:28">
      <c r="C4805" s="13">
        <v>4740</v>
      </c>
      <c r="D4805" s="13">
        <v>65</v>
      </c>
      <c r="E4805" s="14">
        <v>231630.47286480077</v>
      </c>
      <c r="F4805" s="14">
        <v>69413.384417272304</v>
      </c>
      <c r="G4805" s="14">
        <v>2551.6097</v>
      </c>
      <c r="H4805" s="14">
        <v>159665.47874752848</v>
      </c>
      <c r="I4805" s="14">
        <v>9579.9287248517085</v>
      </c>
      <c r="J4805" s="14">
        <v>3831.9714899406836</v>
      </c>
      <c r="K4805" s="15">
        <v>9.5346240256876068E-3</v>
      </c>
      <c r="L4805" s="14">
        <v>1392.8618144317995</v>
      </c>
      <c r="M4805" s="14">
        <v>149393.45568650137</v>
      </c>
      <c r="N4805" s="14">
        <v>2873.9786174555124</v>
      </c>
      <c r="O4805" s="15">
        <v>2.5318303241537179E-2</v>
      </c>
      <c r="P4805" s="14">
        <v>4186.4997933901932</v>
      </c>
      <c r="Q4805" s="14">
        <v>170978.16368085617</v>
      </c>
      <c r="R4805" s="14">
        <v>2873.9786174555124</v>
      </c>
      <c r="S4805" s="15">
        <v>0.37285051496325605</v>
      </c>
      <c r="T4805" s="38">
        <v>169610.86146049688</v>
      </c>
      <c r="U4805" s="38">
        <v>625950.96784608264</v>
      </c>
      <c r="V4805" s="38">
        <v>175190.22306831885</v>
      </c>
      <c r="W4805" s="38">
        <v>946322.58721344022</v>
      </c>
      <c r="AA4805" s="13">
        <v>4740</v>
      </c>
      <c r="AB4805" s="39">
        <v>1883591.1675534789</v>
      </c>
    </row>
    <row r="4806" spans="3:28">
      <c r="C4806" s="13">
        <v>4741</v>
      </c>
      <c r="D4806" s="13">
        <v>65</v>
      </c>
      <c r="E4806" s="14">
        <v>233170.18650917741</v>
      </c>
      <c r="F4806" s="14">
        <v>70013.872738579186</v>
      </c>
      <c r="G4806" s="14">
        <v>2551.6097</v>
      </c>
      <c r="H4806" s="14">
        <v>160604.70407059821</v>
      </c>
      <c r="I4806" s="14">
        <v>9636.282244235892</v>
      </c>
      <c r="J4806" s="14">
        <v>3854.512897694357</v>
      </c>
      <c r="K4806" s="15">
        <v>4.2170402422549075E-2</v>
      </c>
      <c r="L4806" s="14">
        <v>5155.8159053486415</v>
      </c>
      <c r="M4806" s="14">
        <v>129344.55455887495</v>
      </c>
      <c r="N4806" s="14">
        <v>2890.8846732707675</v>
      </c>
      <c r="O4806" s="15">
        <v>-0.12192956493880136</v>
      </c>
      <c r="P4806" s="14">
        <v>-12659.310666869902</v>
      </c>
      <c r="Q4806" s="14">
        <v>92610.915045510643</v>
      </c>
      <c r="R4806" s="14">
        <v>2890.8846732707675</v>
      </c>
      <c r="S4806" s="15">
        <v>7.7646484271643376E-2</v>
      </c>
      <c r="T4806" s="38">
        <v>202405.73322206567</v>
      </c>
      <c r="U4806" s="38">
        <v>2810610.9679783634</v>
      </c>
      <c r="V4806" s="38">
        <v>194902.23846054441</v>
      </c>
      <c r="W4806" s="38">
        <v>3032566.4375827489</v>
      </c>
      <c r="AA4806" s="13">
        <v>4741</v>
      </c>
      <c r="AB4806" s="39">
        <v>3033201.113605238</v>
      </c>
    </row>
    <row r="4807" spans="3:28">
      <c r="C4807" s="13">
        <v>4742</v>
      </c>
      <c r="D4807" s="13">
        <v>65</v>
      </c>
      <c r="E4807" s="14">
        <v>232212.63371475766</v>
      </c>
      <c r="F4807" s="14">
        <v>69640.427148755494</v>
      </c>
      <c r="G4807" s="14">
        <v>2551.6097</v>
      </c>
      <c r="H4807" s="14">
        <v>160020.59686600216</v>
      </c>
      <c r="I4807" s="14">
        <v>9601.2358119601286</v>
      </c>
      <c r="J4807" s="14">
        <v>3840.4943247840515</v>
      </c>
      <c r="K4807" s="15">
        <v>0.13444222149477419</v>
      </c>
      <c r="L4807" s="14">
        <v>21453.299582457974</v>
      </c>
      <c r="M4807" s="14">
        <v>182946.18206679661</v>
      </c>
      <c r="N4807" s="14">
        <v>2880.3707435880383</v>
      </c>
      <c r="O4807" s="15">
        <v>0.21565641340874642</v>
      </c>
      <c r="P4807" s="14">
        <v>31036.509654984056</v>
      </c>
      <c r="Q4807" s="14">
        <v>176393.16458318639</v>
      </c>
      <c r="R4807" s="14">
        <v>2880.3707435880383</v>
      </c>
      <c r="S4807" s="15">
        <v>1.6712059069982216E-2</v>
      </c>
      <c r="T4807" s="38">
        <v>2044.7231540458356</v>
      </c>
      <c r="U4807" s="38">
        <v>125835.07169146177</v>
      </c>
      <c r="V4807" s="38">
        <v>54534.532391487868</v>
      </c>
      <c r="W4807" s="38">
        <v>485174.41834144475</v>
      </c>
      <c r="AA4807" s="13">
        <v>4742</v>
      </c>
      <c r="AB4807" s="39">
        <v>2433291.5705205319</v>
      </c>
    </row>
    <row r="4808" spans="3:28">
      <c r="C4808" s="13">
        <v>4743</v>
      </c>
      <c r="D4808" s="13">
        <v>65</v>
      </c>
      <c r="E4808" s="14">
        <v>233825.64400398746</v>
      </c>
      <c r="F4808" s="14">
        <v>70269.501161555105</v>
      </c>
      <c r="G4808" s="14">
        <v>2551.6097</v>
      </c>
      <c r="H4808" s="14">
        <v>161004.53314243237</v>
      </c>
      <c r="I4808" s="14">
        <v>9660.271988545941</v>
      </c>
      <c r="J4808" s="14">
        <v>3864.1087954183768</v>
      </c>
      <c r="K4808" s="15">
        <v>3.8019018437355064E-2</v>
      </c>
      <c r="L4808" s="14">
        <v>6249.4747670312381</v>
      </c>
      <c r="M4808" s="14">
        <v>172559.12290321797</v>
      </c>
      <c r="N4808" s="14">
        <v>2898.0815965637821</v>
      </c>
      <c r="O4808" s="15">
        <v>-0.10449137448684204</v>
      </c>
      <c r="P4808" s="14">
        <v>-9400.5408155830028</v>
      </c>
      <c r="Q4808" s="14">
        <v>82013.254123881663</v>
      </c>
      <c r="R4808" s="14">
        <v>2898.0815965637821</v>
      </c>
      <c r="S4808" s="15">
        <v>-0.24622848884252813</v>
      </c>
      <c r="T4808" s="38">
        <v>-76347.376255166688</v>
      </c>
      <c r="U4808" s="38">
        <v>235168.85706848354</v>
      </c>
      <c r="V4808" s="38">
        <v>-79498.442303718446</v>
      </c>
      <c r="W4808" s="38">
        <v>489741.2340955832</v>
      </c>
      <c r="AA4808" s="13">
        <v>4743</v>
      </c>
      <c r="AB4808" s="39">
        <v>2496316.2300822283</v>
      </c>
    </row>
    <row r="4809" spans="3:28">
      <c r="C4809" s="13">
        <v>4744</v>
      </c>
      <c r="D4809" s="13">
        <v>65</v>
      </c>
      <c r="E4809" s="14">
        <v>223673.68713253239</v>
      </c>
      <c r="F4809" s="14">
        <v>66310.237981687635</v>
      </c>
      <c r="G4809" s="14">
        <v>2551.6097</v>
      </c>
      <c r="H4809" s="14">
        <v>154811.83945084477</v>
      </c>
      <c r="I4809" s="14">
        <v>9288.7103670506858</v>
      </c>
      <c r="J4809" s="14">
        <v>3715.4841468202744</v>
      </c>
      <c r="K4809" s="15">
        <v>3.554989205868777E-2</v>
      </c>
      <c r="L4809" s="14">
        <v>4118.6593905555346</v>
      </c>
      <c r="M4809" s="14">
        <v>121832.15100481432</v>
      </c>
      <c r="N4809" s="14">
        <v>2786.6131101152055</v>
      </c>
      <c r="O4809" s="15">
        <v>0.27057535040462233</v>
      </c>
      <c r="P4809" s="14">
        <v>57665.56402228884</v>
      </c>
      <c r="Q4809" s="14">
        <v>272180.88607526565</v>
      </c>
      <c r="R4809" s="14">
        <v>2786.6131101152055</v>
      </c>
      <c r="S4809" s="15">
        <v>-7.7303795765533798E-2</v>
      </c>
      <c r="T4809" s="38">
        <v>-28389.971286295924</v>
      </c>
      <c r="U4809" s="38">
        <v>340255.30530661205</v>
      </c>
      <c r="V4809" s="38">
        <v>33394.252126548454</v>
      </c>
      <c r="W4809" s="38">
        <v>734268.34238669206</v>
      </c>
      <c r="AA4809" s="13">
        <v>4744</v>
      </c>
      <c r="AB4809" s="39">
        <v>2616113.6217344413</v>
      </c>
    </row>
    <row r="4810" spans="3:28">
      <c r="C4810" s="13">
        <v>4745</v>
      </c>
      <c r="D4810" s="13">
        <v>65</v>
      </c>
      <c r="E4810" s="14">
        <v>229641.22184936012</v>
      </c>
      <c r="F4810" s="14">
        <v>68637.576521250448</v>
      </c>
      <c r="G4810" s="14">
        <v>2551.6097</v>
      </c>
      <c r="H4810" s="14">
        <v>158452.03562810968</v>
      </c>
      <c r="I4810" s="14">
        <v>9507.1221376865797</v>
      </c>
      <c r="J4810" s="14">
        <v>3802.848855074632</v>
      </c>
      <c r="K4810" s="15">
        <v>1.986916084201076E-2</v>
      </c>
      <c r="L4810" s="14">
        <v>3388.6988497434231</v>
      </c>
      <c r="M4810" s="14">
        <v>175840.80111861462</v>
      </c>
      <c r="N4810" s="14">
        <v>2852.1366413059736</v>
      </c>
      <c r="O4810" s="15">
        <v>8.7913939644573308E-2</v>
      </c>
      <c r="P4810" s="14">
        <v>13315.873897659347</v>
      </c>
      <c r="Q4810" s="14">
        <v>166206.81743029814</v>
      </c>
      <c r="R4810" s="14">
        <v>2852.1366413059736</v>
      </c>
      <c r="S4810" s="15">
        <v>0.18017417721602122</v>
      </c>
      <c r="T4810" s="38">
        <v>52758.335599552345</v>
      </c>
      <c r="U4810" s="38">
        <v>347002.92217156012</v>
      </c>
      <c r="V4810" s="38">
        <v>69462.908346955111</v>
      </c>
      <c r="W4810" s="38">
        <v>689050.54072047281</v>
      </c>
      <c r="AA4810" s="13">
        <v>4745</v>
      </c>
      <c r="AB4810" s="39">
        <v>3035417.211247697</v>
      </c>
    </row>
    <row r="4811" spans="3:28">
      <c r="C4811" s="13">
        <v>4746</v>
      </c>
      <c r="D4811" s="13">
        <v>65</v>
      </c>
      <c r="E4811" s="14">
        <v>218216.20066587889</v>
      </c>
      <c r="F4811" s="14">
        <v>64181.818259692765</v>
      </c>
      <c r="G4811" s="14">
        <v>2551.6097</v>
      </c>
      <c r="H4811" s="14">
        <v>151482.77270618614</v>
      </c>
      <c r="I4811" s="14">
        <v>9088.9663623711676</v>
      </c>
      <c r="J4811" s="14">
        <v>3635.5865449484672</v>
      </c>
      <c r="K4811" s="15">
        <v>-3.5905410022373456E-2</v>
      </c>
      <c r="L4811" s="14">
        <v>-5602.4772510552957</v>
      </c>
      <c r="M4811" s="14">
        <v>152249.66425931032</v>
      </c>
      <c r="N4811" s="14">
        <v>2726.6899087113502</v>
      </c>
      <c r="O4811" s="15">
        <v>0.11208424665079228</v>
      </c>
      <c r="P4811" s="14">
        <v>27569.639760671456</v>
      </c>
      <c r="Q4811" s="14">
        <v>274905.46153031901</v>
      </c>
      <c r="R4811" s="14">
        <v>2726.6899087113502</v>
      </c>
      <c r="S4811" s="15">
        <v>0.43056450455020784</v>
      </c>
      <c r="T4811" s="38">
        <v>24547.240947355396</v>
      </c>
      <c r="U4811" s="38">
        <v>82922.347642263368</v>
      </c>
      <c r="V4811" s="38">
        <v>46514.403456971559</v>
      </c>
      <c r="W4811" s="38">
        <v>510077.47343189269</v>
      </c>
      <c r="AA4811" s="13">
        <v>4746</v>
      </c>
      <c r="AB4811" s="39">
        <v>3165049.3249056917</v>
      </c>
    </row>
    <row r="4812" spans="3:28">
      <c r="C4812" s="13">
        <v>4747</v>
      </c>
      <c r="D4812" s="13">
        <v>65</v>
      </c>
      <c r="E4812" s="14">
        <v>227036.17416562422</v>
      </c>
      <c r="F4812" s="14">
        <v>67621.607924593452</v>
      </c>
      <c r="G4812" s="14">
        <v>2551.6097</v>
      </c>
      <c r="H4812" s="14">
        <v>156862.95654103076</v>
      </c>
      <c r="I4812" s="14">
        <v>9411.777392461845</v>
      </c>
      <c r="J4812" s="14">
        <v>3764.710956984738</v>
      </c>
      <c r="K4812" s="15">
        <v>-2.858493890324814E-2</v>
      </c>
      <c r="L4812" s="14">
        <v>-4473.2057093742187</v>
      </c>
      <c r="M4812" s="14">
        <v>153897.35233322869</v>
      </c>
      <c r="N4812" s="14">
        <v>2823.5332177385535</v>
      </c>
      <c r="O4812" s="15">
        <v>5.0497304578302676E-2</v>
      </c>
      <c r="P4812" s="14">
        <v>15007.722846070812</v>
      </c>
      <c r="Q4812" s="14">
        <v>313617.9829467932</v>
      </c>
      <c r="R4812" s="14">
        <v>2823.5332177385535</v>
      </c>
      <c r="S4812" s="15">
        <v>-0.30479723822711202</v>
      </c>
      <c r="T4812" s="38">
        <v>-129337.86288175637</v>
      </c>
      <c r="U4812" s="38">
        <v>296414.56912836403</v>
      </c>
      <c r="V4812" s="38">
        <v>-118803.34574505978</v>
      </c>
      <c r="W4812" s="38">
        <v>763929.90440838598</v>
      </c>
      <c r="AA4812" s="13">
        <v>4747</v>
      </c>
      <c r="AB4812" s="39">
        <v>2347318.3953496069</v>
      </c>
    </row>
    <row r="4813" spans="3:28">
      <c r="C4813" s="13">
        <v>4748</v>
      </c>
      <c r="D4813" s="13">
        <v>65</v>
      </c>
      <c r="E4813" s="14">
        <v>224261.65951345558</v>
      </c>
      <c r="F4813" s="14">
        <v>66539.547210247678</v>
      </c>
      <c r="G4813" s="14">
        <v>2551.6097</v>
      </c>
      <c r="H4813" s="14">
        <v>155170.50260320792</v>
      </c>
      <c r="I4813" s="14">
        <v>9310.2301561924742</v>
      </c>
      <c r="J4813" s="14">
        <v>3724.0920624769897</v>
      </c>
      <c r="K4813" s="15">
        <v>7.4407088437807495E-2</v>
      </c>
      <c r="L4813" s="14">
        <v>10807.362044138277</v>
      </c>
      <c r="M4813" s="14">
        <v>157915.81229627994</v>
      </c>
      <c r="N4813" s="14">
        <v>2793.0690468577423</v>
      </c>
      <c r="O4813" s="15">
        <v>-6.8065359251269525E-2</v>
      </c>
      <c r="P4813" s="14">
        <v>-8031.361483714335</v>
      </c>
      <c r="Q4813" s="14">
        <v>111360.01758414465</v>
      </c>
      <c r="R4813" s="14">
        <v>2793.0690468577423</v>
      </c>
      <c r="S4813" s="15">
        <v>0.29627422901900297</v>
      </c>
      <c r="T4813" s="38">
        <v>292999.780490726</v>
      </c>
      <c r="U4813" s="38">
        <v>1283344.2281042705</v>
      </c>
      <c r="V4813" s="38">
        <v>295775.78105114994</v>
      </c>
      <c r="W4813" s="38">
        <v>1552620.0579846951</v>
      </c>
      <c r="AA4813" s="13">
        <v>4748</v>
      </c>
      <c r="AB4813" s="39">
        <v>2566373.2567723673</v>
      </c>
    </row>
    <row r="4814" spans="3:28">
      <c r="C4814" s="13">
        <v>4749</v>
      </c>
      <c r="D4814" s="13">
        <v>65</v>
      </c>
      <c r="E4814" s="14">
        <v>238355.03674555846</v>
      </c>
      <c r="F4814" s="14">
        <v>72035.964330767805</v>
      </c>
      <c r="G4814" s="14">
        <v>2551.6097</v>
      </c>
      <c r="H4814" s="14">
        <v>163767.46271479066</v>
      </c>
      <c r="I4814" s="14">
        <v>9826.0477628874396</v>
      </c>
      <c r="J4814" s="14">
        <v>3930.419105154976</v>
      </c>
      <c r="K4814" s="15">
        <v>7.2423836449848483E-2</v>
      </c>
      <c r="L4814" s="14">
        <v>16370.879765331883</v>
      </c>
      <c r="M4814" s="14">
        <v>244378.79249158438</v>
      </c>
      <c r="N4814" s="14">
        <v>2947.8143288662318</v>
      </c>
      <c r="O4814" s="15">
        <v>-3.1969384728686365E-2</v>
      </c>
      <c r="P4814" s="14">
        <v>-7152.8981164540983</v>
      </c>
      <c r="Q4814" s="14">
        <v>218063.13537159731</v>
      </c>
      <c r="R4814" s="14">
        <v>2947.8143288662318</v>
      </c>
      <c r="S4814" s="15">
        <v>0.44049244172780855</v>
      </c>
      <c r="T4814" s="38">
        <v>107261.25058038313</v>
      </c>
      <c r="U4814" s="38">
        <v>352238.20210956514</v>
      </c>
      <c r="V4814" s="38">
        <v>116479.23222926092</v>
      </c>
      <c r="W4814" s="38">
        <v>814680.12997274683</v>
      </c>
      <c r="AA4814" s="13">
        <v>4749</v>
      </c>
      <c r="AB4814" s="39">
        <v>2672424.4438945795</v>
      </c>
    </row>
    <row r="4815" spans="3:28">
      <c r="C4815" s="13">
        <v>4750</v>
      </c>
      <c r="D4815" s="13">
        <v>65</v>
      </c>
      <c r="E4815" s="14">
        <v>228655.75915225688</v>
      </c>
      <c r="F4815" s="14">
        <v>68253.246069380184</v>
      </c>
      <c r="G4815" s="14">
        <v>2551.6097</v>
      </c>
      <c r="H4815" s="14">
        <v>157850.90338287668</v>
      </c>
      <c r="I4815" s="14">
        <v>9471.0542029726003</v>
      </c>
      <c r="J4815" s="14">
        <v>3788.4216811890401</v>
      </c>
      <c r="K4815" s="15">
        <v>2.6404675096205359E-2</v>
      </c>
      <c r="L4815" s="14">
        <v>4076.3575540570341</v>
      </c>
      <c r="M4815" s="14">
        <v>160350.71278971934</v>
      </c>
      <c r="N4815" s="14">
        <v>2841.3162608917801</v>
      </c>
      <c r="O4815" s="15">
        <v>5.3252536827427747E-2</v>
      </c>
      <c r="P4815" s="14">
        <v>14361.184002197031</v>
      </c>
      <c r="Q4815" s="14">
        <v>285462.5908401917</v>
      </c>
      <c r="R4815" s="14">
        <v>2841.3162608917801</v>
      </c>
      <c r="S4815" s="15">
        <v>0.16820871174746244</v>
      </c>
      <c r="T4815" s="38">
        <v>19922.11215727283</v>
      </c>
      <c r="U4815" s="38">
        <v>139779.63333903669</v>
      </c>
      <c r="V4815" s="38">
        <v>38359.653713526895</v>
      </c>
      <c r="W4815" s="38">
        <v>585592.93696894776</v>
      </c>
      <c r="AA4815" s="13">
        <v>4750</v>
      </c>
      <c r="AB4815" s="39">
        <v>2884054.5485261502</v>
      </c>
    </row>
    <row r="4816" spans="3:28">
      <c r="C4816" s="13">
        <v>4751</v>
      </c>
      <c r="D4816" s="13">
        <v>65</v>
      </c>
      <c r="E4816" s="14">
        <v>226027.35769407978</v>
      </c>
      <c r="F4816" s="14">
        <v>67228.169500691118</v>
      </c>
      <c r="G4816" s="14">
        <v>2551.6097</v>
      </c>
      <c r="H4816" s="14">
        <v>156247.57849338866</v>
      </c>
      <c r="I4816" s="14">
        <v>9374.8547096033199</v>
      </c>
      <c r="J4816" s="14">
        <v>3749.941883841328</v>
      </c>
      <c r="K4816" s="15">
        <v>0.13582166410425051</v>
      </c>
      <c r="L4816" s="14">
        <v>16126.206225405364</v>
      </c>
      <c r="M4816" s="14">
        <v>136731.91376784083</v>
      </c>
      <c r="N4816" s="14">
        <v>2812.4564128809957</v>
      </c>
      <c r="O4816" s="15">
        <v>0.18897096080834647</v>
      </c>
      <c r="P4816" s="14">
        <v>22998.37830231847</v>
      </c>
      <c r="Q4816" s="14">
        <v>146107.84706984879</v>
      </c>
      <c r="R4816" s="14">
        <v>2812.4564128809957</v>
      </c>
      <c r="S4816" s="15">
        <v>-3.6625492198171336E-2</v>
      </c>
      <c r="T4816" s="38">
        <v>-16088.976990177536</v>
      </c>
      <c r="U4816" s="38">
        <v>424600.82188131026</v>
      </c>
      <c r="V4816" s="38">
        <v>23035.607537546297</v>
      </c>
      <c r="W4816" s="38">
        <v>707440.58271899982</v>
      </c>
      <c r="AA4816" s="13">
        <v>4751</v>
      </c>
      <c r="AB4816" s="39">
        <v>3002183.956909589</v>
      </c>
    </row>
    <row r="4817" spans="3:28">
      <c r="C4817" s="13">
        <v>4752</v>
      </c>
      <c r="D4817" s="13">
        <v>65</v>
      </c>
      <c r="E4817" s="14">
        <v>230668.18571629003</v>
      </c>
      <c r="F4817" s="14">
        <v>69038.092429353113</v>
      </c>
      <c r="G4817" s="14">
        <v>2551.6097</v>
      </c>
      <c r="H4817" s="14">
        <v>159078.48358693693</v>
      </c>
      <c r="I4817" s="14">
        <v>9544.7090152162145</v>
      </c>
      <c r="J4817" s="14">
        <v>3817.883606086486</v>
      </c>
      <c r="K4817" s="15">
        <v>2.8500145491965057E-3</v>
      </c>
      <c r="L4817" s="14">
        <v>414.80177476751396</v>
      </c>
      <c r="M4817" s="14">
        <v>147867.48295431939</v>
      </c>
      <c r="N4817" s="14">
        <v>2863.4127045648643</v>
      </c>
      <c r="O4817" s="15">
        <v>-1.536628624962702E-2</v>
      </c>
      <c r="P4817" s="14">
        <v>-3200.1715427169715</v>
      </c>
      <c r="Q4817" s="14">
        <v>206490.80388277097</v>
      </c>
      <c r="R4817" s="14">
        <v>2863.4127045648643</v>
      </c>
      <c r="S4817" s="15">
        <v>0.20196692744326886</v>
      </c>
      <c r="T4817" s="38">
        <v>445781.83528910787</v>
      </c>
      <c r="U4817" s="38">
        <v>2654415.6857366157</v>
      </c>
      <c r="V4817" s="38">
        <v>442996.46552115842</v>
      </c>
      <c r="W4817" s="38">
        <v>3008773.9725737059</v>
      </c>
      <c r="AA4817" s="13">
        <v>4752</v>
      </c>
      <c r="AB4817" s="39">
        <v>2706593.9215372009</v>
      </c>
    </row>
    <row r="4818" spans="3:28">
      <c r="C4818" s="13">
        <v>4753</v>
      </c>
      <c r="D4818" s="13">
        <v>65</v>
      </c>
      <c r="E4818" s="14">
        <v>231385.20436881177</v>
      </c>
      <c r="F4818" s="14">
        <v>69317.729703836594</v>
      </c>
      <c r="G4818" s="14">
        <v>2551.6097</v>
      </c>
      <c r="H4818" s="14">
        <v>159515.86496497519</v>
      </c>
      <c r="I4818" s="14">
        <v>9570.9518978985107</v>
      </c>
      <c r="J4818" s="14">
        <v>3828.3807591594045</v>
      </c>
      <c r="K4818" s="15">
        <v>7.0853223780513924E-2</v>
      </c>
      <c r="L4818" s="14">
        <v>11264.423203091304</v>
      </c>
      <c r="M4818" s="14">
        <v>172161.1213932648</v>
      </c>
      <c r="N4818" s="14">
        <v>2871.2855693695533</v>
      </c>
      <c r="O4818" s="15">
        <v>-5.4814998142712207E-2</v>
      </c>
      <c r="P4818" s="14">
        <v>-6066.5793689049724</v>
      </c>
      <c r="Q4818" s="14">
        <v>106042.77634942769</v>
      </c>
      <c r="R4818" s="14">
        <v>2871.2855693695533</v>
      </c>
      <c r="S4818" s="15">
        <v>9.7299604871695089E-2</v>
      </c>
      <c r="T4818" s="38">
        <v>33475.218857034517</v>
      </c>
      <c r="U4818" s="38">
        <v>378953.56254658819</v>
      </c>
      <c r="V4818" s="38">
        <v>38673.062691220846</v>
      </c>
      <c r="W4818" s="38">
        <v>657157.46028928063</v>
      </c>
      <c r="AA4818" s="13">
        <v>4753</v>
      </c>
      <c r="AB4818" s="39">
        <v>2599849.5527374423</v>
      </c>
    </row>
    <row r="4819" spans="3:28">
      <c r="C4819" s="13">
        <v>4754</v>
      </c>
      <c r="D4819" s="13">
        <v>65</v>
      </c>
      <c r="E4819" s="14">
        <v>237552.12098944851</v>
      </c>
      <c r="F4819" s="14">
        <v>71722.827185884918</v>
      </c>
      <c r="G4819" s="14">
        <v>2551.6097</v>
      </c>
      <c r="H4819" s="14">
        <v>163277.68410356357</v>
      </c>
      <c r="I4819" s="14">
        <v>9796.6610462138142</v>
      </c>
      <c r="J4819" s="14">
        <v>3918.6644184855259</v>
      </c>
      <c r="K4819" s="15">
        <v>5.0131477594425981E-2</v>
      </c>
      <c r="L4819" s="14">
        <v>7606.1663937232352</v>
      </c>
      <c r="M4819" s="14">
        <v>161289.85939796778</v>
      </c>
      <c r="N4819" s="14">
        <v>2938.9983138641442</v>
      </c>
      <c r="O4819" s="15">
        <v>0.16049068230633284</v>
      </c>
      <c r="P4819" s="14">
        <v>26630.365041218538</v>
      </c>
      <c r="Q4819" s="14">
        <v>194030.77469417834</v>
      </c>
      <c r="R4819" s="14">
        <v>2938.9983138641442</v>
      </c>
      <c r="S4819" s="15">
        <v>-0.13101936781271944</v>
      </c>
      <c r="T4819" s="38">
        <v>-32888.659104217637</v>
      </c>
      <c r="U4819" s="38">
        <v>219602.19401947339</v>
      </c>
      <c r="V4819" s="38">
        <v>1347.872330724138</v>
      </c>
      <c r="W4819" s="38">
        <v>574922.82811161946</v>
      </c>
      <c r="AA4819" s="13">
        <v>4754</v>
      </c>
      <c r="AB4819" s="39">
        <v>2720792.0226224153</v>
      </c>
    </row>
    <row r="4820" spans="3:28">
      <c r="C4820" s="13">
        <v>4755</v>
      </c>
      <c r="D4820" s="13">
        <v>65</v>
      </c>
      <c r="E4820" s="14">
        <v>245922.66824101988</v>
      </c>
      <c r="F4820" s="14">
        <v>74987.34061399776</v>
      </c>
      <c r="G4820" s="14">
        <v>2551.6097</v>
      </c>
      <c r="H4820" s="14">
        <v>168383.71792702211</v>
      </c>
      <c r="I4820" s="14">
        <v>10103.023075621326</v>
      </c>
      <c r="J4820" s="14">
        <v>4041.2092302485307</v>
      </c>
      <c r="K4820" s="15">
        <v>9.604272642870515E-2</v>
      </c>
      <c r="L4820" s="14">
        <v>14365.916790369129</v>
      </c>
      <c r="M4820" s="14">
        <v>165964.91556981669</v>
      </c>
      <c r="N4820" s="14">
        <v>3030.9069226863976</v>
      </c>
      <c r="O4820" s="15">
        <v>4.013450925352946E-2</v>
      </c>
      <c r="P4820" s="14">
        <v>7429.4555627122418</v>
      </c>
      <c r="Q4820" s="14">
        <v>194058.80977665749</v>
      </c>
      <c r="R4820" s="14">
        <v>3030.9069226863976</v>
      </c>
      <c r="S4820" s="15">
        <v>-5.9718636097404312E-2</v>
      </c>
      <c r="T4820" s="38">
        <v>-19217.755129774047</v>
      </c>
      <c r="U4820" s="38">
        <v>304102.68896177801</v>
      </c>
      <c r="V4820" s="38">
        <v>2577.617223307323</v>
      </c>
      <c r="W4820" s="38">
        <v>664126.41430825228</v>
      </c>
      <c r="AA4820" s="13">
        <v>4755</v>
      </c>
      <c r="AB4820" s="39">
        <v>2700612.3231335091</v>
      </c>
    </row>
    <row r="4821" spans="3:28">
      <c r="C4821" s="13">
        <v>4756</v>
      </c>
      <c r="D4821" s="13">
        <v>65</v>
      </c>
      <c r="E4821" s="14">
        <v>223468.76218272065</v>
      </c>
      <c r="F4821" s="14">
        <v>66230.317251261047</v>
      </c>
      <c r="G4821" s="14">
        <v>2551.6097</v>
      </c>
      <c r="H4821" s="14">
        <v>154686.83523145961</v>
      </c>
      <c r="I4821" s="14">
        <v>9281.2101138875769</v>
      </c>
      <c r="J4821" s="14">
        <v>3712.4840455550311</v>
      </c>
      <c r="K4821" s="15">
        <v>3.6546852190862816E-2</v>
      </c>
      <c r="L4821" s="14">
        <v>5049.3612025645407</v>
      </c>
      <c r="M4821" s="14">
        <v>145066.91945018905</v>
      </c>
      <c r="N4821" s="14">
        <v>2784.3630341662729</v>
      </c>
      <c r="O4821" s="15">
        <v>6.8509574688346633E-3</v>
      </c>
      <c r="P4821" s="14">
        <v>712.43807909192185</v>
      </c>
      <c r="Q4821" s="14">
        <v>106095.64308929074</v>
      </c>
      <c r="R4821" s="14">
        <v>2784.3630341662729</v>
      </c>
      <c r="S4821" s="15">
        <v>8.6415891926172217E-2</v>
      </c>
      <c r="T4821" s="38">
        <v>38186.769590909389</v>
      </c>
      <c r="U4821" s="38">
        <v>481474.17130121263</v>
      </c>
      <c r="V4821" s="38">
        <v>43948.568872565855</v>
      </c>
      <c r="W4821" s="38">
        <v>732636.73384069244</v>
      </c>
      <c r="AA4821" s="13">
        <v>4756</v>
      </c>
      <c r="AB4821" s="39">
        <v>2403833.1324274554</v>
      </c>
    </row>
    <row r="4822" spans="3:28">
      <c r="C4822" s="13">
        <v>4757</v>
      </c>
      <c r="D4822" s="13">
        <v>65</v>
      </c>
      <c r="E4822" s="14">
        <v>215838.32878625105</v>
      </c>
      <c r="F4822" s="14">
        <v>63254.448226637905</v>
      </c>
      <c r="G4822" s="14">
        <v>2551.6097</v>
      </c>
      <c r="H4822" s="14">
        <v>150032.27085961314</v>
      </c>
      <c r="I4822" s="14">
        <v>9001.936251576788</v>
      </c>
      <c r="J4822" s="14">
        <v>3600.7745006307155</v>
      </c>
      <c r="K4822" s="15">
        <v>0.14024299048674349</v>
      </c>
      <c r="L4822" s="14">
        <v>19024.326430259694</v>
      </c>
      <c r="M4822" s="14">
        <v>156477.31467141013</v>
      </c>
      <c r="N4822" s="14">
        <v>2700.5808754730365</v>
      </c>
      <c r="O4822" s="15">
        <v>0.13559270571724252</v>
      </c>
      <c r="P4822" s="14">
        <v>22647.603478992751</v>
      </c>
      <c r="Q4822" s="14">
        <v>191024.60349667378</v>
      </c>
      <c r="R4822" s="14">
        <v>2700.5808754730365</v>
      </c>
      <c r="S4822" s="15">
        <v>-2.1696087412868784E-2</v>
      </c>
      <c r="T4822" s="38">
        <v>-5981.1056420805544</v>
      </c>
      <c r="U4822" s="38">
        <v>271045.87839769828</v>
      </c>
      <c r="V4822" s="38">
        <v>35690.824267171891</v>
      </c>
      <c r="W4822" s="38">
        <v>618547.79656578216</v>
      </c>
      <c r="AA4822" s="13">
        <v>4757</v>
      </c>
      <c r="AB4822" s="39">
        <v>2732606.2616106085</v>
      </c>
    </row>
    <row r="4823" spans="3:28">
      <c r="C4823" s="13">
        <v>4758</v>
      </c>
      <c r="D4823" s="13">
        <v>65</v>
      </c>
      <c r="E4823" s="14">
        <v>242540.41565597869</v>
      </c>
      <c r="F4823" s="14">
        <v>73668.262105831687</v>
      </c>
      <c r="G4823" s="14">
        <v>2551.6097</v>
      </c>
      <c r="H4823" s="14">
        <v>166320.54385014702</v>
      </c>
      <c r="I4823" s="14">
        <v>9979.232631008821</v>
      </c>
      <c r="J4823" s="14">
        <v>3991.6930524035288</v>
      </c>
      <c r="K4823" s="15">
        <v>8.2419526027832452E-2</v>
      </c>
      <c r="L4823" s="14">
        <v>14891.705406031057</v>
      </c>
      <c r="M4823" s="14">
        <v>197569.31660292798</v>
      </c>
      <c r="N4823" s="14">
        <v>2993.7697893026461</v>
      </c>
      <c r="O4823" s="15">
        <v>0.17218068923540936</v>
      </c>
      <c r="P4823" s="14">
        <v>38698.360148651926</v>
      </c>
      <c r="Q4823" s="14">
        <v>264949.60234374739</v>
      </c>
      <c r="R4823" s="14">
        <v>2993.7697893026461</v>
      </c>
      <c r="S4823" s="15">
        <v>0.15249452592428644</v>
      </c>
      <c r="T4823" s="38">
        <v>36656.883703635627</v>
      </c>
      <c r="U4823" s="38">
        <v>278535.4051288715</v>
      </c>
      <c r="V4823" s="38">
        <v>90246.949258318607</v>
      </c>
      <c r="W4823" s="38">
        <v>741054.32407554681</v>
      </c>
      <c r="AA4823" s="13">
        <v>4758</v>
      </c>
      <c r="AB4823" s="39">
        <v>2635719.1572875986</v>
      </c>
    </row>
    <row r="4824" spans="3:28">
      <c r="C4824" s="13">
        <v>4759</v>
      </c>
      <c r="D4824" s="13">
        <v>65</v>
      </c>
      <c r="E4824" s="14">
        <v>233705.53537458376</v>
      </c>
      <c r="F4824" s="14">
        <v>70222.658796087664</v>
      </c>
      <c r="G4824" s="14">
        <v>2551.6097</v>
      </c>
      <c r="H4824" s="14">
        <v>160931.2668784961</v>
      </c>
      <c r="I4824" s="14">
        <v>9655.8760127097648</v>
      </c>
      <c r="J4824" s="14">
        <v>3862.350405083906</v>
      </c>
      <c r="K4824" s="15">
        <v>7.7412057794786285E-3</v>
      </c>
      <c r="L4824" s="14">
        <v>1695.0161545781834</v>
      </c>
      <c r="M4824" s="14">
        <v>222586.41575414463</v>
      </c>
      <c r="N4824" s="14">
        <v>2896.7628038129292</v>
      </c>
      <c r="O4824" s="15">
        <v>-0.16331391516615298</v>
      </c>
      <c r="P4824" s="14">
        <v>-22293.381438414912</v>
      </c>
      <c r="Q4824" s="14">
        <v>115661.31919375421</v>
      </c>
      <c r="R4824" s="14">
        <v>2896.7628038129292</v>
      </c>
      <c r="S4824" s="15">
        <v>-0.27828740842344529</v>
      </c>
      <c r="T4824" s="38">
        <v>-165514.46391251596</v>
      </c>
      <c r="U4824" s="38">
        <v>430694.79743789067</v>
      </c>
      <c r="V4824" s="38">
        <v>-186112.82919635269</v>
      </c>
      <c r="W4824" s="38">
        <v>768942.53238578956</v>
      </c>
      <c r="AA4824" s="13">
        <v>4759</v>
      </c>
      <c r="AB4824" s="39">
        <v>2590084.3354082745</v>
      </c>
    </row>
    <row r="4825" spans="3:28">
      <c r="C4825" s="13">
        <v>4760</v>
      </c>
      <c r="D4825" s="13">
        <v>65</v>
      </c>
      <c r="E4825" s="14">
        <v>232446.28139309748</v>
      </c>
      <c r="F4825" s="14">
        <v>69731.549743308016</v>
      </c>
      <c r="G4825" s="14">
        <v>2551.6097</v>
      </c>
      <c r="H4825" s="14">
        <v>160163.12194978946</v>
      </c>
      <c r="I4825" s="14">
        <v>9609.7873169873674</v>
      </c>
      <c r="J4825" s="14">
        <v>3843.914926794947</v>
      </c>
      <c r="K4825" s="15">
        <v>6.3293393077501425E-2</v>
      </c>
      <c r="L4825" s="14">
        <v>9053.1695715249534</v>
      </c>
      <c r="M4825" s="14">
        <v>154010.1126998486</v>
      </c>
      <c r="N4825" s="14">
        <v>2882.9361950962102</v>
      </c>
      <c r="O4825" s="15">
        <v>0.11467324839487997</v>
      </c>
      <c r="P4825" s="14">
        <v>23531.895249666974</v>
      </c>
      <c r="Q4825" s="14">
        <v>230181.60135434254</v>
      </c>
      <c r="R4825" s="14">
        <v>2882.9361950962102</v>
      </c>
      <c r="S4825" s="15">
        <v>-1.1445114995688635E-2</v>
      </c>
      <c r="T4825" s="38">
        <v>-7816.8682081902598</v>
      </c>
      <c r="U4825" s="38">
        <v>676611.90155778732</v>
      </c>
      <c r="V4825" s="38">
        <v>24768.196613001666</v>
      </c>
      <c r="W4825" s="38">
        <v>1060803.6156119783</v>
      </c>
      <c r="AA4825" s="13">
        <v>4760</v>
      </c>
      <c r="AB4825" s="39">
        <v>2932691.9844675502</v>
      </c>
    </row>
    <row r="4826" spans="3:28">
      <c r="C4826" s="13">
        <v>4761</v>
      </c>
      <c r="D4826" s="13">
        <v>65</v>
      </c>
      <c r="E4826" s="14">
        <v>234078.67194401243</v>
      </c>
      <c r="F4826" s="14">
        <v>70368.18205816485</v>
      </c>
      <c r="G4826" s="14">
        <v>2551.6097</v>
      </c>
      <c r="H4826" s="14">
        <v>161158.88018584758</v>
      </c>
      <c r="I4826" s="14">
        <v>9669.5328111508552</v>
      </c>
      <c r="J4826" s="14">
        <v>3867.8131244603424</v>
      </c>
      <c r="K4826" s="15">
        <v>3.4628052180095147E-2</v>
      </c>
      <c r="L4826" s="14">
        <v>5915.3325691374503</v>
      </c>
      <c r="M4826" s="14">
        <v>178674.1107808823</v>
      </c>
      <c r="N4826" s="14">
        <v>2900.8598433452566</v>
      </c>
      <c r="O4826" s="15">
        <v>0.16975266238378334</v>
      </c>
      <c r="P4826" s="14">
        <v>39439.466714775801</v>
      </c>
      <c r="Q4826" s="14">
        <v>273224.79000978207</v>
      </c>
      <c r="R4826" s="14">
        <v>2900.8598433452566</v>
      </c>
      <c r="S4826" s="15">
        <v>-0.10383136093286678</v>
      </c>
      <c r="T4826" s="38">
        <v>-20523.850263563691</v>
      </c>
      <c r="U4826" s="38">
        <v>178591.81373737322</v>
      </c>
      <c r="V4826" s="38">
        <v>24830.949020349559</v>
      </c>
      <c r="W4826" s="38">
        <v>630490.71452803758</v>
      </c>
      <c r="AA4826" s="13">
        <v>4761</v>
      </c>
      <c r="AB4826" s="39">
        <v>3056461.858122265</v>
      </c>
    </row>
    <row r="4827" spans="3:28">
      <c r="C4827" s="13">
        <v>4762</v>
      </c>
      <c r="D4827" s="13">
        <v>65</v>
      </c>
      <c r="E4827" s="14">
        <v>218334.62503537955</v>
      </c>
      <c r="F4827" s="14">
        <v>64228.003763798028</v>
      </c>
      <c r="G4827" s="14">
        <v>2551.6097</v>
      </c>
      <c r="H4827" s="14">
        <v>151555.0115715815</v>
      </c>
      <c r="I4827" s="14">
        <v>9093.3006942948905</v>
      </c>
      <c r="J4827" s="14">
        <v>3637.3202777179563</v>
      </c>
      <c r="K4827" s="15">
        <v>-5.4877563677047554E-2</v>
      </c>
      <c r="L4827" s="14">
        <v>-6044.7301562359171</v>
      </c>
      <c r="M4827" s="14">
        <v>105923.31984637378</v>
      </c>
      <c r="N4827" s="14">
        <v>2727.9902082884669</v>
      </c>
      <c r="O4827" s="15">
        <v>0.16230873311223015</v>
      </c>
      <c r="P4827" s="14">
        <v>28258.629629431111</v>
      </c>
      <c r="Q4827" s="14">
        <v>203726.80931797088</v>
      </c>
      <c r="R4827" s="14">
        <v>2727.9902082884669</v>
      </c>
      <c r="S4827" s="15">
        <v>-0.1187014382793803</v>
      </c>
      <c r="T4827" s="38">
        <v>-51903.608365597844</v>
      </c>
      <c r="U4827" s="38">
        <v>386722.21875978529</v>
      </c>
      <c r="V4827" s="38">
        <v>-29689.70889240265</v>
      </c>
      <c r="W4827" s="38">
        <v>696372.34792412992</v>
      </c>
      <c r="AA4827" s="13">
        <v>4762</v>
      </c>
      <c r="AB4827" s="39">
        <v>2380897.5802951478</v>
      </c>
    </row>
    <row r="4828" spans="3:28">
      <c r="C4828" s="13">
        <v>4763</v>
      </c>
      <c r="D4828" s="13">
        <v>65</v>
      </c>
      <c r="E4828" s="14">
        <v>227864.19281112574</v>
      </c>
      <c r="F4828" s="14">
        <v>67944.535196339042</v>
      </c>
      <c r="G4828" s="14">
        <v>2551.6097</v>
      </c>
      <c r="H4828" s="14">
        <v>157368.0479147867</v>
      </c>
      <c r="I4828" s="14">
        <v>9442.0828748872009</v>
      </c>
      <c r="J4828" s="14">
        <v>3776.8331499548804</v>
      </c>
      <c r="K4828" s="15">
        <v>2.6244674136388091E-3</v>
      </c>
      <c r="L4828" s="14">
        <v>345.79284617324726</v>
      </c>
      <c r="M4828" s="14">
        <v>133991.54973950787</v>
      </c>
      <c r="N4828" s="14">
        <v>2832.6248624661603</v>
      </c>
      <c r="O4828" s="15">
        <v>1.8657708005747634E-2</v>
      </c>
      <c r="P4828" s="14">
        <v>4275.5097654129913</v>
      </c>
      <c r="Q4828" s="14">
        <v>234846.96623126662</v>
      </c>
      <c r="R4828" s="14">
        <v>2832.6248624661603</v>
      </c>
      <c r="S4828" s="15">
        <v>0.30709652223638556</v>
      </c>
      <c r="T4828" s="38">
        <v>62591.992323281862</v>
      </c>
      <c r="U4828" s="38">
        <v>267826.93437449506</v>
      </c>
      <c r="V4828" s="38">
        <v>67213.2949348681</v>
      </c>
      <c r="W4828" s="38">
        <v>636665.45034526952</v>
      </c>
      <c r="AA4828" s="13">
        <v>4763</v>
      </c>
      <c r="AB4828" s="39">
        <v>2614819.0529134488</v>
      </c>
    </row>
    <row r="4829" spans="3:28">
      <c r="C4829" s="13">
        <v>4764</v>
      </c>
      <c r="D4829" s="13">
        <v>65</v>
      </c>
      <c r="E4829" s="14">
        <v>240461.69864961912</v>
      </c>
      <c r="F4829" s="14">
        <v>72857.562473351456</v>
      </c>
      <c r="G4829" s="14">
        <v>2551.6097</v>
      </c>
      <c r="H4829" s="14">
        <v>165052.52647626767</v>
      </c>
      <c r="I4829" s="14">
        <v>9903.15158857606</v>
      </c>
      <c r="J4829" s="14">
        <v>3961.2606354304244</v>
      </c>
      <c r="K4829" s="15">
        <v>9.5416037032515812E-3</v>
      </c>
      <c r="L4829" s="14">
        <v>1748.1285905563459</v>
      </c>
      <c r="M4829" s="14">
        <v>186939.9511694446</v>
      </c>
      <c r="N4829" s="14">
        <v>2970.9454765728178</v>
      </c>
      <c r="O4829" s="15">
        <v>9.6098495343818785E-2</v>
      </c>
      <c r="P4829" s="14">
        <v>11278.797360367395</v>
      </c>
      <c r="Q4829" s="14">
        <v>130131.32480658026</v>
      </c>
      <c r="R4829" s="14">
        <v>2970.9454765728178</v>
      </c>
      <c r="S4829" s="15">
        <v>-8.3962257733047704E-2</v>
      </c>
      <c r="T4829" s="38">
        <v>-17913.642676836957</v>
      </c>
      <c r="U4829" s="38">
        <v>196925.34341970342</v>
      </c>
      <c r="V4829" s="38">
        <v>-4886.7167259132166</v>
      </c>
      <c r="W4829" s="38">
        <v>513996.61939572828</v>
      </c>
      <c r="AA4829" s="13">
        <v>4764</v>
      </c>
      <c r="AB4829" s="39">
        <v>3150060.2420581379</v>
      </c>
    </row>
    <row r="4830" spans="3:28">
      <c r="C4830" s="13">
        <v>4765</v>
      </c>
      <c r="D4830" s="13">
        <v>65</v>
      </c>
      <c r="E4830" s="14">
        <v>241249.77191588053</v>
      </c>
      <c r="F4830" s="14">
        <v>73164.911047193411</v>
      </c>
      <c r="G4830" s="14">
        <v>2551.6097</v>
      </c>
      <c r="H4830" s="14">
        <v>165533.2511686871</v>
      </c>
      <c r="I4830" s="14">
        <v>9931.9950701212256</v>
      </c>
      <c r="J4830" s="14">
        <v>3972.7980280484903</v>
      </c>
      <c r="K4830" s="15">
        <v>4.5953280707206112E-2</v>
      </c>
      <c r="L4830" s="14">
        <v>6630.4101007266863</v>
      </c>
      <c r="M4830" s="14">
        <v>152902.70119224399</v>
      </c>
      <c r="N4830" s="14">
        <v>2979.5985210363674</v>
      </c>
      <c r="O4830" s="15">
        <v>0.12894141826890204</v>
      </c>
      <c r="P4830" s="14">
        <v>17082.320333526935</v>
      </c>
      <c r="Q4830" s="14">
        <v>151053.3700941944</v>
      </c>
      <c r="R4830" s="14">
        <v>2979.5985210363674</v>
      </c>
      <c r="S4830" s="15">
        <v>-0.22975095068066587</v>
      </c>
      <c r="T4830" s="38">
        <v>-60878.047446391756</v>
      </c>
      <c r="U4830" s="38">
        <v>205585.83468966163</v>
      </c>
      <c r="V4830" s="38">
        <v>-37165.317012138134</v>
      </c>
      <c r="W4830" s="38">
        <v>509541.90597610001</v>
      </c>
      <c r="AA4830" s="13">
        <v>4765</v>
      </c>
      <c r="AB4830" s="39">
        <v>3239666.1685133339</v>
      </c>
    </row>
    <row r="4831" spans="3:28">
      <c r="C4831" s="13">
        <v>4766</v>
      </c>
      <c r="D4831" s="13">
        <v>65</v>
      </c>
      <c r="E4831" s="14">
        <v>237848.05991392609</v>
      </c>
      <c r="F4831" s="14">
        <v>71838.243366431183</v>
      </c>
      <c r="G4831" s="14">
        <v>2551.6097</v>
      </c>
      <c r="H4831" s="14">
        <v>163458.2068474949</v>
      </c>
      <c r="I4831" s="14">
        <v>9807.4924108496944</v>
      </c>
      <c r="J4831" s="14">
        <v>3922.9969643398781</v>
      </c>
      <c r="K4831" s="15">
        <v>8.5410796844120701E-2</v>
      </c>
      <c r="L4831" s="14">
        <v>12812.157584815994</v>
      </c>
      <c r="M4831" s="14">
        <v>164779.95571782361</v>
      </c>
      <c r="N4831" s="14">
        <v>2942.2477232549081</v>
      </c>
      <c r="O4831" s="15">
        <v>-6.0261708840868733E-2</v>
      </c>
      <c r="P4831" s="14">
        <v>-11692.758736570857</v>
      </c>
      <c r="Q4831" s="14">
        <v>183811.34164498188</v>
      </c>
      <c r="R4831" s="14">
        <v>2942.2477232549081</v>
      </c>
      <c r="S4831" s="15">
        <v>7.0838240688864504E-2</v>
      </c>
      <c r="T4831" s="38">
        <v>76400.602893806106</v>
      </c>
      <c r="U4831" s="38">
        <v>1156393.7531475425</v>
      </c>
      <c r="V4831" s="38">
        <v>77520.001742051245</v>
      </c>
      <c r="W4831" s="38">
        <v>1504985.0505103478</v>
      </c>
      <c r="AA4831" s="13">
        <v>4766</v>
      </c>
      <c r="AB4831" s="39">
        <v>2474898.4375620382</v>
      </c>
    </row>
    <row r="4832" spans="3:28">
      <c r="C4832" s="13">
        <v>4767</v>
      </c>
      <c r="D4832" s="13">
        <v>65</v>
      </c>
      <c r="E4832" s="14">
        <v>222524.03804533786</v>
      </c>
      <c r="F4832" s="14">
        <v>65861.874837681768</v>
      </c>
      <c r="G4832" s="14">
        <v>2551.6097</v>
      </c>
      <c r="H4832" s="14">
        <v>154110.55350765609</v>
      </c>
      <c r="I4832" s="14">
        <v>9246.6332104593657</v>
      </c>
      <c r="J4832" s="14">
        <v>3698.6532841837466</v>
      </c>
      <c r="K4832" s="15">
        <v>3.3328797432170841E-2</v>
      </c>
      <c r="L4832" s="14">
        <v>4592.1736258382543</v>
      </c>
      <c r="M4832" s="14">
        <v>144225.45827553674</v>
      </c>
      <c r="N4832" s="14">
        <v>2773.9899631378098</v>
      </c>
      <c r="O4832" s="15">
        <v>6.1355096120743677E-3</v>
      </c>
      <c r="P4832" s="14">
        <v>1859.230349063158</v>
      </c>
      <c r="Q4832" s="14">
        <v>306274.08554362692</v>
      </c>
      <c r="R4832" s="14">
        <v>2773.9899631378098</v>
      </c>
      <c r="S4832" s="15">
        <v>-8.6796302043963339E-2</v>
      </c>
      <c r="T4832" s="38">
        <v>-8758.9355347369547</v>
      </c>
      <c r="U4832" s="38">
        <v>93541.754252636587</v>
      </c>
      <c r="V4832" s="38">
        <v>-2307.5315598355428</v>
      </c>
      <c r="W4832" s="38">
        <v>544041.29807180027</v>
      </c>
      <c r="AA4832" s="13">
        <v>4767</v>
      </c>
      <c r="AB4832" s="39">
        <v>3019770.2805348486</v>
      </c>
    </row>
    <row r="4833" spans="3:28">
      <c r="C4833" s="13">
        <v>4768</v>
      </c>
      <c r="D4833" s="13">
        <v>65</v>
      </c>
      <c r="E4833" s="14">
        <v>240494.0909992604</v>
      </c>
      <c r="F4833" s="14">
        <v>72870.195489711565</v>
      </c>
      <c r="G4833" s="14">
        <v>2551.6097</v>
      </c>
      <c r="H4833" s="14">
        <v>165072.28580954883</v>
      </c>
      <c r="I4833" s="14">
        <v>9904.3371485729294</v>
      </c>
      <c r="J4833" s="14">
        <v>3961.734859429172</v>
      </c>
      <c r="K4833" s="15">
        <v>4.8222815704011476E-2</v>
      </c>
      <c r="L4833" s="14">
        <v>7981.0733103299735</v>
      </c>
      <c r="M4833" s="14">
        <v>175466.03239900712</v>
      </c>
      <c r="N4833" s="14">
        <v>2971.3011445718789</v>
      </c>
      <c r="O4833" s="15">
        <v>-6.4489332521863729E-4</v>
      </c>
      <c r="P4833" s="14">
        <v>-167.6035189863336</v>
      </c>
      <c r="Q4833" s="14">
        <v>261211.44714316906</v>
      </c>
      <c r="R4833" s="14">
        <v>2971.3011445718789</v>
      </c>
      <c r="S4833" s="15">
        <v>0.18835863744596512</v>
      </c>
      <c r="T4833" s="38">
        <v>58136.496373324335</v>
      </c>
      <c r="U4833" s="38">
        <v>368270.03886934585</v>
      </c>
      <c r="V4833" s="38">
        <v>65949.966164667974</v>
      </c>
      <c r="W4833" s="38">
        <v>804947.51841152203</v>
      </c>
      <c r="AA4833" s="13">
        <v>4768</v>
      </c>
      <c r="AB4833" s="39">
        <v>2678636.8654287425</v>
      </c>
    </row>
    <row r="4834" spans="3:28">
      <c r="C4834" s="13">
        <v>4769</v>
      </c>
      <c r="D4834" s="13">
        <v>65</v>
      </c>
      <c r="E4834" s="14">
        <v>231803.84041282869</v>
      </c>
      <c r="F4834" s="14">
        <v>69480.997761003193</v>
      </c>
      <c r="G4834" s="14">
        <v>2551.6097</v>
      </c>
      <c r="H4834" s="14">
        <v>159771.23295182551</v>
      </c>
      <c r="I4834" s="14">
        <v>9586.2739771095312</v>
      </c>
      <c r="J4834" s="14">
        <v>3834.5095908438125</v>
      </c>
      <c r="K4834" s="15">
        <v>0.10219653089005065</v>
      </c>
      <c r="L4834" s="14">
        <v>15982.721293778563</v>
      </c>
      <c r="M4834" s="14">
        <v>174291.99012902891</v>
      </c>
      <c r="N4834" s="14">
        <v>2875.8821931328594</v>
      </c>
      <c r="O4834" s="15">
        <v>-1.6021356684544338E-2</v>
      </c>
      <c r="P4834" s="14">
        <v>-2475.8773180132675</v>
      </c>
      <c r="Q4834" s="14">
        <v>153498.12253827884</v>
      </c>
      <c r="R4834" s="14">
        <v>2875.8821931328594</v>
      </c>
      <c r="S4834" s="15">
        <v>-7.3929479280590085E-2</v>
      </c>
      <c r="T4834" s="38">
        <v>-157955.08459860107</v>
      </c>
      <c r="U4834" s="38">
        <v>1980047.1355334274</v>
      </c>
      <c r="V4834" s="38">
        <v>-144448.24062283576</v>
      </c>
      <c r="W4834" s="38">
        <v>2307837.2482007351</v>
      </c>
      <c r="AA4834" s="13">
        <v>4769</v>
      </c>
      <c r="AB4834" s="39">
        <v>2531280.8309751758</v>
      </c>
    </row>
    <row r="4835" spans="3:28">
      <c r="C4835" s="13">
        <v>4770</v>
      </c>
      <c r="D4835" s="13">
        <v>65</v>
      </c>
      <c r="E4835" s="14">
        <v>243765.89692304106</v>
      </c>
      <c r="F4835" s="14">
        <v>74146.199799986018</v>
      </c>
      <c r="G4835" s="14">
        <v>2551.6097</v>
      </c>
      <c r="H4835" s="14">
        <v>167068.08742305505</v>
      </c>
      <c r="I4835" s="14">
        <v>10024.085245383303</v>
      </c>
      <c r="J4835" s="14">
        <v>4009.6340981533212</v>
      </c>
      <c r="K4835" s="15">
        <v>3.3783212628331033E-2</v>
      </c>
      <c r="L4835" s="14">
        <v>5772.0089154174402</v>
      </c>
      <c r="M4835" s="14">
        <v>178631.17835894224</v>
      </c>
      <c r="N4835" s="14">
        <v>3007.2255736149909</v>
      </c>
      <c r="O4835" s="15">
        <v>0.25977041676204082</v>
      </c>
      <c r="P4835" s="14">
        <v>50878.128847065622</v>
      </c>
      <c r="Q4835" s="14">
        <v>248239.79768677556</v>
      </c>
      <c r="R4835" s="14">
        <v>3007.2255736149909</v>
      </c>
      <c r="S4835" s="15">
        <v>-0.27304110069571963</v>
      </c>
      <c r="T4835" s="38">
        <v>-345847.42643143638</v>
      </c>
      <c r="U4835" s="38">
        <v>922305.87957080035</v>
      </c>
      <c r="V4835" s="38">
        <v>-289197.28866895335</v>
      </c>
      <c r="W4835" s="38">
        <v>1349176.8556165183</v>
      </c>
      <c r="AA4835" s="13">
        <v>4770</v>
      </c>
      <c r="AB4835" s="39">
        <v>2517000.818283149</v>
      </c>
    </row>
    <row r="4836" spans="3:28">
      <c r="C4836" s="13">
        <v>4771</v>
      </c>
      <c r="D4836" s="13">
        <v>65</v>
      </c>
      <c r="E4836" s="14">
        <v>243367.24660955658</v>
      </c>
      <c r="F4836" s="14">
        <v>73990.726177727061</v>
      </c>
      <c r="G4836" s="14">
        <v>2551.6097</v>
      </c>
      <c r="H4836" s="14">
        <v>166824.9107318295</v>
      </c>
      <c r="I4836" s="14">
        <v>10009.494643909769</v>
      </c>
      <c r="J4836" s="14">
        <v>4003.7978575639081</v>
      </c>
      <c r="K4836" s="15">
        <v>-1.3796834356864435E-2</v>
      </c>
      <c r="L4836" s="14">
        <v>-2222.9184196274296</v>
      </c>
      <c r="M4836" s="14">
        <v>160896.98498251007</v>
      </c>
      <c r="N4836" s="14">
        <v>3002.8483931729306</v>
      </c>
      <c r="O4836" s="15">
        <v>-2.162945048851464E-2</v>
      </c>
      <c r="P4836" s="14">
        <v>-5763.4068666805588</v>
      </c>
      <c r="Q4836" s="14">
        <v>262199.10332656401</v>
      </c>
      <c r="R4836" s="14">
        <v>3002.8483931729306</v>
      </c>
      <c r="S4836" s="15">
        <v>-2.3441694384027448E-2</v>
      </c>
      <c r="T4836" s="38">
        <v>-2996.9997448442855</v>
      </c>
      <c r="U4836" s="38">
        <v>126353.53363927436</v>
      </c>
      <c r="V4836" s="38">
        <v>-10983.325031152275</v>
      </c>
      <c r="W4836" s="38">
        <v>549449.62194834836</v>
      </c>
      <c r="AA4836" s="13">
        <v>4771</v>
      </c>
      <c r="AB4836" s="39">
        <v>2692830.810920238</v>
      </c>
    </row>
    <row r="4837" spans="3:28">
      <c r="C4837" s="13">
        <v>4772</v>
      </c>
      <c r="D4837" s="13">
        <v>65</v>
      </c>
      <c r="E4837" s="14">
        <v>214030.45019517574</v>
      </c>
      <c r="F4837" s="14">
        <v>62549.375576118538</v>
      </c>
      <c r="G4837" s="14">
        <v>2551.6097</v>
      </c>
      <c r="H4837" s="14">
        <v>148929.46491905721</v>
      </c>
      <c r="I4837" s="14">
        <v>8935.7678951434318</v>
      </c>
      <c r="J4837" s="14">
        <v>3574.3071580573728</v>
      </c>
      <c r="K4837" s="15">
        <v>8.0972324963977521E-2</v>
      </c>
      <c r="L4837" s="14">
        <v>12631.588711317576</v>
      </c>
      <c r="M4837" s="14">
        <v>170417.58160905226</v>
      </c>
      <c r="N4837" s="14">
        <v>2680.7303685430293</v>
      </c>
      <c r="O4837" s="15">
        <v>8.155007688213492E-3</v>
      </c>
      <c r="P4837" s="14">
        <v>1941.2419344508835</v>
      </c>
      <c r="Q4837" s="14">
        <v>241324.53836654677</v>
      </c>
      <c r="R4837" s="14">
        <v>2680.7303685430293</v>
      </c>
      <c r="S4837" s="15">
        <v>0.21490987755929933</v>
      </c>
      <c r="T4837" s="38">
        <v>118999.80766563962</v>
      </c>
      <c r="U4837" s="38">
        <v>674059.75529583392</v>
      </c>
      <c r="V4837" s="38">
        <v>133572.63831140808</v>
      </c>
      <c r="W4837" s="38">
        <v>1085801.875271433</v>
      </c>
      <c r="AA4837" s="13">
        <v>4772</v>
      </c>
      <c r="AB4837" s="39">
        <v>2763559.347922822</v>
      </c>
    </row>
    <row r="4838" spans="3:28">
      <c r="C4838" s="13">
        <v>4773</v>
      </c>
      <c r="D4838" s="13">
        <v>65</v>
      </c>
      <c r="E4838" s="14">
        <v>224110.20026578131</v>
      </c>
      <c r="F4838" s="14">
        <v>66480.478103654721</v>
      </c>
      <c r="G4838" s="14">
        <v>2551.6097</v>
      </c>
      <c r="H4838" s="14">
        <v>155078.11246212659</v>
      </c>
      <c r="I4838" s="14">
        <v>9304.6867477275955</v>
      </c>
      <c r="J4838" s="14">
        <v>3721.8746990910386</v>
      </c>
      <c r="K4838" s="15">
        <v>2.3017508857317119E-2</v>
      </c>
      <c r="L4838" s="14">
        <v>2516.3840520193812</v>
      </c>
      <c r="M4838" s="14">
        <v>113702.0996657183</v>
      </c>
      <c r="N4838" s="14">
        <v>2791.4060243182785</v>
      </c>
      <c r="O4838" s="15">
        <v>0.25347820368833596</v>
      </c>
      <c r="P4838" s="14">
        <v>40830.515445417244</v>
      </c>
      <c r="Q4838" s="14">
        <v>203307.19051472569</v>
      </c>
      <c r="R4838" s="14">
        <v>2791.4060243182785</v>
      </c>
      <c r="S4838" s="15">
        <v>-0.17040004073377091</v>
      </c>
      <c r="T4838" s="38">
        <v>-24063.731436652099</v>
      </c>
      <c r="U4838" s="38">
        <v>118551.01901839301</v>
      </c>
      <c r="V4838" s="38">
        <v>19283.16806078453</v>
      </c>
      <c r="W4838" s="38">
        <v>435560.30919883703</v>
      </c>
      <c r="AA4838" s="13">
        <v>4773</v>
      </c>
      <c r="AB4838" s="39">
        <v>2364253.1597580346</v>
      </c>
    </row>
    <row r="4839" spans="3:28">
      <c r="C4839" s="13">
        <v>4774</v>
      </c>
      <c r="D4839" s="13">
        <v>65</v>
      </c>
      <c r="E4839" s="14">
        <v>237522.23978067562</v>
      </c>
      <c r="F4839" s="14">
        <v>71711.173514463488</v>
      </c>
      <c r="G4839" s="14">
        <v>2551.6097</v>
      </c>
      <c r="H4839" s="14">
        <v>163259.45656621215</v>
      </c>
      <c r="I4839" s="14">
        <v>9795.5673939727276</v>
      </c>
      <c r="J4839" s="14">
        <v>3918.2269575890914</v>
      </c>
      <c r="K4839" s="15">
        <v>4.5095854805032559E-2</v>
      </c>
      <c r="L4839" s="14">
        <v>5804.3334437086141</v>
      </c>
      <c r="M4839" s="14">
        <v>136474.46634553155</v>
      </c>
      <c r="N4839" s="14">
        <v>2938.6702181918181</v>
      </c>
      <c r="O4839" s="15">
        <v>-2.8027719041060342E-2</v>
      </c>
      <c r="P4839" s="14">
        <v>-7698.780531784113</v>
      </c>
      <c r="Q4839" s="14">
        <v>268455.07387427893</v>
      </c>
      <c r="R4839" s="14">
        <v>2938.6702181918181</v>
      </c>
      <c r="S4839" s="15">
        <v>9.5303929227568182E-2</v>
      </c>
      <c r="T4839" s="38">
        <v>11474.531936889114</v>
      </c>
      <c r="U4839" s="38">
        <v>133343.22549730397</v>
      </c>
      <c r="V4839" s="38">
        <v>9580.0848488136144</v>
      </c>
      <c r="W4839" s="38">
        <v>538272.76571711444</v>
      </c>
      <c r="AA4839" s="13">
        <v>4774</v>
      </c>
      <c r="AB4839" s="39">
        <v>2373669.3562362753</v>
      </c>
    </row>
    <row r="4840" spans="3:28">
      <c r="C4840" s="13">
        <v>4775</v>
      </c>
      <c r="D4840" s="13">
        <v>65</v>
      </c>
      <c r="E4840" s="14">
        <v>227361.62843218574</v>
      </c>
      <c r="F4840" s="14">
        <v>67748.535088552439</v>
      </c>
      <c r="G4840" s="14">
        <v>2551.6097</v>
      </c>
      <c r="H4840" s="14">
        <v>157061.48364363328</v>
      </c>
      <c r="I4840" s="14">
        <v>9423.6890186179971</v>
      </c>
      <c r="J4840" s="14">
        <v>3769.4756074471989</v>
      </c>
      <c r="K4840" s="15">
        <v>4.0609170024068636E-2</v>
      </c>
      <c r="L4840" s="14">
        <v>7625.0022714429688</v>
      </c>
      <c r="M4840" s="14">
        <v>197275.26857337789</v>
      </c>
      <c r="N4840" s="14">
        <v>2827.1067055853991</v>
      </c>
      <c r="O4840" s="15">
        <v>-9.9698338558164484E-2</v>
      </c>
      <c r="P4840" s="14">
        <v>-12231.513535192204</v>
      </c>
      <c r="Q4840" s="14">
        <v>111867.26920140092</v>
      </c>
      <c r="R4840" s="14">
        <v>2827.1067055853991</v>
      </c>
      <c r="S4840" s="15">
        <v>0.40183118404812612</v>
      </c>
      <c r="T4840" s="38">
        <v>312044.54283080058</v>
      </c>
      <c r="U4840" s="38">
        <v>1090014.4094273855</v>
      </c>
      <c r="V4840" s="38">
        <v>307438.03156705137</v>
      </c>
      <c r="W4840" s="38">
        <v>1399156.9472021642</v>
      </c>
      <c r="AA4840" s="13">
        <v>4775</v>
      </c>
      <c r="AB4840" s="39">
        <v>2301847.9498261549</v>
      </c>
    </row>
    <row r="4841" spans="3:28">
      <c r="C4841" s="13">
        <v>4776</v>
      </c>
      <c r="D4841" s="13">
        <v>65</v>
      </c>
      <c r="E4841" s="14">
        <v>239787.76228925987</v>
      </c>
      <c r="F4841" s="14">
        <v>72594.727292811353</v>
      </c>
      <c r="G4841" s="14">
        <v>2551.6097</v>
      </c>
      <c r="H4841" s="14">
        <v>164641.42529644852</v>
      </c>
      <c r="I4841" s="14">
        <v>9878.4855177869103</v>
      </c>
      <c r="J4841" s="14">
        <v>3951.3942071147644</v>
      </c>
      <c r="K4841" s="15">
        <v>3.8682931826644847E-2</v>
      </c>
      <c r="L4841" s="14">
        <v>6457.9975642603504</v>
      </c>
      <c r="M4841" s="14">
        <v>175380.64670344588</v>
      </c>
      <c r="N4841" s="14">
        <v>2963.5456553360732</v>
      </c>
      <c r="O4841" s="15">
        <v>0.11384204743362947</v>
      </c>
      <c r="P4841" s="14">
        <v>16519.027581382517</v>
      </c>
      <c r="Q4841" s="14">
        <v>163105.60090917509</v>
      </c>
      <c r="R4841" s="14">
        <v>2963.5456553360732</v>
      </c>
      <c r="S4841" s="15">
        <v>0.11876048903240134</v>
      </c>
      <c r="T4841" s="38">
        <v>206807.01939805457</v>
      </c>
      <c r="U4841" s="38">
        <v>1949667.7734257036</v>
      </c>
      <c r="V4841" s="38">
        <v>229784.04454369744</v>
      </c>
      <c r="W4841" s="38">
        <v>2288154.0210383246</v>
      </c>
      <c r="AA4841" s="13">
        <v>4776</v>
      </c>
      <c r="AB4841" s="39">
        <v>2669549.1611085683</v>
      </c>
    </row>
    <row r="4842" spans="3:28">
      <c r="C4842" s="13">
        <v>4777</v>
      </c>
      <c r="D4842" s="13">
        <v>65</v>
      </c>
      <c r="E4842" s="14">
        <v>241508.82907157866</v>
      </c>
      <c r="F4842" s="14">
        <v>73265.943337915669</v>
      </c>
      <c r="G4842" s="14">
        <v>2551.6097</v>
      </c>
      <c r="H4842" s="14">
        <v>165691.27603366299</v>
      </c>
      <c r="I4842" s="14">
        <v>9941.4765620197795</v>
      </c>
      <c r="J4842" s="14">
        <v>3976.5906248079118</v>
      </c>
      <c r="K4842" s="15">
        <v>0.11531956116747563</v>
      </c>
      <c r="L4842" s="14">
        <v>17354.599695629768</v>
      </c>
      <c r="M4842" s="14">
        <v>169834.27322639278</v>
      </c>
      <c r="N4842" s="14">
        <v>2982.4429686059339</v>
      </c>
      <c r="O4842" s="15">
        <v>0.11262890633067701</v>
      </c>
      <c r="P4842" s="14">
        <v>35120.391552733563</v>
      </c>
      <c r="Q4842" s="14">
        <v>348435.5727727419</v>
      </c>
      <c r="R4842" s="14">
        <v>2982.4429686059339</v>
      </c>
      <c r="S4842" s="15">
        <v>8.4311897037143285E-2</v>
      </c>
      <c r="T4842" s="38">
        <v>38107.356878134975</v>
      </c>
      <c r="U4842" s="38">
        <v>491579.35708156606</v>
      </c>
      <c r="V4842" s="38">
        <v>90582.348126498313</v>
      </c>
      <c r="W4842" s="38">
        <v>1009849.2030807007</v>
      </c>
      <c r="AA4842" s="13">
        <v>4777</v>
      </c>
      <c r="AB4842" s="39">
        <v>2775149.1250541583</v>
      </c>
    </row>
    <row r="4843" spans="3:28">
      <c r="C4843" s="13">
        <v>4778</v>
      </c>
      <c r="D4843" s="13">
        <v>65</v>
      </c>
      <c r="E4843" s="14">
        <v>256941.6480607772</v>
      </c>
      <c r="F4843" s="14">
        <v>79284.7427437031</v>
      </c>
      <c r="G4843" s="14">
        <v>2551.6097</v>
      </c>
      <c r="H4843" s="14">
        <v>175105.29561707409</v>
      </c>
      <c r="I4843" s="14">
        <v>10506.317737024445</v>
      </c>
      <c r="J4843" s="14">
        <v>4202.5270948097777</v>
      </c>
      <c r="K4843" s="15">
        <v>4.0068507621463613E-2</v>
      </c>
      <c r="L4843" s="14">
        <v>5466.8576597192605</v>
      </c>
      <c r="M4843" s="14">
        <v>144005.88702974774</v>
      </c>
      <c r="N4843" s="14">
        <v>3151.8953211073335</v>
      </c>
      <c r="O4843" s="15">
        <v>5.3768863468247871E-2</v>
      </c>
      <c r="P4843" s="14">
        <v>7341.5635810296217</v>
      </c>
      <c r="Q4843" s="14">
        <v>145456.82242425383</v>
      </c>
      <c r="R4843" s="14">
        <v>3151.8953211073335</v>
      </c>
      <c r="S4843" s="15">
        <v>0.13148961568659556</v>
      </c>
      <c r="T4843" s="38">
        <v>26619.042628171122</v>
      </c>
      <c r="U4843" s="38">
        <v>230637.1564565642</v>
      </c>
      <c r="V4843" s="38">
        <v>39427.463868920007</v>
      </c>
      <c r="W4843" s="38">
        <v>520099.86591056577</v>
      </c>
      <c r="AA4843" s="13">
        <v>4778</v>
      </c>
      <c r="AB4843" s="39">
        <v>2629223.0789198955</v>
      </c>
    </row>
    <row r="4844" spans="3:28">
      <c r="C4844" s="13">
        <v>4779</v>
      </c>
      <c r="D4844" s="13">
        <v>65</v>
      </c>
      <c r="E4844" s="14">
        <v>227662.17348431208</v>
      </c>
      <c r="F4844" s="14">
        <v>67865.747658881708</v>
      </c>
      <c r="G4844" s="14">
        <v>2551.6097</v>
      </c>
      <c r="H4844" s="14">
        <v>157244.81612543037</v>
      </c>
      <c r="I4844" s="14">
        <v>9434.6889675258226</v>
      </c>
      <c r="J4844" s="14">
        <v>3773.8755870103291</v>
      </c>
      <c r="K4844" s="15">
        <v>8.6266769489344808E-2</v>
      </c>
      <c r="L4844" s="14">
        <v>12911.011335214238</v>
      </c>
      <c r="M4844" s="14">
        <v>164461.73521507488</v>
      </c>
      <c r="N4844" s="14">
        <v>2830.4066902577465</v>
      </c>
      <c r="O4844" s="15">
        <v>0.11352285137230689</v>
      </c>
      <c r="P4844" s="14">
        <v>19093.443306692214</v>
      </c>
      <c r="Q4844" s="14">
        <v>188698.95438179348</v>
      </c>
      <c r="R4844" s="14">
        <v>2830.4066902577465</v>
      </c>
      <c r="S4844" s="15">
        <v>-5.1232635995939482E-2</v>
      </c>
      <c r="T4844" s="38">
        <v>-53624.59228051213</v>
      </c>
      <c r="U4844" s="38">
        <v>994478.74721209554</v>
      </c>
      <c r="V4844" s="38">
        <v>-21620.13763860568</v>
      </c>
      <c r="W4844" s="38">
        <v>1347639.4368089638</v>
      </c>
      <c r="AA4844" s="13">
        <v>4779</v>
      </c>
      <c r="AB4844" s="39">
        <v>2970640.5804918427</v>
      </c>
    </row>
    <row r="4845" spans="3:28">
      <c r="C4845" s="13">
        <v>4780</v>
      </c>
      <c r="D4845" s="13">
        <v>65</v>
      </c>
      <c r="E4845" s="14">
        <v>242336.58290401704</v>
      </c>
      <c r="F4845" s="14">
        <v>73588.76733256664</v>
      </c>
      <c r="G4845" s="14">
        <v>2551.6097</v>
      </c>
      <c r="H4845" s="14">
        <v>166196.20587145039</v>
      </c>
      <c r="I4845" s="14">
        <v>9971.7723522870238</v>
      </c>
      <c r="J4845" s="14">
        <v>3988.7089409148098</v>
      </c>
      <c r="K4845" s="15">
        <v>0.13085185734540469</v>
      </c>
      <c r="L4845" s="14">
        <v>20973.711138864724</v>
      </c>
      <c r="M4845" s="14">
        <v>183253.99172729242</v>
      </c>
      <c r="N4845" s="14">
        <v>2991.5317056861072</v>
      </c>
      <c r="O4845" s="15">
        <v>4.1363267223981648E-3</v>
      </c>
      <c r="P4845" s="14">
        <v>544.10304896706384</v>
      </c>
      <c r="Q4845" s="14">
        <v>133582.43927487847</v>
      </c>
      <c r="R4845" s="14">
        <v>2991.5317056861072</v>
      </c>
      <c r="S4845" s="15">
        <v>4.5693391863288642E-2</v>
      </c>
      <c r="T4845" s="38">
        <v>11160.84662138541</v>
      </c>
      <c r="U4845" s="38">
        <v>256911.76986718067</v>
      </c>
      <c r="V4845" s="38">
        <v>32678.660809217195</v>
      </c>
      <c r="W4845" s="38">
        <v>573748.20086935163</v>
      </c>
      <c r="AA4845" s="13">
        <v>4780</v>
      </c>
      <c r="AB4845" s="39">
        <v>2622406.9192334251</v>
      </c>
    </row>
    <row r="4846" spans="3:28">
      <c r="C4846" s="13">
        <v>4781</v>
      </c>
      <c r="D4846" s="13">
        <v>65</v>
      </c>
      <c r="E4846" s="14">
        <v>232562.25277631625</v>
      </c>
      <c r="F4846" s="14">
        <v>69776.778582763334</v>
      </c>
      <c r="G4846" s="14">
        <v>2551.6097</v>
      </c>
      <c r="H4846" s="14">
        <v>160233.86449355292</v>
      </c>
      <c r="I4846" s="14">
        <v>9614.0318696131744</v>
      </c>
      <c r="J4846" s="14">
        <v>3845.61274784527</v>
      </c>
      <c r="K4846" s="15">
        <v>1.508747955996052E-2</v>
      </c>
      <c r="L4846" s="14">
        <v>2423.6578121502107</v>
      </c>
      <c r="M4846" s="14">
        <v>164986.80192559605</v>
      </c>
      <c r="N4846" s="14">
        <v>2884.2095608839522</v>
      </c>
      <c r="O4846" s="15">
        <v>-9.6803287393484067E-2</v>
      </c>
      <c r="P4846" s="14">
        <v>-12577.455944239509</v>
      </c>
      <c r="Q4846" s="14">
        <v>118792.63251215883</v>
      </c>
      <c r="R4846" s="14">
        <v>2884.2095608839522</v>
      </c>
      <c r="S4846" s="15">
        <v>0.3746046633843983</v>
      </c>
      <c r="T4846" s="38">
        <v>82629.84334629307</v>
      </c>
      <c r="U4846" s="38">
        <v>304650.73804292717</v>
      </c>
      <c r="V4846" s="38">
        <v>72476.045214203768</v>
      </c>
      <c r="W4846" s="38">
        <v>588430.17248068214</v>
      </c>
      <c r="AA4846" s="13">
        <v>4781</v>
      </c>
      <c r="AB4846" s="39">
        <v>3039225.8714664681</v>
      </c>
    </row>
    <row r="4847" spans="3:28">
      <c r="C4847" s="13">
        <v>4782</v>
      </c>
      <c r="D4847" s="13">
        <v>65</v>
      </c>
      <c r="E4847" s="14">
        <v>242419.64248583317</v>
      </c>
      <c r="F4847" s="14">
        <v>73621.160569474945</v>
      </c>
      <c r="G4847" s="14">
        <v>2551.6097</v>
      </c>
      <c r="H4847" s="14">
        <v>166246.87221635823</v>
      </c>
      <c r="I4847" s="14">
        <v>9974.8123329814935</v>
      </c>
      <c r="J4847" s="14">
        <v>3989.9249331925976</v>
      </c>
      <c r="K4847" s="15">
        <v>9.253914905956509E-2</v>
      </c>
      <c r="L4847" s="14">
        <v>14956.177367013292</v>
      </c>
      <c r="M4847" s="14">
        <v>178571.14087107734</v>
      </c>
      <c r="N4847" s="14">
        <v>2992.4436998944479</v>
      </c>
      <c r="O4847" s="15">
        <v>0.12047562567939316</v>
      </c>
      <c r="P4847" s="14">
        <v>25280.580960753694</v>
      </c>
      <c r="Q4847" s="14">
        <v>236616.60084611239</v>
      </c>
      <c r="R4847" s="14">
        <v>2992.4436998944479</v>
      </c>
      <c r="S4847" s="15">
        <v>0.35827760060711489</v>
      </c>
      <c r="T4847" s="38">
        <v>56506.648926993708</v>
      </c>
      <c r="U4847" s="38">
        <v>215720.37483312827</v>
      </c>
      <c r="V4847" s="38">
        <v>96743.407254760692</v>
      </c>
      <c r="W4847" s="38">
        <v>630908.11655031797</v>
      </c>
      <c r="AA4847" s="13">
        <v>4782</v>
      </c>
      <c r="AB4847" s="39">
        <v>3143424.991104525</v>
      </c>
    </row>
    <row r="4848" spans="3:28">
      <c r="C4848" s="13">
        <v>4783</v>
      </c>
      <c r="D4848" s="13">
        <v>65</v>
      </c>
      <c r="E4848" s="14">
        <v>236201.77684468715</v>
      </c>
      <c r="F4848" s="14">
        <v>71196.192969427997</v>
      </c>
      <c r="G4848" s="14">
        <v>2551.6097</v>
      </c>
      <c r="H4848" s="14">
        <v>162453.97417525915</v>
      </c>
      <c r="I4848" s="14">
        <v>9747.2384505155478</v>
      </c>
      <c r="J4848" s="14">
        <v>3898.8953802062192</v>
      </c>
      <c r="K4848" s="15">
        <v>0.1123370156106781</v>
      </c>
      <c r="L4848" s="14">
        <v>18601.145052361728</v>
      </c>
      <c r="M4848" s="14">
        <v>186133.99329163888</v>
      </c>
      <c r="N4848" s="14">
        <v>2924.1715351546641</v>
      </c>
      <c r="O4848" s="15">
        <v>6.0604794294588704E-2</v>
      </c>
      <c r="P4848" s="14">
        <v>9694.1557735356128</v>
      </c>
      <c r="Q4848" s="14">
        <v>171113.15396645863</v>
      </c>
      <c r="R4848" s="14">
        <v>2924.1715351546641</v>
      </c>
      <c r="S4848" s="15">
        <v>0.33896441044573161</v>
      </c>
      <c r="T4848" s="38">
        <v>152511.15924254453</v>
      </c>
      <c r="U4848" s="38">
        <v>603905.90620601352</v>
      </c>
      <c r="V4848" s="38">
        <v>180806.46006844187</v>
      </c>
      <c r="W4848" s="38">
        <v>961153.05346411106</v>
      </c>
      <c r="AA4848" s="13">
        <v>4783</v>
      </c>
      <c r="AB4848" s="39">
        <v>2462033.5251203575</v>
      </c>
    </row>
    <row r="4849" spans="3:28">
      <c r="C4849" s="13">
        <v>4784</v>
      </c>
      <c r="D4849" s="13">
        <v>65</v>
      </c>
      <c r="E4849" s="14">
        <v>237905.87442249476</v>
      </c>
      <c r="F4849" s="14">
        <v>71860.79102477296</v>
      </c>
      <c r="G4849" s="14">
        <v>2551.6097</v>
      </c>
      <c r="H4849" s="14">
        <v>163493.47369772181</v>
      </c>
      <c r="I4849" s="14">
        <v>9809.6084218633077</v>
      </c>
      <c r="J4849" s="14">
        <v>3923.8433687453235</v>
      </c>
      <c r="K4849" s="15">
        <v>-9.3713291989769854E-2</v>
      </c>
      <c r="L4849" s="14">
        <v>-11759.137001208894</v>
      </c>
      <c r="M4849" s="14">
        <v>115682.71129264166</v>
      </c>
      <c r="N4849" s="14">
        <v>2942.8825265589921</v>
      </c>
      <c r="O4849" s="15">
        <v>0.10689582527625566</v>
      </c>
      <c r="P4849" s="14">
        <v>57642.845733945564</v>
      </c>
      <c r="Q4849" s="14">
        <v>598357.47619546158</v>
      </c>
      <c r="R4849" s="14">
        <v>2942.8825265589921</v>
      </c>
      <c r="S4849" s="15">
        <v>-9.6134668243527024E-2</v>
      </c>
      <c r="T4849" s="38">
        <v>-73970.74719861061</v>
      </c>
      <c r="U4849" s="38">
        <v>696949.93178637128</v>
      </c>
      <c r="V4849" s="38">
        <v>-28087.038465873942</v>
      </c>
      <c r="W4849" s="38">
        <v>1410990.1192744747</v>
      </c>
      <c r="AA4849" s="13">
        <v>4784</v>
      </c>
      <c r="AB4849" s="39">
        <v>3073193.7472168561</v>
      </c>
    </row>
    <row r="4850" spans="3:28">
      <c r="C4850" s="13">
        <v>4785</v>
      </c>
      <c r="D4850" s="13">
        <v>65</v>
      </c>
      <c r="E4850" s="14">
        <v>240901.25134726393</v>
      </c>
      <c r="F4850" s="14">
        <v>73028.988025432933</v>
      </c>
      <c r="G4850" s="14">
        <v>2551.6097</v>
      </c>
      <c r="H4850" s="14">
        <v>165320.65362183101</v>
      </c>
      <c r="I4850" s="14">
        <v>9919.2392173098597</v>
      </c>
      <c r="J4850" s="14">
        <v>3967.6956869239439</v>
      </c>
      <c r="K4850" s="15">
        <v>3.5770650453936181E-2</v>
      </c>
      <c r="L4850" s="14">
        <v>6328.9217915823119</v>
      </c>
      <c r="M4850" s="14">
        <v>185243.34571535376</v>
      </c>
      <c r="N4850" s="14">
        <v>2975.7717651929579</v>
      </c>
      <c r="O4850" s="15">
        <v>6.5169250220721564E-4</v>
      </c>
      <c r="P4850" s="14">
        <v>97.308027018612336</v>
      </c>
      <c r="Q4850" s="14">
        <v>150901.05482414152</v>
      </c>
      <c r="R4850" s="14">
        <v>2975.7717651929579</v>
      </c>
      <c r="S4850" s="15">
        <v>0.20794332133701016</v>
      </c>
      <c r="T4850" s="38">
        <v>11231.114289453069</v>
      </c>
      <c r="U4850" s="38">
        <v>66729.459451244184</v>
      </c>
      <c r="V4850" s="38">
        <v>17657.344108053992</v>
      </c>
      <c r="W4850" s="38">
        <v>402873.8599907395</v>
      </c>
      <c r="AA4850" s="13">
        <v>4785</v>
      </c>
      <c r="AB4850" s="39">
        <v>2569571.0754280738</v>
      </c>
    </row>
    <row r="4851" spans="3:28">
      <c r="C4851" s="13">
        <v>4786</v>
      </c>
      <c r="D4851" s="13">
        <v>65</v>
      </c>
      <c r="E4851" s="14">
        <v>233810.89326170355</v>
      </c>
      <c r="F4851" s="14">
        <v>70263.74837206438</v>
      </c>
      <c r="G4851" s="14">
        <v>2551.6097</v>
      </c>
      <c r="H4851" s="14">
        <v>160995.53518963917</v>
      </c>
      <c r="I4851" s="14">
        <v>9659.7321113783491</v>
      </c>
      <c r="J4851" s="14">
        <v>3863.8928445513397</v>
      </c>
      <c r="K4851" s="15">
        <v>-3.4492217885112232E-2</v>
      </c>
      <c r="L4851" s="14">
        <v>-4364.1990819878783</v>
      </c>
      <c r="M4851" s="14">
        <v>124094.81198206557</v>
      </c>
      <c r="N4851" s="14">
        <v>2897.9196334135045</v>
      </c>
      <c r="O4851" s="15">
        <v>-9.7753786394915082E-2</v>
      </c>
      <c r="P4851" s="14">
        <v>-14257.450028369141</v>
      </c>
      <c r="Q4851" s="14">
        <v>133042.1264669646</v>
      </c>
      <c r="R4851" s="14">
        <v>2897.9196334135045</v>
      </c>
      <c r="S4851" s="15">
        <v>0.288529967682077</v>
      </c>
      <c r="T4851" s="38">
        <v>317554.83818295877</v>
      </c>
      <c r="U4851" s="38">
        <v>1419599.4856298093</v>
      </c>
      <c r="V4851" s="38">
        <v>298933.18907260173</v>
      </c>
      <c r="W4851" s="38">
        <v>1676736.4240788394</v>
      </c>
      <c r="AA4851" s="13">
        <v>4786</v>
      </c>
      <c r="AB4851" s="39">
        <v>2562637.15188776</v>
      </c>
    </row>
    <row r="4852" spans="3:28">
      <c r="C4852" s="13">
        <v>4787</v>
      </c>
      <c r="D4852" s="13">
        <v>65</v>
      </c>
      <c r="E4852" s="14">
        <v>240208.39892653911</v>
      </c>
      <c r="F4852" s="14">
        <v>72758.775581350259</v>
      </c>
      <c r="G4852" s="14">
        <v>2551.6097</v>
      </c>
      <c r="H4852" s="14">
        <v>164898.01364518885</v>
      </c>
      <c r="I4852" s="14">
        <v>9893.88081871133</v>
      </c>
      <c r="J4852" s="14">
        <v>3957.5523274845323</v>
      </c>
      <c r="K4852" s="15">
        <v>1.3885538662926473E-2</v>
      </c>
      <c r="L4852" s="14">
        <v>1772.0730882849377</v>
      </c>
      <c r="M4852" s="14">
        <v>131370.89564001956</v>
      </c>
      <c r="N4852" s="14">
        <v>2968.1642456133991</v>
      </c>
      <c r="O4852" s="15">
        <v>0.20586058547521541</v>
      </c>
      <c r="P4852" s="14">
        <v>37202.494512398443</v>
      </c>
      <c r="Q4852" s="14">
        <v>219403.51390864665</v>
      </c>
      <c r="R4852" s="14">
        <v>2968.1642456133991</v>
      </c>
      <c r="S4852" s="15">
        <v>0.19915963083869848</v>
      </c>
      <c r="T4852" s="38">
        <v>11619.727935870344</v>
      </c>
      <c r="U4852" s="38">
        <v>71447.601352813785</v>
      </c>
      <c r="V4852" s="38">
        <v>50594.295536553727</v>
      </c>
      <c r="W4852" s="38">
        <v>422222.01090147998</v>
      </c>
      <c r="AA4852" s="13">
        <v>4787</v>
      </c>
      <c r="AB4852" s="39">
        <v>2535596.8960479456</v>
      </c>
    </row>
    <row r="4853" spans="3:28">
      <c r="C4853" s="13">
        <v>4788</v>
      </c>
      <c r="D4853" s="13">
        <v>65</v>
      </c>
      <c r="E4853" s="14">
        <v>240405.82339540066</v>
      </c>
      <c r="F4853" s="14">
        <v>72835.771124206251</v>
      </c>
      <c r="G4853" s="14">
        <v>2551.6097</v>
      </c>
      <c r="H4853" s="14">
        <v>165018.44257119441</v>
      </c>
      <c r="I4853" s="14">
        <v>9901.1065542716642</v>
      </c>
      <c r="J4853" s="14">
        <v>3960.4426217086657</v>
      </c>
      <c r="K4853" s="15">
        <v>2.9251942941052829E-2</v>
      </c>
      <c r="L4853" s="14">
        <v>4217.4119144355909</v>
      </c>
      <c r="M4853" s="14">
        <v>150373.07903872957</v>
      </c>
      <c r="N4853" s="14">
        <v>2970.3319662814993</v>
      </c>
      <c r="O4853" s="15">
        <v>2.5902357337616103E-2</v>
      </c>
      <c r="P4853" s="14">
        <v>3455.1680051175581</v>
      </c>
      <c r="Q4853" s="14">
        <v>138332.36314152266</v>
      </c>
      <c r="R4853" s="14">
        <v>2970.3319662814993</v>
      </c>
      <c r="S4853" s="15">
        <v>0.10189647715556964</v>
      </c>
      <c r="T4853" s="38">
        <v>28669.687986300658</v>
      </c>
      <c r="U4853" s="38">
        <v>311515.78799397533</v>
      </c>
      <c r="V4853" s="38">
        <v>36342.267905853805</v>
      </c>
      <c r="W4853" s="38">
        <v>600221.23017422762</v>
      </c>
      <c r="AA4853" s="13">
        <v>4788</v>
      </c>
      <c r="AB4853" s="39">
        <v>2819912.0245378409</v>
      </c>
    </row>
    <row r="4854" spans="3:28">
      <c r="C4854" s="13">
        <v>4789</v>
      </c>
      <c r="D4854" s="13">
        <v>65</v>
      </c>
      <c r="E4854" s="14">
        <v>233774.5391351016</v>
      </c>
      <c r="F4854" s="14">
        <v>70249.570262689624</v>
      </c>
      <c r="G4854" s="14">
        <v>2551.6097</v>
      </c>
      <c r="H4854" s="14">
        <v>160973.35917241199</v>
      </c>
      <c r="I4854" s="14">
        <v>9658.401550344719</v>
      </c>
      <c r="J4854" s="14">
        <v>3863.360620137888</v>
      </c>
      <c r="K4854" s="15">
        <v>-5.0920727056025274E-2</v>
      </c>
      <c r="L4854" s="14">
        <v>-6855.7886519692738</v>
      </c>
      <c r="M4854" s="14">
        <v>129712.39526548584</v>
      </c>
      <c r="N4854" s="14">
        <v>2897.5204651034155</v>
      </c>
      <c r="O4854" s="15">
        <v>3.2367271168871774E-2</v>
      </c>
      <c r="P4854" s="14">
        <v>4996.2582250031446</v>
      </c>
      <c r="Q4854" s="14">
        <v>160806.44728903886</v>
      </c>
      <c r="R4854" s="14">
        <v>2897.5204651034155</v>
      </c>
      <c r="S4854" s="15">
        <v>0.28001216548469537</v>
      </c>
      <c r="T4854" s="38">
        <v>161202.4390086327</v>
      </c>
      <c r="U4854" s="38">
        <v>738349.18268270581</v>
      </c>
      <c r="V4854" s="38">
        <v>159342.90858166656</v>
      </c>
      <c r="W4854" s="38">
        <v>1028868.0252372306</v>
      </c>
      <c r="AA4854" s="13">
        <v>4789</v>
      </c>
      <c r="AB4854" s="39">
        <v>2897306.964768941</v>
      </c>
    </row>
    <row r="4855" spans="3:28">
      <c r="C4855" s="13">
        <v>4790</v>
      </c>
      <c r="D4855" s="13">
        <v>65</v>
      </c>
      <c r="E4855" s="14">
        <v>220027.76795378808</v>
      </c>
      <c r="F4855" s="14">
        <v>64888.32950197735</v>
      </c>
      <c r="G4855" s="14">
        <v>2551.6097</v>
      </c>
      <c r="H4855" s="14">
        <v>152587.82875181074</v>
      </c>
      <c r="I4855" s="14">
        <v>9155.2697251086447</v>
      </c>
      <c r="J4855" s="14">
        <v>3662.1078900434582</v>
      </c>
      <c r="K4855" s="15">
        <v>5.0525413901911467E-2</v>
      </c>
      <c r="L4855" s="14">
        <v>7518.5710534642649</v>
      </c>
      <c r="M4855" s="14">
        <v>158157.3332947623</v>
      </c>
      <c r="N4855" s="14">
        <v>2746.5809175325935</v>
      </c>
      <c r="O4855" s="15">
        <v>6.8983352132320749E-2</v>
      </c>
      <c r="P4855" s="14">
        <v>11177.797878521427</v>
      </c>
      <c r="Q4855" s="14">
        <v>174587.25406435592</v>
      </c>
      <c r="R4855" s="14">
        <v>2746.5809175325935</v>
      </c>
      <c r="S4855" s="15">
        <v>0.15125626487122854</v>
      </c>
      <c r="T4855" s="38">
        <v>113586.7332941614</v>
      </c>
      <c r="U4855" s="38">
        <v>865915.58510348108</v>
      </c>
      <c r="V4855" s="38">
        <v>132283.10222614708</v>
      </c>
      <c r="W4855" s="38">
        <v>1198660.1724625994</v>
      </c>
      <c r="AA4855" s="13">
        <v>4790</v>
      </c>
      <c r="AB4855" s="39">
        <v>2559031.3632866559</v>
      </c>
    </row>
    <row r="4856" spans="3:28">
      <c r="C4856" s="13">
        <v>4791</v>
      </c>
      <c r="D4856" s="13">
        <v>65</v>
      </c>
      <c r="E4856" s="14">
        <v>232905.36246293754</v>
      </c>
      <c r="F4856" s="14">
        <v>69910.591360545644</v>
      </c>
      <c r="G4856" s="14">
        <v>2551.6097</v>
      </c>
      <c r="H4856" s="14">
        <v>160443.16140239188</v>
      </c>
      <c r="I4856" s="14">
        <v>9626.5896841435133</v>
      </c>
      <c r="J4856" s="14">
        <v>3850.6358736574057</v>
      </c>
      <c r="K4856" s="15">
        <v>3.9929540498387775E-2</v>
      </c>
      <c r="L4856" s="14">
        <v>5148.6132063687728</v>
      </c>
      <c r="M4856" s="14">
        <v>136016.39184035119</v>
      </c>
      <c r="N4856" s="14">
        <v>2887.9769052430538</v>
      </c>
      <c r="O4856" s="15">
        <v>9.4019769973527151E-2</v>
      </c>
      <c r="P4856" s="14">
        <v>12604.07387763609</v>
      </c>
      <c r="Q4856" s="14">
        <v>148105.75978245283</v>
      </c>
      <c r="R4856" s="14">
        <v>2887.9769052430538</v>
      </c>
      <c r="S4856" s="15">
        <v>0.21743253942752538</v>
      </c>
      <c r="T4856" s="38">
        <v>81574.724094449411</v>
      </c>
      <c r="U4856" s="38">
        <v>458191.28013620083</v>
      </c>
      <c r="V4856" s="38">
        <v>99327.411178454277</v>
      </c>
      <c r="W4856" s="38">
        <v>742313.43175900483</v>
      </c>
      <c r="AA4856" s="13">
        <v>4791</v>
      </c>
      <c r="AB4856" s="39">
        <v>2481725.2464306937</v>
      </c>
    </row>
    <row r="4857" spans="3:28">
      <c r="C4857" s="13">
        <v>4792</v>
      </c>
      <c r="D4857" s="13">
        <v>65</v>
      </c>
      <c r="E4857" s="14">
        <v>245710.52310908042</v>
      </c>
      <c r="F4857" s="14">
        <v>74904.604012541356</v>
      </c>
      <c r="G4857" s="14">
        <v>2551.6097</v>
      </c>
      <c r="H4857" s="14">
        <v>168254.30939653906</v>
      </c>
      <c r="I4857" s="14">
        <v>10095.258563792344</v>
      </c>
      <c r="J4857" s="14">
        <v>4038.1034255169379</v>
      </c>
      <c r="K4857" s="15">
        <v>8.0722585409645914E-3</v>
      </c>
      <c r="L4857" s="14">
        <v>1112.3676426195327</v>
      </c>
      <c r="M4857" s="14">
        <v>140932.70966026097</v>
      </c>
      <c r="N4857" s="14">
        <v>3028.577569137703</v>
      </c>
      <c r="O4857" s="15">
        <v>3.9971530208728706E-2</v>
      </c>
      <c r="P4857" s="14">
        <v>12007.748599570485</v>
      </c>
      <c r="Q4857" s="14">
        <v>313929.5658642053</v>
      </c>
      <c r="R4857" s="14">
        <v>3028.577569137703</v>
      </c>
      <c r="S4857" s="15">
        <v>-1.2765773075113604E-2</v>
      </c>
      <c r="T4857" s="38">
        <v>-3992.0734007915439</v>
      </c>
      <c r="U4857" s="38">
        <v>310239.14817760407</v>
      </c>
      <c r="V4857" s="38">
        <v>9128.0428413984737</v>
      </c>
      <c r="W4857" s="38">
        <v>765101.42370207037</v>
      </c>
      <c r="AA4857" s="13">
        <v>4792</v>
      </c>
      <c r="AB4857" s="39">
        <v>2974771.7832731525</v>
      </c>
    </row>
    <row r="4858" spans="3:28">
      <c r="C4858" s="13">
        <v>4793</v>
      </c>
      <c r="D4858" s="13">
        <v>65</v>
      </c>
      <c r="E4858" s="14">
        <v>245502.21820078715</v>
      </c>
      <c r="F4858" s="14">
        <v>74823.365098306997</v>
      </c>
      <c r="G4858" s="14">
        <v>2551.6097</v>
      </c>
      <c r="H4858" s="14">
        <v>168127.24340248015</v>
      </c>
      <c r="I4858" s="14">
        <v>10087.634604148809</v>
      </c>
      <c r="J4858" s="14">
        <v>4035.0538416595236</v>
      </c>
      <c r="K4858" s="15">
        <v>-7.3701196293840046E-3</v>
      </c>
      <c r="L4858" s="14">
        <v>-1229.5328767004269</v>
      </c>
      <c r="M4858" s="14">
        <v>167614.71308385697</v>
      </c>
      <c r="N4858" s="14">
        <v>3026.2903812446425</v>
      </c>
      <c r="O4858" s="15">
        <v>3.5374281683711012E-2</v>
      </c>
      <c r="P4858" s="14">
        <v>4771.9125783335794</v>
      </c>
      <c r="Q4858" s="14">
        <v>141182.85218921484</v>
      </c>
      <c r="R4858" s="14">
        <v>3026.2903812446425</v>
      </c>
      <c r="S4858" s="15">
        <v>0.32602638458196864</v>
      </c>
      <c r="T4858" s="38">
        <v>25623.485119773726</v>
      </c>
      <c r="U4858" s="38">
        <v>105729.91702437837</v>
      </c>
      <c r="V4858" s="38">
        <v>29165.864821406878</v>
      </c>
      <c r="W4858" s="38">
        <v>414527.48229745019</v>
      </c>
      <c r="AA4858" s="13">
        <v>4793</v>
      </c>
      <c r="AB4858" s="39">
        <v>2888553.9556370145</v>
      </c>
    </row>
    <row r="4859" spans="3:28">
      <c r="C4859" s="13">
        <v>4794</v>
      </c>
      <c r="D4859" s="13">
        <v>65</v>
      </c>
      <c r="E4859" s="14">
        <v>225232.45284973329</v>
      </c>
      <c r="F4859" s="14">
        <v>66918.156611395985</v>
      </c>
      <c r="G4859" s="14">
        <v>2551.6097</v>
      </c>
      <c r="H4859" s="14">
        <v>155762.68653833729</v>
      </c>
      <c r="I4859" s="14">
        <v>9345.7611923002369</v>
      </c>
      <c r="J4859" s="14">
        <v>3738.3044769200951</v>
      </c>
      <c r="K4859" s="15">
        <v>-4.875776791777163E-3</v>
      </c>
      <c r="L4859" s="14">
        <v>-683.89568110742607</v>
      </c>
      <c r="M4859" s="14">
        <v>141449.20019414782</v>
      </c>
      <c r="N4859" s="14">
        <v>2803.7283576900709</v>
      </c>
      <c r="O4859" s="15">
        <v>5.8504021354161412E-2</v>
      </c>
      <c r="P4859" s="14">
        <v>7915.4869601859154</v>
      </c>
      <c r="Q4859" s="14">
        <v>144615.51999939911</v>
      </c>
      <c r="R4859" s="14">
        <v>2803.7283576900709</v>
      </c>
      <c r="S4859" s="15">
        <v>0.2321450400244448</v>
      </c>
      <c r="T4859" s="38">
        <v>28548.03713784197</v>
      </c>
      <c r="U4859" s="38">
        <v>152924.90493871516</v>
      </c>
      <c r="V4859" s="38">
        <v>35779.628416920459</v>
      </c>
      <c r="W4859" s="38">
        <v>438989.62513226212</v>
      </c>
      <c r="AA4859" s="13">
        <v>4794</v>
      </c>
      <c r="AB4859" s="39">
        <v>2777413.3673538426</v>
      </c>
    </row>
    <row r="4860" spans="3:28">
      <c r="C4860" s="13">
        <v>4795</v>
      </c>
      <c r="D4860" s="13">
        <v>65</v>
      </c>
      <c r="E4860" s="14">
        <v>225491.22407477786</v>
      </c>
      <c r="F4860" s="14">
        <v>67019.077389163373</v>
      </c>
      <c r="G4860" s="14">
        <v>2551.6097</v>
      </c>
      <c r="H4860" s="14">
        <v>155920.53698561448</v>
      </c>
      <c r="I4860" s="14">
        <v>9355.2322191368694</v>
      </c>
      <c r="J4860" s="14">
        <v>3742.0928876547478</v>
      </c>
      <c r="K4860" s="15">
        <v>0.10869584163060519</v>
      </c>
      <c r="L4860" s="14">
        <v>14415.572373530335</v>
      </c>
      <c r="M4860" s="14">
        <v>148909.65349167943</v>
      </c>
      <c r="N4860" s="14">
        <v>2806.5696657410608</v>
      </c>
      <c r="O4860" s="15">
        <v>0.14466951409771839</v>
      </c>
      <c r="P4860" s="14">
        <v>28692.926059206049</v>
      </c>
      <c r="Q4860" s="14">
        <v>228430.50570297323</v>
      </c>
      <c r="R4860" s="14">
        <v>2806.5696657410608</v>
      </c>
      <c r="S4860" s="15">
        <v>1.3689773886991538E-2</v>
      </c>
      <c r="T4860" s="38">
        <v>21343.987065515303</v>
      </c>
      <c r="U4860" s="38">
        <v>1581866.307881664</v>
      </c>
      <c r="V4860" s="38">
        <v>64452.485498251684</v>
      </c>
      <c r="W4860" s="38">
        <v>1959206.4670763167</v>
      </c>
      <c r="AA4860" s="13">
        <v>4795</v>
      </c>
      <c r="AB4860" s="39">
        <v>2754367.2632273855</v>
      </c>
    </row>
    <row r="4861" spans="3:28">
      <c r="C4861" s="13">
        <v>4796</v>
      </c>
      <c r="D4861" s="13">
        <v>65</v>
      </c>
      <c r="E4861" s="14">
        <v>224017.79613821267</v>
      </c>
      <c r="F4861" s="14">
        <v>66444.440493902948</v>
      </c>
      <c r="G4861" s="14">
        <v>2551.6097</v>
      </c>
      <c r="H4861" s="14">
        <v>155021.74594430972</v>
      </c>
      <c r="I4861" s="14">
        <v>9301.3047566585828</v>
      </c>
      <c r="J4861" s="14">
        <v>3720.5219026634331</v>
      </c>
      <c r="K4861" s="15">
        <v>0.10630167560972981</v>
      </c>
      <c r="L4861" s="14">
        <v>21299.109895759786</v>
      </c>
      <c r="M4861" s="14">
        <v>223524.13248976006</v>
      </c>
      <c r="N4861" s="14">
        <v>2790.3914269975749</v>
      </c>
      <c r="O4861" s="15">
        <v>4.5178544928721961E-2</v>
      </c>
      <c r="P4861" s="14">
        <v>13299.362376551147</v>
      </c>
      <c r="Q4861" s="14">
        <v>309067.96913136402</v>
      </c>
      <c r="R4861" s="14">
        <v>2790.3914269975749</v>
      </c>
      <c r="S4861" s="15">
        <v>0.39895609451789593</v>
      </c>
      <c r="T4861" s="38">
        <v>98468.93086710808</v>
      </c>
      <c r="U4861" s="38">
        <v>346680.58638704068</v>
      </c>
      <c r="V4861" s="38">
        <v>133067.40313941901</v>
      </c>
      <c r="W4861" s="38">
        <v>879272.68800816475</v>
      </c>
      <c r="AA4861" s="13">
        <v>4796</v>
      </c>
      <c r="AB4861" s="39">
        <v>2630746.8866762444</v>
      </c>
    </row>
    <row r="4862" spans="3:28">
      <c r="C4862" s="13">
        <v>4797</v>
      </c>
      <c r="D4862" s="13">
        <v>65</v>
      </c>
      <c r="E4862" s="14">
        <v>254178.88225932964</v>
      </c>
      <c r="F4862" s="14">
        <v>78207.264081138565</v>
      </c>
      <c r="G4862" s="14">
        <v>2551.6097</v>
      </c>
      <c r="H4862" s="14">
        <v>173420.00847819107</v>
      </c>
      <c r="I4862" s="14">
        <v>10405.200508691463</v>
      </c>
      <c r="J4862" s="14">
        <v>4162.0802034765857</v>
      </c>
      <c r="K4862" s="15">
        <v>7.6085884127780126E-3</v>
      </c>
      <c r="L4862" s="14">
        <v>1544.4401302885426</v>
      </c>
      <c r="M4862" s="14">
        <v>206611.90116850167</v>
      </c>
      <c r="N4862" s="14">
        <v>3121.5601526074388</v>
      </c>
      <c r="O4862" s="15">
        <v>0.12151489854667057</v>
      </c>
      <c r="P4862" s="14">
        <v>36375.125165950427</v>
      </c>
      <c r="Q4862" s="14">
        <v>337282.94499622914</v>
      </c>
      <c r="R4862" s="14">
        <v>3121.5601526074388</v>
      </c>
      <c r="S4862" s="15">
        <v>0.17361580970159796</v>
      </c>
      <c r="T4862" s="38">
        <v>74829.89761359262</v>
      </c>
      <c r="U4862" s="38">
        <v>507399.22318011668</v>
      </c>
      <c r="V4862" s="38">
        <v>112749.46290983159</v>
      </c>
      <c r="W4862" s="38">
        <v>1051294.0693448475</v>
      </c>
      <c r="AA4862" s="13">
        <v>4797</v>
      </c>
      <c r="AB4862" s="39">
        <v>2584664.684364229</v>
      </c>
    </row>
    <row r="4863" spans="3:28">
      <c r="C4863" s="13">
        <v>4798</v>
      </c>
      <c r="D4863" s="13">
        <v>65</v>
      </c>
      <c r="E4863" s="14">
        <v>235867.82755340086</v>
      </c>
      <c r="F4863" s="14">
        <v>71065.952745826333</v>
      </c>
      <c r="G4863" s="14">
        <v>2551.6097</v>
      </c>
      <c r="H4863" s="14">
        <v>162250.26510757452</v>
      </c>
      <c r="I4863" s="14">
        <v>9735.0159064544714</v>
      </c>
      <c r="J4863" s="14">
        <v>3894.0063625817888</v>
      </c>
      <c r="K4863" s="15">
        <v>-2.0172449106394721E-2</v>
      </c>
      <c r="L4863" s="14">
        <v>-2970.82314236816</v>
      </c>
      <c r="M4863" s="14">
        <v>146247.49680860544</v>
      </c>
      <c r="N4863" s="14">
        <v>2920.5047719363415</v>
      </c>
      <c r="O4863" s="15">
        <v>1.1560947549350983E-2</v>
      </c>
      <c r="P4863" s="14">
        <v>989.75898480739806</v>
      </c>
      <c r="Q4863" s="14">
        <v>88062.2832526735</v>
      </c>
      <c r="R4863" s="14">
        <v>2920.5047719363415</v>
      </c>
      <c r="S4863" s="15">
        <v>6.1420947299580857E-2</v>
      </c>
      <c r="T4863" s="38">
        <v>6844.2587066661426</v>
      </c>
      <c r="U4863" s="38">
        <v>119736.50632519317</v>
      </c>
      <c r="V4863" s="38">
        <v>4863.1945491053812</v>
      </c>
      <c r="W4863" s="38">
        <v>354046.28638647211</v>
      </c>
      <c r="AA4863" s="13">
        <v>4798</v>
      </c>
      <c r="AB4863" s="39">
        <v>2213288.0122298594</v>
      </c>
    </row>
    <row r="4864" spans="3:28">
      <c r="C4864" s="13">
        <v>4799</v>
      </c>
      <c r="D4864" s="13">
        <v>65</v>
      </c>
      <c r="E4864" s="14">
        <v>225139.39223772348</v>
      </c>
      <c r="F4864" s="14">
        <v>66881.862972712159</v>
      </c>
      <c r="G4864" s="14">
        <v>2551.6097</v>
      </c>
      <c r="H4864" s="14">
        <v>155705.91956501131</v>
      </c>
      <c r="I4864" s="14">
        <v>9342.355173900678</v>
      </c>
      <c r="J4864" s="14">
        <v>3736.9420695602712</v>
      </c>
      <c r="K4864" s="15">
        <v>1.9038915205410175E-2</v>
      </c>
      <c r="L4864" s="14">
        <v>2159.6229374802333</v>
      </c>
      <c r="M4864" s="14">
        <v>117460.13115400833</v>
      </c>
      <c r="N4864" s="14">
        <v>2802.7065521702034</v>
      </c>
      <c r="O4864" s="15">
        <v>-2.090219820932776E-2</v>
      </c>
      <c r="P4864" s="14">
        <v>-4220.0399397823194</v>
      </c>
      <c r="Q4864" s="14">
        <v>199075.86516861178</v>
      </c>
      <c r="R4864" s="14">
        <v>2802.7065521702034</v>
      </c>
      <c r="S4864" s="15">
        <v>0.10997890262948309</v>
      </c>
      <c r="T4864" s="38">
        <v>32449.718642262447</v>
      </c>
      <c r="U4864" s="38">
        <v>328905.10379557911</v>
      </c>
      <c r="V4864" s="38">
        <v>30389.301639960362</v>
      </c>
      <c r="W4864" s="38">
        <v>645441.10011819913</v>
      </c>
      <c r="AA4864" s="13">
        <v>4799</v>
      </c>
      <c r="AB4864" s="39">
        <v>3331594.8930960349</v>
      </c>
    </row>
    <row r="4865" spans="3:28">
      <c r="C4865" s="13">
        <v>4800</v>
      </c>
      <c r="D4865" s="13">
        <v>65</v>
      </c>
      <c r="E4865" s="14">
        <v>224193.46783551085</v>
      </c>
      <c r="F4865" s="14">
        <v>66512.952455849227</v>
      </c>
      <c r="G4865" s="14">
        <v>2551.6097</v>
      </c>
      <c r="H4865" s="14">
        <v>155128.90567966164</v>
      </c>
      <c r="I4865" s="14">
        <v>9307.734340779698</v>
      </c>
      <c r="J4865" s="14">
        <v>3723.0937363118792</v>
      </c>
      <c r="K4865" s="15">
        <v>3.4509599939733307E-2</v>
      </c>
      <c r="L4865" s="14">
        <v>6657.4628309609398</v>
      </c>
      <c r="M4865" s="14">
        <v>201435.26612015232</v>
      </c>
      <c r="N4865" s="14">
        <v>2792.3203022339094</v>
      </c>
      <c r="O4865" s="15">
        <v>0.15974641663098496</v>
      </c>
      <c r="P4865" s="14">
        <v>33055.559257929475</v>
      </c>
      <c r="Q4865" s="14">
        <v>241376.91970501293</v>
      </c>
      <c r="R4865" s="14">
        <v>2792.3203022339094</v>
      </c>
      <c r="S4865" s="15">
        <v>0.21721933868151999</v>
      </c>
      <c r="T4865" s="38">
        <v>30854.887338703709</v>
      </c>
      <c r="U4865" s="38">
        <v>174295.892695533</v>
      </c>
      <c r="V4865" s="38">
        <v>70567.909427594132</v>
      </c>
      <c r="W4865" s="38">
        <v>617108.07852069824</v>
      </c>
      <c r="AA4865" s="13">
        <v>4800</v>
      </c>
      <c r="AB4865" s="39">
        <v>2712112.7213969016</v>
      </c>
    </row>
    <row r="4866" spans="3:28">
      <c r="C4866" s="13">
        <v>4801</v>
      </c>
      <c r="D4866" s="13">
        <v>65</v>
      </c>
      <c r="E4866" s="14">
        <v>215742.80480692958</v>
      </c>
      <c r="F4866" s="14">
        <v>63217.193874702534</v>
      </c>
      <c r="G4866" s="14">
        <v>2551.6097</v>
      </c>
      <c r="H4866" s="14">
        <v>149974.00123222705</v>
      </c>
      <c r="I4866" s="14">
        <v>8998.4400739336234</v>
      </c>
      <c r="J4866" s="14">
        <v>3599.3760295734496</v>
      </c>
      <c r="K4866" s="15">
        <v>5.3900861979576387E-2</v>
      </c>
      <c r="L4866" s="14">
        <v>10436.841855906754</v>
      </c>
      <c r="M4866" s="14">
        <v>205866.86290435414</v>
      </c>
      <c r="N4866" s="14">
        <v>2699.5320221800871</v>
      </c>
      <c r="O4866" s="15">
        <v>7.2646099772987902E-2</v>
      </c>
      <c r="P4866" s="14">
        <v>22898.516856103131</v>
      </c>
      <c r="Q4866" s="14">
        <v>339454.70038525405</v>
      </c>
      <c r="R4866" s="14">
        <v>2699.5320221800871</v>
      </c>
      <c r="S4866" s="15">
        <v>7.2671661732302578E-2</v>
      </c>
      <c r="T4866" s="38">
        <v>32200.170057690244</v>
      </c>
      <c r="U4866" s="38">
        <v>476641.08453191305</v>
      </c>
      <c r="V4866" s="38">
        <v>65535.528769700126</v>
      </c>
      <c r="W4866" s="38">
        <v>1021962.6478215213</v>
      </c>
      <c r="AA4866" s="13">
        <v>4801</v>
      </c>
      <c r="AB4866" s="39">
        <v>2466826.773121845</v>
      </c>
    </row>
    <row r="4867" spans="3:28">
      <c r="C4867" s="13">
        <v>4802</v>
      </c>
      <c r="D4867" s="13">
        <v>65</v>
      </c>
      <c r="E4867" s="14">
        <v>237762.39661718925</v>
      </c>
      <c r="F4867" s="14">
        <v>71804.834680703818</v>
      </c>
      <c r="G4867" s="14">
        <v>2551.6097</v>
      </c>
      <c r="H4867" s="14">
        <v>163405.95223648543</v>
      </c>
      <c r="I4867" s="14">
        <v>9804.3571341891256</v>
      </c>
      <c r="J4867" s="14">
        <v>3921.7428536756506</v>
      </c>
      <c r="K4867" s="15">
        <v>-1.3822229106985065E-2</v>
      </c>
      <c r="L4867" s="14">
        <v>-2723.841174211595</v>
      </c>
      <c r="M4867" s="14">
        <v>196299.3964693099</v>
      </c>
      <c r="N4867" s="14">
        <v>2941.3071402567375</v>
      </c>
      <c r="O4867" s="15">
        <v>9.0260562071391881E-2</v>
      </c>
      <c r="P4867" s="14">
        <v>20179.924643092851</v>
      </c>
      <c r="Q4867" s="14">
        <v>245224.68610689326</v>
      </c>
      <c r="R4867" s="14">
        <v>2941.3071402567375</v>
      </c>
      <c r="S4867" s="15">
        <v>4.6501594930324811E-2</v>
      </c>
      <c r="T4867" s="38">
        <v>70322.388022147396</v>
      </c>
      <c r="U4867" s="38">
        <v>1584050.5916293063</v>
      </c>
      <c r="V4867" s="38">
        <v>87778.471491028642</v>
      </c>
      <c r="W4867" s="38">
        <v>2025574.6742055095</v>
      </c>
      <c r="AA4867" s="13">
        <v>4802</v>
      </c>
      <c r="AB4867" s="39">
        <v>2649825.9704915928</v>
      </c>
    </row>
    <row r="4868" spans="3:28">
      <c r="C4868" s="13">
        <v>4803</v>
      </c>
      <c r="D4868" s="13">
        <v>65</v>
      </c>
      <c r="E4868" s="14">
        <v>251156.32486504331</v>
      </c>
      <c r="F4868" s="14">
        <v>77028.466697366894</v>
      </c>
      <c r="G4868" s="14">
        <v>2551.6097</v>
      </c>
      <c r="H4868" s="14">
        <v>171576.24846767643</v>
      </c>
      <c r="I4868" s="14">
        <v>10294.574908060586</v>
      </c>
      <c r="J4868" s="14">
        <v>4117.8299632242342</v>
      </c>
      <c r="K4868" s="15">
        <v>4.7412817650156758E-3</v>
      </c>
      <c r="L4868" s="14">
        <v>951.07719094523554</v>
      </c>
      <c r="M4868" s="14">
        <v>203604.94477860464</v>
      </c>
      <c r="N4868" s="14">
        <v>3088.3724724181757</v>
      </c>
      <c r="O4868" s="15">
        <v>8.4708348256782445E-2</v>
      </c>
      <c r="P4868" s="14">
        <v>15370.773501591972</v>
      </c>
      <c r="Q4868" s="14">
        <v>198370.19783307653</v>
      </c>
      <c r="R4868" s="14">
        <v>3088.3724724181757</v>
      </c>
      <c r="S4868" s="15">
        <v>0.15875777574742206</v>
      </c>
      <c r="T4868" s="38">
        <v>18935.792083676624</v>
      </c>
      <c r="U4868" s="38">
        <v>139754.71616833474</v>
      </c>
      <c r="V4868" s="38">
        <v>35257.642776213834</v>
      </c>
      <c r="W4868" s="38">
        <v>541729.85878001584</v>
      </c>
      <c r="AA4868" s="13">
        <v>4803</v>
      </c>
      <c r="AB4868" s="39">
        <v>2770833.9964190521</v>
      </c>
    </row>
    <row r="4869" spans="3:28">
      <c r="C4869" s="13">
        <v>4804</v>
      </c>
      <c r="D4869" s="13">
        <v>65</v>
      </c>
      <c r="E4869" s="14">
        <v>219182.47943935939</v>
      </c>
      <c r="F4869" s="14">
        <v>64558.666981350165</v>
      </c>
      <c r="G4869" s="14">
        <v>2551.6097</v>
      </c>
      <c r="H4869" s="14">
        <v>152072.20275800923</v>
      </c>
      <c r="I4869" s="14">
        <v>9124.3321654805532</v>
      </c>
      <c r="J4869" s="14">
        <v>3649.7328661922215</v>
      </c>
      <c r="K4869" s="15">
        <v>-1.9411939429262996E-2</v>
      </c>
      <c r="L4869" s="14">
        <v>-3430.8989925665414</v>
      </c>
      <c r="M4869" s="14">
        <v>175135.65804124047</v>
      </c>
      <c r="N4869" s="14">
        <v>2737.299649644166</v>
      </c>
      <c r="O4869" s="15">
        <v>9.0648101721019336E-2</v>
      </c>
      <c r="P4869" s="14">
        <v>11602.227935247989</v>
      </c>
      <c r="Q4869" s="14">
        <v>140962.83473403152</v>
      </c>
      <c r="R4869" s="14">
        <v>2737.299649644166</v>
      </c>
      <c r="S4869" s="15">
        <v>-0.19218490016993223</v>
      </c>
      <c r="T4869" s="38">
        <v>-102481.38394246848</v>
      </c>
      <c r="U4869" s="38">
        <v>432130.9486683227</v>
      </c>
      <c r="V4869" s="38">
        <v>-94310.05499978704</v>
      </c>
      <c r="W4869" s="38">
        <v>748229.44144359464</v>
      </c>
      <c r="AA4869" s="13">
        <v>4804</v>
      </c>
      <c r="AB4869" s="39">
        <v>2795583.1736261728</v>
      </c>
    </row>
    <row r="4870" spans="3:28">
      <c r="C4870" s="13">
        <v>4805</v>
      </c>
      <c r="D4870" s="13">
        <v>65</v>
      </c>
      <c r="E4870" s="14">
        <v>231892.28027251406</v>
      </c>
      <c r="F4870" s="14">
        <v>69515.489306280491</v>
      </c>
      <c r="G4870" s="14">
        <v>2551.6097</v>
      </c>
      <c r="H4870" s="14">
        <v>159825.18126623359</v>
      </c>
      <c r="I4870" s="14">
        <v>9589.5108759740142</v>
      </c>
      <c r="J4870" s="14">
        <v>3835.804350389606</v>
      </c>
      <c r="K4870" s="15">
        <v>8.4441026686067927E-2</v>
      </c>
      <c r="L4870" s="14">
        <v>11107.154187761351</v>
      </c>
      <c r="M4870" s="14">
        <v>144562.46920203927</v>
      </c>
      <c r="N4870" s="14">
        <v>2876.8532627922041</v>
      </c>
      <c r="O4870" s="15">
        <v>6.5524605709837716E-2</v>
      </c>
      <c r="P4870" s="14">
        <v>16371.360630861298</v>
      </c>
      <c r="Q4870" s="14">
        <v>267660.36558330082</v>
      </c>
      <c r="R4870" s="14">
        <v>2876.8532627922041</v>
      </c>
      <c r="S4870" s="15">
        <v>0.3843836431030152</v>
      </c>
      <c r="T4870" s="38">
        <v>295528.36593379179</v>
      </c>
      <c r="U4870" s="38">
        <v>1065803.7897591344</v>
      </c>
      <c r="V4870" s="38">
        <v>323006.88075241446</v>
      </c>
      <c r="W4870" s="38">
        <v>1478026.6245444745</v>
      </c>
      <c r="AA4870" s="13">
        <v>4805</v>
      </c>
      <c r="AB4870" s="39">
        <v>2606995.9512204328</v>
      </c>
    </row>
    <row r="4871" spans="3:28">
      <c r="C4871" s="13">
        <v>4806</v>
      </c>
      <c r="D4871" s="13">
        <v>65</v>
      </c>
      <c r="E4871" s="14">
        <v>227580.65722598167</v>
      </c>
      <c r="F4871" s="14">
        <v>67833.956318132856</v>
      </c>
      <c r="G4871" s="14">
        <v>2551.6097</v>
      </c>
      <c r="H4871" s="14">
        <v>157195.09120784883</v>
      </c>
      <c r="I4871" s="14">
        <v>9431.7054724709287</v>
      </c>
      <c r="J4871" s="14">
        <v>3772.6821889883718</v>
      </c>
      <c r="K4871" s="15">
        <v>5.0160576820960437E-3</v>
      </c>
      <c r="L4871" s="14">
        <v>591.97641711300844</v>
      </c>
      <c r="M4871" s="14">
        <v>120494.58738544988</v>
      </c>
      <c r="N4871" s="14">
        <v>2829.5116417412787</v>
      </c>
      <c r="O4871" s="15">
        <v>1.4132819192488412E-2</v>
      </c>
      <c r="P4871" s="14">
        <v>1208.5893229731978</v>
      </c>
      <c r="Q4871" s="14">
        <v>88139.851547291124</v>
      </c>
      <c r="R4871" s="14">
        <v>2829.5116417412787</v>
      </c>
      <c r="S4871" s="15">
        <v>0.23352446396394794</v>
      </c>
      <c r="T4871" s="38">
        <v>89553.328061727647</v>
      </c>
      <c r="U4871" s="38">
        <v>474453.93603534368</v>
      </c>
      <c r="V4871" s="38">
        <v>91353.893801813858</v>
      </c>
      <c r="W4871" s="38">
        <v>683088.37496808474</v>
      </c>
      <c r="AA4871" s="13">
        <v>4806</v>
      </c>
      <c r="AB4871" s="39">
        <v>2663081.0764088351</v>
      </c>
    </row>
    <row r="4872" spans="3:28">
      <c r="C4872" s="13">
        <v>4807</v>
      </c>
      <c r="D4872" s="13">
        <v>65</v>
      </c>
      <c r="E4872" s="14">
        <v>223823.4904247197</v>
      </c>
      <c r="F4872" s="14">
        <v>66368.66126564068</v>
      </c>
      <c r="G4872" s="14">
        <v>2551.6097</v>
      </c>
      <c r="H4872" s="14">
        <v>154903.219459079</v>
      </c>
      <c r="I4872" s="14">
        <v>9294.1931675447395</v>
      </c>
      <c r="J4872" s="14">
        <v>3717.6772670178962</v>
      </c>
      <c r="K4872" s="15">
        <v>5.7638377129474262E-2</v>
      </c>
      <c r="L4872" s="14">
        <v>7332.875077976475</v>
      </c>
      <c r="M4872" s="14">
        <v>136413.80848879824</v>
      </c>
      <c r="N4872" s="14">
        <v>2788.2579502634217</v>
      </c>
      <c r="O4872" s="15">
        <v>8.5997126656329123E-2</v>
      </c>
      <c r="P4872" s="14">
        <v>11215.247469550181</v>
      </c>
      <c r="Q4872" s="14">
        <v>143023.58800746754</v>
      </c>
      <c r="R4872" s="14">
        <v>2788.2579502634217</v>
      </c>
      <c r="S4872" s="15">
        <v>0.18009406098716693</v>
      </c>
      <c r="T4872" s="38">
        <v>81557.698822183229</v>
      </c>
      <c r="U4872" s="38">
        <v>535813.50671739236</v>
      </c>
      <c r="V4872" s="38">
        <v>100105.82136970988</v>
      </c>
      <c r="W4872" s="38">
        <v>815250.90321365814</v>
      </c>
      <c r="AA4872" s="13">
        <v>4807</v>
      </c>
      <c r="AB4872" s="39">
        <v>2812585.5190815032</v>
      </c>
    </row>
    <row r="4873" spans="3:28">
      <c r="C4873" s="13">
        <v>4808</v>
      </c>
      <c r="D4873" s="13">
        <v>65</v>
      </c>
      <c r="E4873" s="14">
        <v>225872.95338218662</v>
      </c>
      <c r="F4873" s="14">
        <v>67167.951819052774</v>
      </c>
      <c r="G4873" s="14">
        <v>2551.6097</v>
      </c>
      <c r="H4873" s="14">
        <v>156153.39186313385</v>
      </c>
      <c r="I4873" s="14">
        <v>9369.2035117880296</v>
      </c>
      <c r="J4873" s="14">
        <v>3747.681404715212</v>
      </c>
      <c r="K4873" s="15">
        <v>9.9848892421862644E-3</v>
      </c>
      <c r="L4873" s="14">
        <v>1140.1160067557016</v>
      </c>
      <c r="M4873" s="14">
        <v>117198.09827562157</v>
      </c>
      <c r="N4873" s="14">
        <v>2810.7610535364088</v>
      </c>
      <c r="O4873" s="15">
        <v>-3.0850250943819296E-2</v>
      </c>
      <c r="P4873" s="14">
        <v>-6609.1277906180276</v>
      </c>
      <c r="Q4873" s="14">
        <v>209028.79828833265</v>
      </c>
      <c r="R4873" s="14">
        <v>2810.7610535364088</v>
      </c>
      <c r="S4873" s="15">
        <v>-0.15916774960083468</v>
      </c>
      <c r="T4873" s="38">
        <v>-19707.369706133606</v>
      </c>
      <c r="U4873" s="38">
        <v>105513.10373710981</v>
      </c>
      <c r="V4873" s="38">
        <v>-25176.381489995932</v>
      </c>
      <c r="W4873" s="38">
        <v>431740.00030106399</v>
      </c>
      <c r="AA4873" s="13">
        <v>4808</v>
      </c>
      <c r="AB4873" s="39">
        <v>2653292.2144771749</v>
      </c>
    </row>
    <row r="4874" spans="3:28">
      <c r="C4874" s="13">
        <v>4809</v>
      </c>
      <c r="D4874" s="13">
        <v>65</v>
      </c>
      <c r="E4874" s="14">
        <v>225567.72698392835</v>
      </c>
      <c r="F4874" s="14">
        <v>67048.913523732059</v>
      </c>
      <c r="G4874" s="14">
        <v>2551.6097</v>
      </c>
      <c r="H4874" s="14">
        <v>155967.20376019631</v>
      </c>
      <c r="I4874" s="14">
        <v>9358.0322256117779</v>
      </c>
      <c r="J4874" s="14">
        <v>3743.2128902447112</v>
      </c>
      <c r="K4874" s="15">
        <v>8.9350675701218435E-2</v>
      </c>
      <c r="L4874" s="14">
        <v>14068.78164015213</v>
      </c>
      <c r="M4874" s="14">
        <v>173396.18268046051</v>
      </c>
      <c r="N4874" s="14">
        <v>2807.4096676835334</v>
      </c>
      <c r="O4874" s="15">
        <v>-9.3866573553607752E-3</v>
      </c>
      <c r="P4874" s="14">
        <v>-2826.6107800042737</v>
      </c>
      <c r="Q4874" s="14">
        <v>299707.80256851227</v>
      </c>
      <c r="R4874" s="14">
        <v>2807.4096676835334</v>
      </c>
      <c r="S4874" s="15">
        <v>0.17389952399959863</v>
      </c>
      <c r="T4874" s="38">
        <v>31482.8818514958</v>
      </c>
      <c r="U4874" s="38">
        <v>213927.23088841463</v>
      </c>
      <c r="V4874" s="38">
        <v>42725.052711643657</v>
      </c>
      <c r="W4874" s="38">
        <v>687031.21613738744</v>
      </c>
      <c r="AA4874" s="13">
        <v>4809</v>
      </c>
      <c r="AB4874" s="39">
        <v>2690265.7215754837</v>
      </c>
    </row>
    <row r="4875" spans="3:28">
      <c r="C4875" s="13">
        <v>4810</v>
      </c>
      <c r="D4875" s="13">
        <v>65</v>
      </c>
      <c r="E4875" s="14">
        <v>251728.78464945816</v>
      </c>
      <c r="F4875" s="14">
        <v>77251.726013288688</v>
      </c>
      <c r="G4875" s="14">
        <v>2551.6097</v>
      </c>
      <c r="H4875" s="14">
        <v>171925.44893616947</v>
      </c>
      <c r="I4875" s="14">
        <v>10315.526936170168</v>
      </c>
      <c r="J4875" s="14">
        <v>4126.2107744680679</v>
      </c>
      <c r="K4875" s="15">
        <v>7.8272938148512383E-2</v>
      </c>
      <c r="L4875" s="14">
        <v>14367.154686415937</v>
      </c>
      <c r="M4875" s="14">
        <v>199982.26446060924</v>
      </c>
      <c r="N4875" s="14">
        <v>3094.6580808510503</v>
      </c>
      <c r="O4875" s="15">
        <v>7.6838814775905984E-2</v>
      </c>
      <c r="P4875" s="14">
        <v>7112.2017626748257</v>
      </c>
      <c r="Q4875" s="14">
        <v>101219.54468953224</v>
      </c>
      <c r="R4875" s="14">
        <v>3094.6580808510503</v>
      </c>
      <c r="S4875" s="15">
        <v>0.46005650877165533</v>
      </c>
      <c r="T4875" s="38">
        <v>939181.77783966332</v>
      </c>
      <c r="U4875" s="38">
        <v>2982177.8418349884</v>
      </c>
      <c r="V4875" s="38">
        <v>960661.13428875408</v>
      </c>
      <c r="W4875" s="38">
        <v>3283379.6509851301</v>
      </c>
      <c r="AA4875" s="13">
        <v>4810</v>
      </c>
      <c r="AB4875" s="39">
        <v>2589352.0707704257</v>
      </c>
    </row>
    <row r="4876" spans="3:28">
      <c r="C4876" s="13">
        <v>4811</v>
      </c>
      <c r="D4876" s="13">
        <v>65</v>
      </c>
      <c r="E4876" s="14">
        <v>233050.48549961069</v>
      </c>
      <c r="F4876" s="14">
        <v>69967.189344848171</v>
      </c>
      <c r="G4876" s="14">
        <v>2551.6097</v>
      </c>
      <c r="H4876" s="14">
        <v>160531.6864547625</v>
      </c>
      <c r="I4876" s="14">
        <v>9631.90118728575</v>
      </c>
      <c r="J4876" s="14">
        <v>3852.7604749143002</v>
      </c>
      <c r="K4876" s="15">
        <v>7.9505645341456627E-2</v>
      </c>
      <c r="L4876" s="14">
        <v>10548.315598728474</v>
      </c>
      <c r="M4876" s="14">
        <v>145148.48967090176</v>
      </c>
      <c r="N4876" s="14">
        <v>2889.5703561857249</v>
      </c>
      <c r="O4876" s="15">
        <v>0.20158757591522933</v>
      </c>
      <c r="P4876" s="14">
        <v>22970.080037397856</v>
      </c>
      <c r="Q4876" s="14">
        <v>138360.77648066278</v>
      </c>
      <c r="R4876" s="14">
        <v>2889.5703561857249</v>
      </c>
      <c r="S4876" s="15">
        <v>0.27604990333064755</v>
      </c>
      <c r="T4876" s="38">
        <v>72785.651023533443</v>
      </c>
      <c r="U4876" s="38">
        <v>337898.88942456443</v>
      </c>
      <c r="V4876" s="38">
        <v>106304.04665965977</v>
      </c>
      <c r="W4876" s="38">
        <v>621408.15557612898</v>
      </c>
      <c r="AA4876" s="13">
        <v>4811</v>
      </c>
      <c r="AB4876" s="39">
        <v>2288216.295627743</v>
      </c>
    </row>
    <row r="4877" spans="3:28">
      <c r="C4877" s="13">
        <v>4812</v>
      </c>
      <c r="D4877" s="13">
        <v>65</v>
      </c>
      <c r="E4877" s="14">
        <v>236990.53599344881</v>
      </c>
      <c r="F4877" s="14">
        <v>71503.80903744504</v>
      </c>
      <c r="G4877" s="14">
        <v>2551.6097</v>
      </c>
      <c r="H4877" s="14">
        <v>162935.11725600375</v>
      </c>
      <c r="I4877" s="14">
        <v>9776.1070353602245</v>
      </c>
      <c r="J4877" s="14">
        <v>3910.4428141440899</v>
      </c>
      <c r="K4877" s="15">
        <v>0.11940458308451105</v>
      </c>
      <c r="L4877" s="14">
        <v>22995.2889576876</v>
      </c>
      <c r="M4877" s="14">
        <v>217533.47798344991</v>
      </c>
      <c r="N4877" s="14">
        <v>2932.8321106080671</v>
      </c>
      <c r="O4877" s="15">
        <v>0.12409916381478057</v>
      </c>
      <c r="P4877" s="14">
        <v>15380.070597506272</v>
      </c>
      <c r="Q4877" s="14">
        <v>140780.20324465781</v>
      </c>
      <c r="R4877" s="14">
        <v>2932.8321106080671</v>
      </c>
      <c r="S4877" s="15">
        <v>0.25606768394405421</v>
      </c>
      <c r="T4877" s="38">
        <v>26406.185790201038</v>
      </c>
      <c r="U4877" s="38">
        <v>130994.50064773844</v>
      </c>
      <c r="V4877" s="38">
        <v>64781.545345394909</v>
      </c>
      <c r="W4877" s="38">
        <v>489308.18187584617</v>
      </c>
      <c r="AA4877" s="13">
        <v>4812</v>
      </c>
      <c r="AB4877" s="39">
        <v>2516086.8721220721</v>
      </c>
    </row>
    <row r="4878" spans="3:28">
      <c r="C4878" s="13">
        <v>4813</v>
      </c>
      <c r="D4878" s="13">
        <v>65</v>
      </c>
      <c r="E4878" s="14">
        <v>228514.77772669672</v>
      </c>
      <c r="F4878" s="14">
        <v>68198.26331341172</v>
      </c>
      <c r="G4878" s="14">
        <v>2551.6097</v>
      </c>
      <c r="H4878" s="14">
        <v>157764.90471328501</v>
      </c>
      <c r="I4878" s="14">
        <v>9465.8942827971005</v>
      </c>
      <c r="J4878" s="14">
        <v>3786.3577131188404</v>
      </c>
      <c r="K4878" s="15">
        <v>2.9736522459687255E-2</v>
      </c>
      <c r="L4878" s="14">
        <v>4663.9981191005827</v>
      </c>
      <c r="M4878" s="14">
        <v>163401.2775399879</v>
      </c>
      <c r="N4878" s="14">
        <v>2839.76828483913</v>
      </c>
      <c r="O4878" s="15">
        <v>7.2949064432382943E-2</v>
      </c>
      <c r="P4878" s="14">
        <v>17571.062863727428</v>
      </c>
      <c r="Q4878" s="14">
        <v>259858.50302551422</v>
      </c>
      <c r="R4878" s="14">
        <v>2839.76828483913</v>
      </c>
      <c r="S4878" s="15">
        <v>4.7088146737768455E-2</v>
      </c>
      <c r="T4878" s="38">
        <v>11597.50938161946</v>
      </c>
      <c r="U4878" s="38">
        <v>259310.99786156823</v>
      </c>
      <c r="V4878" s="38">
        <v>33832.570364447471</v>
      </c>
      <c r="W4878" s="38">
        <v>682570.77842707036</v>
      </c>
      <c r="AA4878" s="13">
        <v>4813</v>
      </c>
      <c r="AB4878" s="39">
        <v>2257891.0272930311</v>
      </c>
    </row>
    <row r="4879" spans="3:28">
      <c r="C4879" s="13">
        <v>4814</v>
      </c>
      <c r="D4879" s="13">
        <v>65</v>
      </c>
      <c r="E4879" s="14">
        <v>236227.53307489984</v>
      </c>
      <c r="F4879" s="14">
        <v>71206.237899210944</v>
      </c>
      <c r="G4879" s="14">
        <v>2551.6097</v>
      </c>
      <c r="H4879" s="14">
        <v>162469.68547568889</v>
      </c>
      <c r="I4879" s="14">
        <v>9748.1811285413332</v>
      </c>
      <c r="J4879" s="14">
        <v>3899.2724514165334</v>
      </c>
      <c r="K4879" s="15">
        <v>4.4868916476843733E-2</v>
      </c>
      <c r="L4879" s="14">
        <v>8136.7118088139923</v>
      </c>
      <c r="M4879" s="14">
        <v>191430.41532469727</v>
      </c>
      <c r="N4879" s="14">
        <v>2924.4543385623997</v>
      </c>
      <c r="O4879" s="15">
        <v>0.11470964546401596</v>
      </c>
      <c r="P4879" s="14">
        <v>17455.387253977093</v>
      </c>
      <c r="Q4879" s="14">
        <v>171087.79316775445</v>
      </c>
      <c r="R4879" s="14">
        <v>2924.4543385623997</v>
      </c>
      <c r="S4879" s="15">
        <v>0.10153708074288258</v>
      </c>
      <c r="T4879" s="38">
        <v>13497.029241940483</v>
      </c>
      <c r="U4879" s="38">
        <v>147886.35204161858</v>
      </c>
      <c r="V4879" s="38">
        <v>39089.128304731566</v>
      </c>
      <c r="W4879" s="38">
        <v>510404.56053407025</v>
      </c>
      <c r="AA4879" s="13">
        <v>4814</v>
      </c>
      <c r="AB4879" s="39">
        <v>2770694.0367641016</v>
      </c>
    </row>
    <row r="4880" spans="3:28">
      <c r="C4880" s="13">
        <v>4815</v>
      </c>
      <c r="D4880" s="13">
        <v>65</v>
      </c>
      <c r="E4880" s="14">
        <v>245029.08308338281</v>
      </c>
      <c r="F4880" s="14">
        <v>74638.842402519294</v>
      </c>
      <c r="G4880" s="14">
        <v>2551.6097</v>
      </c>
      <c r="H4880" s="14">
        <v>167838.6309808635</v>
      </c>
      <c r="I4880" s="14">
        <v>10070.317858851809</v>
      </c>
      <c r="J4880" s="14">
        <v>4028.1271435407239</v>
      </c>
      <c r="K4880" s="15">
        <v>6.5005007974513432E-2</v>
      </c>
      <c r="L4880" s="14">
        <v>8314.1942196856889</v>
      </c>
      <c r="M4880" s="14">
        <v>138229.08387773915</v>
      </c>
      <c r="N4880" s="14">
        <v>3021.0953576555426</v>
      </c>
      <c r="O4880" s="15">
        <v>-0.16001385585021213</v>
      </c>
      <c r="P4880" s="14">
        <v>-64270.295801166139</v>
      </c>
      <c r="Q4880" s="14">
        <v>338894.81772556622</v>
      </c>
      <c r="R4880" s="14">
        <v>3021.0953576555426</v>
      </c>
      <c r="S4880" s="15">
        <v>4.9808956744032261E-2</v>
      </c>
      <c r="T4880" s="38">
        <v>8452.8710026087792</v>
      </c>
      <c r="U4880" s="38">
        <v>179669.26187040354</v>
      </c>
      <c r="V4880" s="38">
        <v>-47503.230578871669</v>
      </c>
      <c r="W4880" s="38">
        <v>656793.1634737089</v>
      </c>
      <c r="AA4880" s="13">
        <v>4815</v>
      </c>
      <c r="AB4880" s="39">
        <v>3050394.6528144563</v>
      </c>
    </row>
    <row r="4881" spans="3:28">
      <c r="C4881" s="13">
        <v>4816</v>
      </c>
      <c r="D4881" s="13">
        <v>65</v>
      </c>
      <c r="E4881" s="14">
        <v>219764.88021192557</v>
      </c>
      <c r="F4881" s="14">
        <v>64785.803282650973</v>
      </c>
      <c r="G4881" s="14">
        <v>2551.6097</v>
      </c>
      <c r="H4881" s="14">
        <v>152427.4672292746</v>
      </c>
      <c r="I4881" s="14">
        <v>9145.6480337564753</v>
      </c>
      <c r="J4881" s="14">
        <v>3658.2592135025902</v>
      </c>
      <c r="K4881" s="15">
        <v>6.1108849948763075E-2</v>
      </c>
      <c r="L4881" s="14">
        <v>10387.749827872056</v>
      </c>
      <c r="M4881" s="14">
        <v>182204.52993993805</v>
      </c>
      <c r="N4881" s="14">
        <v>2743.6944101269423</v>
      </c>
      <c r="O4881" s="15">
        <v>3.2268025657966853E-2</v>
      </c>
      <c r="P4881" s="14">
        <v>4577.6749591861417</v>
      </c>
      <c r="Q4881" s="14">
        <v>147813.6389127725</v>
      </c>
      <c r="R4881" s="14">
        <v>2743.6944101269423</v>
      </c>
      <c r="S4881" s="15">
        <v>0.18441095277845426</v>
      </c>
      <c r="T4881" s="38">
        <v>155038.10116015168</v>
      </c>
      <c r="U4881" s="38">
        <v>997130.62587513379</v>
      </c>
      <c r="V4881" s="38">
        <v>170003.52594720988</v>
      </c>
      <c r="W4881" s="38">
        <v>1327148.7947278442</v>
      </c>
      <c r="AA4881" s="13">
        <v>4816</v>
      </c>
      <c r="AB4881" s="39">
        <v>3074946.5611908087</v>
      </c>
    </row>
    <row r="4882" spans="3:28">
      <c r="C4882" s="13">
        <v>4817</v>
      </c>
      <c r="D4882" s="13">
        <v>65</v>
      </c>
      <c r="E4882" s="14">
        <v>240488.67946389352</v>
      </c>
      <c r="F4882" s="14">
        <v>72868.084990918476</v>
      </c>
      <c r="G4882" s="14">
        <v>2551.6097</v>
      </c>
      <c r="H4882" s="14">
        <v>165068.98477297506</v>
      </c>
      <c r="I4882" s="14">
        <v>9904.1390863785036</v>
      </c>
      <c r="J4882" s="14">
        <v>3961.6556345514018</v>
      </c>
      <c r="K4882" s="15">
        <v>0.10248642869865862</v>
      </c>
      <c r="L4882" s="14">
        <v>22358.357367031967</v>
      </c>
      <c r="M4882" s="14">
        <v>242498.38587977109</v>
      </c>
      <c r="N4882" s="14">
        <v>2971.2417259135509</v>
      </c>
      <c r="O4882" s="15">
        <v>-2.7758951036455953E-2</v>
      </c>
      <c r="P4882" s="14">
        <v>-6386.7213619270824</v>
      </c>
      <c r="Q4882" s="14">
        <v>225176.8067511766</v>
      </c>
      <c r="R4882" s="14">
        <v>2971.2417259135509</v>
      </c>
      <c r="S4882" s="15">
        <v>-5.7130038478198378E-2</v>
      </c>
      <c r="T4882" s="38">
        <v>-16254.473855698518</v>
      </c>
      <c r="U4882" s="38">
        <v>269748.26424850523</v>
      </c>
      <c r="V4882" s="38">
        <v>-282.83785059363254</v>
      </c>
      <c r="W4882" s="38">
        <v>737423.45687945292</v>
      </c>
      <c r="AA4882" s="13">
        <v>4817</v>
      </c>
      <c r="AB4882" s="39">
        <v>2624126.7194851525</v>
      </c>
    </row>
    <row r="4883" spans="3:28">
      <c r="C4883" s="13">
        <v>4818</v>
      </c>
      <c r="D4883" s="13">
        <v>65</v>
      </c>
      <c r="E4883" s="14">
        <v>226680.9010612822</v>
      </c>
      <c r="F4883" s="14">
        <v>67483.051413900059</v>
      </c>
      <c r="G4883" s="14">
        <v>2551.6097</v>
      </c>
      <c r="H4883" s="14">
        <v>156646.23994738216</v>
      </c>
      <c r="I4883" s="14">
        <v>9398.7743968429295</v>
      </c>
      <c r="J4883" s="14">
        <v>3759.509758737172</v>
      </c>
      <c r="K4883" s="15">
        <v>-1.9314658984584156E-2</v>
      </c>
      <c r="L4883" s="14">
        <v>-2333.0961457940889</v>
      </c>
      <c r="M4883" s="14">
        <v>120340.72233346675</v>
      </c>
      <c r="N4883" s="14">
        <v>2819.6323190528788</v>
      </c>
      <c r="O4883" s="15">
        <v>5.7687862679226772E-2</v>
      </c>
      <c r="P4883" s="14">
        <v>17137.623574713096</v>
      </c>
      <c r="Q4883" s="14">
        <v>315622.47040415375</v>
      </c>
      <c r="R4883" s="14">
        <v>2819.6323190528788</v>
      </c>
      <c r="S4883" s="15">
        <v>0.10779534886619847</v>
      </c>
      <c r="T4883" s="38">
        <v>14736.251903217953</v>
      </c>
      <c r="U4883" s="38">
        <v>152851.89125655772</v>
      </c>
      <c r="V4883" s="38">
        <v>29540.779332136961</v>
      </c>
      <c r="W4883" s="38">
        <v>588815.08399417822</v>
      </c>
      <c r="AA4883" s="13">
        <v>4818</v>
      </c>
      <c r="AB4883" s="39">
        <v>3132486.7806292847</v>
      </c>
    </row>
    <row r="4884" spans="3:28">
      <c r="C4884" s="13">
        <v>4819</v>
      </c>
      <c r="D4884" s="13">
        <v>65</v>
      </c>
      <c r="E4884" s="14">
        <v>229730.02174526767</v>
      </c>
      <c r="F4884" s="14">
        <v>68672.208480654401</v>
      </c>
      <c r="G4884" s="14">
        <v>2551.6097</v>
      </c>
      <c r="H4884" s="14">
        <v>158506.20356461327</v>
      </c>
      <c r="I4884" s="14">
        <v>9510.3722138767953</v>
      </c>
      <c r="J4884" s="14">
        <v>3804.1488855507182</v>
      </c>
      <c r="K4884" s="15">
        <v>-1.4206147486867944E-2</v>
      </c>
      <c r="L4884" s="14">
        <v>-2077.9101715507963</v>
      </c>
      <c r="M4884" s="14">
        <v>146092.54375071405</v>
      </c>
      <c r="N4884" s="14">
        <v>2853.1116641630383</v>
      </c>
      <c r="O4884" s="15">
        <v>8.861728706338215E-2</v>
      </c>
      <c r="P4884" s="14">
        <v>24216.925387715684</v>
      </c>
      <c r="Q4884" s="14">
        <v>298918.89045676589</v>
      </c>
      <c r="R4884" s="14">
        <v>2853.1116641630383</v>
      </c>
      <c r="S4884" s="15">
        <v>0.14547816062446134</v>
      </c>
      <c r="T4884" s="38">
        <v>14785.255961414467</v>
      </c>
      <c r="U4884" s="38">
        <v>117843.94611488917</v>
      </c>
      <c r="V4884" s="38">
        <v>36924.271177579358</v>
      </c>
      <c r="W4884" s="38">
        <v>562855.38032236905</v>
      </c>
      <c r="AA4884" s="13">
        <v>4819</v>
      </c>
      <c r="AB4884" s="39">
        <v>2880488.8178162086</v>
      </c>
    </row>
    <row r="4885" spans="3:28">
      <c r="C4885" s="13">
        <v>4820</v>
      </c>
      <c r="D4885" s="13">
        <v>65</v>
      </c>
      <c r="E4885" s="14">
        <v>229813.16801868656</v>
      </c>
      <c r="F4885" s="14">
        <v>68704.635527287755</v>
      </c>
      <c r="G4885" s="14">
        <v>2551.6097</v>
      </c>
      <c r="H4885" s="14">
        <v>158556.9227913988</v>
      </c>
      <c r="I4885" s="14">
        <v>9513.4153674839272</v>
      </c>
      <c r="J4885" s="14">
        <v>3805.366146993571</v>
      </c>
      <c r="K4885" s="15">
        <v>5.9078829169277772E-2</v>
      </c>
      <c r="L4885" s="14">
        <v>8772.6962362545419</v>
      </c>
      <c r="M4885" s="14">
        <v>159166.74854657645</v>
      </c>
      <c r="N4885" s="14">
        <v>2854.0246102451779</v>
      </c>
      <c r="O4885" s="15">
        <v>9.9078192090514286E-2</v>
      </c>
      <c r="P4885" s="14">
        <v>17454.665496735222</v>
      </c>
      <c r="Q4885" s="14">
        <v>195052.28738251375</v>
      </c>
      <c r="R4885" s="14">
        <v>2854.0246102451779</v>
      </c>
      <c r="S4885" s="15">
        <v>0.45672025326867821</v>
      </c>
      <c r="T4885" s="38">
        <v>139413.64467289747</v>
      </c>
      <c r="U4885" s="38">
        <v>446090.19140338211</v>
      </c>
      <c r="V4885" s="38">
        <v>165641.00640588722</v>
      </c>
      <c r="W4885" s="38">
        <v>800309.22733247234</v>
      </c>
      <c r="AA4885" s="13">
        <v>4820</v>
      </c>
      <c r="AB4885" s="39">
        <v>3017903.4778319481</v>
      </c>
    </row>
    <row r="4886" spans="3:28">
      <c r="C4886" s="13">
        <v>4821</v>
      </c>
      <c r="D4886" s="13">
        <v>65</v>
      </c>
      <c r="E4886" s="14">
        <v>217161.3514221643</v>
      </c>
      <c r="F4886" s="14">
        <v>63770.427054644075</v>
      </c>
      <c r="G4886" s="14">
        <v>2551.6097</v>
      </c>
      <c r="H4886" s="14">
        <v>150839.31466752023</v>
      </c>
      <c r="I4886" s="14">
        <v>9050.3588800512134</v>
      </c>
      <c r="J4886" s="14">
        <v>3620.1435520204855</v>
      </c>
      <c r="K4886" s="15">
        <v>8.5880726389315085E-2</v>
      </c>
      <c r="L4886" s="14">
        <v>16530.423511784353</v>
      </c>
      <c r="M4886" s="14">
        <v>210821.67478840251</v>
      </c>
      <c r="N4886" s="14">
        <v>2715.1076640153638</v>
      </c>
      <c r="O4886" s="15">
        <v>0.21476949899977993</v>
      </c>
      <c r="P4886" s="14">
        <v>56629.485120024605</v>
      </c>
      <c r="Q4886" s="14">
        <v>321662.67903946684</v>
      </c>
      <c r="R4886" s="14">
        <v>2715.1076640153638</v>
      </c>
      <c r="S4886" s="15">
        <v>-0.19643659681120723</v>
      </c>
      <c r="T4886" s="38">
        <v>-58264.109310760701</v>
      </c>
      <c r="U4886" s="38">
        <v>239698.61003812673</v>
      </c>
      <c r="V4886" s="38">
        <v>14895.799321048253</v>
      </c>
      <c r="W4886" s="38">
        <v>772182.96386599599</v>
      </c>
      <c r="AA4886" s="13">
        <v>4821</v>
      </c>
      <c r="AB4886" s="39">
        <v>2113107.8452095203</v>
      </c>
    </row>
    <row r="4887" spans="3:28">
      <c r="C4887" s="13">
        <v>4822</v>
      </c>
      <c r="D4887" s="13">
        <v>65</v>
      </c>
      <c r="E4887" s="14">
        <v>235878.71153957673</v>
      </c>
      <c r="F4887" s="14">
        <v>71070.197500434922</v>
      </c>
      <c r="G4887" s="14">
        <v>2551.6097</v>
      </c>
      <c r="H4887" s="14">
        <v>162256.90433914182</v>
      </c>
      <c r="I4887" s="14">
        <v>9735.4142603485088</v>
      </c>
      <c r="J4887" s="14">
        <v>3894.1657041394037</v>
      </c>
      <c r="K4887" s="15">
        <v>7.6570107825293721E-2</v>
      </c>
      <c r="L4887" s="14">
        <v>8885.4195980260392</v>
      </c>
      <c r="M4887" s="14">
        <v>126875.43160855363</v>
      </c>
      <c r="N4887" s="14">
        <v>2920.6242781045526</v>
      </c>
      <c r="O4887" s="15">
        <v>-7.0696905474488952E-2</v>
      </c>
      <c r="P4887" s="14">
        <v>-14977.561686616538</v>
      </c>
      <c r="Q4887" s="14">
        <v>198338.72330009038</v>
      </c>
      <c r="R4887" s="14">
        <v>2920.6242781045526</v>
      </c>
      <c r="S4887" s="15">
        <v>0.1548291138424803</v>
      </c>
      <c r="T4887" s="38">
        <v>30526.262266667454</v>
      </c>
      <c r="U4887" s="38">
        <v>229147.57022285138</v>
      </c>
      <c r="V4887" s="38">
        <v>24434.120178076955</v>
      </c>
      <c r="W4887" s="38">
        <v>554361.72513149539</v>
      </c>
      <c r="AA4887" s="13">
        <v>4822</v>
      </c>
      <c r="AB4887" s="39">
        <v>2538416.9178180364</v>
      </c>
    </row>
    <row r="4888" spans="3:28">
      <c r="C4888" s="13">
        <v>4823</v>
      </c>
      <c r="D4888" s="13">
        <v>65</v>
      </c>
      <c r="E4888" s="14">
        <v>236915.03114102475</v>
      </c>
      <c r="F4888" s="14">
        <v>71474.362144999657</v>
      </c>
      <c r="G4888" s="14">
        <v>2551.6097</v>
      </c>
      <c r="H4888" s="14">
        <v>162889.05929602511</v>
      </c>
      <c r="I4888" s="14">
        <v>9773.3435577615055</v>
      </c>
      <c r="J4888" s="14">
        <v>3909.3374231046023</v>
      </c>
      <c r="K4888" s="15">
        <v>2.1786718032687943E-2</v>
      </c>
      <c r="L4888" s="14">
        <v>4536.3166345316413</v>
      </c>
      <c r="M4888" s="14">
        <v>214705.76224481317</v>
      </c>
      <c r="N4888" s="14">
        <v>2932.0030673284514</v>
      </c>
      <c r="O4888" s="15">
        <v>5.6871861285465029E-2</v>
      </c>
      <c r="P4888" s="14">
        <v>11686.301165503006</v>
      </c>
      <c r="Q4888" s="14">
        <v>218637.06970625164</v>
      </c>
      <c r="R4888" s="14">
        <v>2932.0030673284514</v>
      </c>
      <c r="S4888" s="15">
        <v>0.14696622926995029</v>
      </c>
      <c r="T4888" s="38">
        <v>27530.303093270464</v>
      </c>
      <c r="U4888" s="38">
        <v>216320.31253015369</v>
      </c>
      <c r="V4888" s="38">
        <v>43752.920893305112</v>
      </c>
      <c r="W4888" s="38">
        <v>649663.14448121854</v>
      </c>
      <c r="AA4888" s="13">
        <v>4823</v>
      </c>
      <c r="AB4888" s="39">
        <v>2623189.1903191442</v>
      </c>
    </row>
    <row r="4889" spans="3:28">
      <c r="C4889" s="13">
        <v>4824</v>
      </c>
      <c r="D4889" s="13">
        <v>65</v>
      </c>
      <c r="E4889" s="14">
        <v>228468.51976638494</v>
      </c>
      <c r="F4889" s="14">
        <v>68180.222708890127</v>
      </c>
      <c r="G4889" s="14">
        <v>2551.6097</v>
      </c>
      <c r="H4889" s="14">
        <v>157736.68735749481</v>
      </c>
      <c r="I4889" s="14">
        <v>9464.2012414496876</v>
      </c>
      <c r="J4889" s="14">
        <v>3785.6804965798751</v>
      </c>
      <c r="K4889" s="15">
        <v>-8.635695043808872E-3</v>
      </c>
      <c r="L4889" s="14">
        <v>-1509.3938003516014</v>
      </c>
      <c r="M4889" s="14">
        <v>175168.89135937259</v>
      </c>
      <c r="N4889" s="14">
        <v>2839.260372434906</v>
      </c>
      <c r="O4889" s="15">
        <v>0.1405431495991209</v>
      </c>
      <c r="P4889" s="14">
        <v>30571.811531266347</v>
      </c>
      <c r="Q4889" s="14">
        <v>249517.60089683931</v>
      </c>
      <c r="R4889" s="14">
        <v>2839.260372434906</v>
      </c>
      <c r="S4889" s="15">
        <v>0.21360642635557936</v>
      </c>
      <c r="T4889" s="38">
        <v>13530.163959546826</v>
      </c>
      <c r="U4889" s="38">
        <v>78291.352685879901</v>
      </c>
      <c r="V4889" s="38">
        <v>42592.581690461571</v>
      </c>
      <c r="W4889" s="38">
        <v>502977.84494209185</v>
      </c>
      <c r="AA4889" s="13">
        <v>4824</v>
      </c>
      <c r="AB4889" s="39">
        <v>2415234.1197647103</v>
      </c>
    </row>
    <row r="4890" spans="3:28">
      <c r="C4890" s="13">
        <v>4825</v>
      </c>
      <c r="D4890" s="13">
        <v>65</v>
      </c>
      <c r="E4890" s="14">
        <v>228730.57428390768</v>
      </c>
      <c r="F4890" s="14">
        <v>68282.42397072399</v>
      </c>
      <c r="G4890" s="14">
        <v>2551.6097</v>
      </c>
      <c r="H4890" s="14">
        <v>157896.54061318369</v>
      </c>
      <c r="I4890" s="14">
        <v>9473.7924367910218</v>
      </c>
      <c r="J4890" s="14">
        <v>3789.5169747164091</v>
      </c>
      <c r="K4890" s="15">
        <v>4.3345285510682161E-2</v>
      </c>
      <c r="L4890" s="14">
        <v>5886.9819270260386</v>
      </c>
      <c r="M4890" s="14">
        <v>143597.70881019122</v>
      </c>
      <c r="N4890" s="14">
        <v>2842.1377310373064</v>
      </c>
      <c r="O4890" s="15">
        <v>0.25610043209141548</v>
      </c>
      <c r="P4890" s="14">
        <v>50217.876630780367</v>
      </c>
      <c r="Q4890" s="14">
        <v>247725.59877010144</v>
      </c>
      <c r="R4890" s="14">
        <v>2842.1377310373064</v>
      </c>
      <c r="S4890" s="15">
        <v>0.44099303788336403</v>
      </c>
      <c r="T4890" s="38">
        <v>126158.9828452435</v>
      </c>
      <c r="U4890" s="38">
        <v>413659.3591092854</v>
      </c>
      <c r="V4890" s="38">
        <v>182263.84140304991</v>
      </c>
      <c r="W4890" s="38">
        <v>804982.66668957809</v>
      </c>
      <c r="AA4890" s="13">
        <v>4825</v>
      </c>
      <c r="AB4890" s="39">
        <v>2745843.1332167266</v>
      </c>
    </row>
    <row r="4891" spans="3:28">
      <c r="C4891" s="13">
        <v>4826</v>
      </c>
      <c r="D4891" s="13">
        <v>65</v>
      </c>
      <c r="E4891" s="14">
        <v>223581.88405884514</v>
      </c>
      <c r="F4891" s="14">
        <v>66274.434782949611</v>
      </c>
      <c r="G4891" s="14">
        <v>2551.6097</v>
      </c>
      <c r="H4891" s="14">
        <v>154755.83957589554</v>
      </c>
      <c r="I4891" s="14">
        <v>9285.3503745537328</v>
      </c>
      <c r="J4891" s="14">
        <v>3714.1401498214932</v>
      </c>
      <c r="K4891" s="15">
        <v>3.2202364176467262E-2</v>
      </c>
      <c r="L4891" s="14">
        <v>3822.2615133796639</v>
      </c>
      <c r="M4891" s="14">
        <v>124374.39051110341</v>
      </c>
      <c r="N4891" s="14">
        <v>2785.6051123661196</v>
      </c>
      <c r="O4891" s="15">
        <v>0.24056260281153125</v>
      </c>
      <c r="P4891" s="14">
        <v>35589.665673108044</v>
      </c>
      <c r="Q4891" s="14">
        <v>184925.93598845383</v>
      </c>
      <c r="R4891" s="14">
        <v>2785.6051123661196</v>
      </c>
      <c r="S4891" s="15">
        <v>0.17135391756040896</v>
      </c>
      <c r="T4891" s="38">
        <v>9675.0284979301759</v>
      </c>
      <c r="U4891" s="38">
        <v>67530.085525297705</v>
      </c>
      <c r="V4891" s="38">
        <v>49086.955684417888</v>
      </c>
      <c r="W4891" s="38">
        <v>376830.41202485492</v>
      </c>
      <c r="AA4891" s="13">
        <v>4826</v>
      </c>
      <c r="AB4891" s="39">
        <v>2844033.9540914684</v>
      </c>
    </row>
    <row r="4892" spans="3:28">
      <c r="C4892" s="13">
        <v>4827</v>
      </c>
      <c r="D4892" s="13">
        <v>65</v>
      </c>
      <c r="E4892" s="14">
        <v>223669.7230198498</v>
      </c>
      <c r="F4892" s="14">
        <v>66308.69197774143</v>
      </c>
      <c r="G4892" s="14">
        <v>2551.6097</v>
      </c>
      <c r="H4892" s="14">
        <v>154809.42134210837</v>
      </c>
      <c r="I4892" s="14">
        <v>9288.5652805265017</v>
      </c>
      <c r="J4892" s="14">
        <v>3715.4261122106009</v>
      </c>
      <c r="K4892" s="15">
        <v>5.6030333220325329E-2</v>
      </c>
      <c r="L4892" s="14">
        <v>7316.3197804457595</v>
      </c>
      <c r="M4892" s="14">
        <v>139751.87094570801</v>
      </c>
      <c r="N4892" s="14">
        <v>2786.5695841579504</v>
      </c>
      <c r="O4892" s="15">
        <v>-0.1197087786800046</v>
      </c>
      <c r="P4892" s="14">
        <v>-33373.203927814226</v>
      </c>
      <c r="Q4892" s="14">
        <v>246806.68528719226</v>
      </c>
      <c r="R4892" s="14">
        <v>2786.5695841579504</v>
      </c>
      <c r="S4892" s="15">
        <v>8.2023962392935662E-2</v>
      </c>
      <c r="T4892" s="38">
        <v>17986.336647604927</v>
      </c>
      <c r="U4892" s="38">
        <v>238661.11093224719</v>
      </c>
      <c r="V4892" s="38">
        <v>-8070.5474997635392</v>
      </c>
      <c r="W4892" s="38">
        <v>625219.66716514737</v>
      </c>
      <c r="AA4892" s="13">
        <v>4827</v>
      </c>
      <c r="AB4892" s="39">
        <v>3089489.5816994593</v>
      </c>
    </row>
    <row r="4893" spans="3:28">
      <c r="C4893" s="13">
        <v>4828</v>
      </c>
      <c r="D4893" s="13">
        <v>65</v>
      </c>
      <c r="E4893" s="14">
        <v>219495.16930230299</v>
      </c>
      <c r="F4893" s="14">
        <v>64680.61602789817</v>
      </c>
      <c r="G4893" s="14">
        <v>2551.6097</v>
      </c>
      <c r="H4893" s="14">
        <v>152262.94357440484</v>
      </c>
      <c r="I4893" s="14">
        <v>9135.7766144642901</v>
      </c>
      <c r="J4893" s="14">
        <v>3654.3106457857161</v>
      </c>
      <c r="K4893" s="15">
        <v>2.1779218675644287E-2</v>
      </c>
      <c r="L4893" s="14">
        <v>2891.2932372385731</v>
      </c>
      <c r="M4893" s="14">
        <v>137473.12999743698</v>
      </c>
      <c r="N4893" s="14">
        <v>2740.7329843392868</v>
      </c>
      <c r="O4893" s="15">
        <v>-9.4528128484880403E-2</v>
      </c>
      <c r="P4893" s="14">
        <v>-11721.794618991889</v>
      </c>
      <c r="Q4893" s="14">
        <v>113651.81627113247</v>
      </c>
      <c r="R4893" s="14">
        <v>2740.7329843392868</v>
      </c>
      <c r="S4893" s="15">
        <v>5.5791403553982544E-2</v>
      </c>
      <c r="T4893" s="38">
        <v>16906.676980357122</v>
      </c>
      <c r="U4893" s="38">
        <v>321310.77095347445</v>
      </c>
      <c r="V4893" s="38">
        <v>8076.1755986038061</v>
      </c>
      <c r="W4893" s="38">
        <v>572435.7172220439</v>
      </c>
      <c r="AA4893" s="13">
        <v>4828</v>
      </c>
      <c r="AB4893" s="39">
        <v>2798392.4384998181</v>
      </c>
    </row>
    <row r="4894" spans="3:28">
      <c r="C4894" s="13">
        <v>4829</v>
      </c>
      <c r="D4894" s="13">
        <v>65</v>
      </c>
      <c r="E4894" s="14">
        <v>221216.21169885062</v>
      </c>
      <c r="F4894" s="14">
        <v>65351.822562551737</v>
      </c>
      <c r="G4894" s="14">
        <v>2551.6097</v>
      </c>
      <c r="H4894" s="14">
        <v>153312.77943629888</v>
      </c>
      <c r="I4894" s="14">
        <v>9198.7667661779324</v>
      </c>
      <c r="J4894" s="14">
        <v>3679.5067064711729</v>
      </c>
      <c r="K4894" s="15">
        <v>2.7582126826982099E-2</v>
      </c>
      <c r="L4894" s="14">
        <v>4182.7860253470235</v>
      </c>
      <c r="M4894" s="14">
        <v>157670.96198155716</v>
      </c>
      <c r="N4894" s="14">
        <v>2759.6300298533797</v>
      </c>
      <c r="O4894" s="15">
        <v>0.12065915791170684</v>
      </c>
      <c r="P4894" s="14">
        <v>31364.131641380911</v>
      </c>
      <c r="Q4894" s="14">
        <v>292683.86488722899</v>
      </c>
      <c r="R4894" s="14">
        <v>2759.6300298533797</v>
      </c>
      <c r="S4894" s="15">
        <v>0.12035461111332361</v>
      </c>
      <c r="T4894" s="38">
        <v>30995.566852222761</v>
      </c>
      <c r="U4894" s="38">
        <v>289910.73149357899</v>
      </c>
      <c r="V4894" s="38">
        <v>66542.484518950689</v>
      </c>
      <c r="W4894" s="38">
        <v>740265.55836236512</v>
      </c>
      <c r="AA4894" s="13">
        <v>4829</v>
      </c>
      <c r="AB4894" s="39">
        <v>3028320.6121519315</v>
      </c>
    </row>
    <row r="4895" spans="3:28">
      <c r="C4895" s="13">
        <v>4830</v>
      </c>
      <c r="D4895" s="13">
        <v>65</v>
      </c>
      <c r="E4895" s="14">
        <v>238989.18730574325</v>
      </c>
      <c r="F4895" s="14">
        <v>72283.283049239864</v>
      </c>
      <c r="G4895" s="14">
        <v>2551.6097</v>
      </c>
      <c r="H4895" s="14">
        <v>164154.29455650339</v>
      </c>
      <c r="I4895" s="14">
        <v>9849.2576733902024</v>
      </c>
      <c r="J4895" s="14">
        <v>3939.703069356081</v>
      </c>
      <c r="K4895" s="15">
        <v>-5.3929175957285823E-2</v>
      </c>
      <c r="L4895" s="14">
        <v>-9079.5903892680071</v>
      </c>
      <c r="M4895" s="14">
        <v>161251.63934372377</v>
      </c>
      <c r="N4895" s="14">
        <v>2954.7773020170607</v>
      </c>
      <c r="O4895" s="15">
        <v>0.10759094278062846</v>
      </c>
      <c r="P4895" s="14">
        <v>39663.149698683847</v>
      </c>
      <c r="Q4895" s="14">
        <v>409788.20211777231</v>
      </c>
      <c r="R4895" s="14">
        <v>2954.7773020170607</v>
      </c>
      <c r="S4895" s="15">
        <v>0.23686995305263242</v>
      </c>
      <c r="T4895" s="38">
        <v>174589.67233378222</v>
      </c>
      <c r="U4895" s="38">
        <v>913136.79095171671</v>
      </c>
      <c r="V4895" s="38">
        <v>205173.23164319806</v>
      </c>
      <c r="W4895" s="38">
        <v>1484176.6324132127</v>
      </c>
      <c r="AA4895" s="13">
        <v>4830</v>
      </c>
      <c r="AB4895" s="39">
        <v>2899330.7239294602</v>
      </c>
    </row>
    <row r="4896" spans="3:28">
      <c r="C4896" s="13">
        <v>4831</v>
      </c>
      <c r="D4896" s="13">
        <v>65</v>
      </c>
      <c r="E4896" s="14">
        <v>224969.92239146278</v>
      </c>
      <c r="F4896" s="14">
        <v>66815.76973267048</v>
      </c>
      <c r="G4896" s="14">
        <v>2551.6097</v>
      </c>
      <c r="H4896" s="14">
        <v>155602.5429587923</v>
      </c>
      <c r="I4896" s="14">
        <v>9336.1525775275368</v>
      </c>
      <c r="J4896" s="14">
        <v>3734.4610310110147</v>
      </c>
      <c r="K4896" s="15">
        <v>-1.9505192599036707E-2</v>
      </c>
      <c r="L4896" s="14">
        <v>-3798.2156904136682</v>
      </c>
      <c r="M4896" s="14">
        <v>192797.45296423888</v>
      </c>
      <c r="N4896" s="14">
        <v>2800.845773258261</v>
      </c>
      <c r="O4896" s="15">
        <v>0.11864863389323045</v>
      </c>
      <c r="P4896" s="14">
        <v>19577.429312244047</v>
      </c>
      <c r="Q4896" s="14">
        <v>185981.26327785267</v>
      </c>
      <c r="R4896" s="14">
        <v>2800.845773258261</v>
      </c>
      <c r="S4896" s="15">
        <v>0.27253299953300875</v>
      </c>
      <c r="T4896" s="38">
        <v>69507.109524336396</v>
      </c>
      <c r="U4896" s="38">
        <v>325948.60869691381</v>
      </c>
      <c r="V4896" s="38">
        <v>85286.323146166775</v>
      </c>
      <c r="W4896" s="38">
        <v>704727.32493900531</v>
      </c>
      <c r="AA4896" s="13">
        <v>4831</v>
      </c>
      <c r="AB4896" s="39">
        <v>2133052.5076700435</v>
      </c>
    </row>
    <row r="4897" spans="3:28">
      <c r="C4897" s="13">
        <v>4832</v>
      </c>
      <c r="D4897" s="13">
        <v>65</v>
      </c>
      <c r="E4897" s="14">
        <v>236569.74085385527</v>
      </c>
      <c r="F4897" s="14">
        <v>71339.698933003558</v>
      </c>
      <c r="G4897" s="14">
        <v>2551.6097</v>
      </c>
      <c r="H4897" s="14">
        <v>162678.43222085171</v>
      </c>
      <c r="I4897" s="14">
        <v>9760.7059332511017</v>
      </c>
      <c r="J4897" s="14">
        <v>3904.2823733004407</v>
      </c>
      <c r="K4897" s="15">
        <v>0.1631641487593315</v>
      </c>
      <c r="L4897" s="14">
        <v>22439.847995916367</v>
      </c>
      <c r="M4897" s="14">
        <v>161921.26976622798</v>
      </c>
      <c r="N4897" s="14">
        <v>2928.2117799753305</v>
      </c>
      <c r="O4897" s="15">
        <v>0.15744058632980451</v>
      </c>
      <c r="P4897" s="14">
        <v>48325.478597703303</v>
      </c>
      <c r="Q4897" s="14">
        <v>356733.80849147937</v>
      </c>
      <c r="R4897" s="14">
        <v>2928.2117799753305</v>
      </c>
      <c r="S4897" s="15">
        <v>0.17316341621876191</v>
      </c>
      <c r="T4897" s="38">
        <v>186277.2909288072</v>
      </c>
      <c r="U4897" s="38">
        <v>1263472.6049250045</v>
      </c>
      <c r="V4897" s="38">
        <v>257042.61752242688</v>
      </c>
      <c r="W4897" s="38">
        <v>1782127.6831827119</v>
      </c>
      <c r="AA4897" s="13">
        <v>4832</v>
      </c>
      <c r="AB4897" s="39">
        <v>2915992.2847297457</v>
      </c>
    </row>
    <row r="4898" spans="3:28">
      <c r="C4898" s="13">
        <v>4833</v>
      </c>
      <c r="D4898" s="13">
        <v>65</v>
      </c>
      <c r="E4898" s="14">
        <v>247394.41652742054</v>
      </c>
      <c r="F4898" s="14">
        <v>75561.322445694008</v>
      </c>
      <c r="G4898" s="14">
        <v>2551.6097</v>
      </c>
      <c r="H4898" s="14">
        <v>169281.48438172654</v>
      </c>
      <c r="I4898" s="14">
        <v>10156.889062903592</v>
      </c>
      <c r="J4898" s="14">
        <v>4062.7556251614369</v>
      </c>
      <c r="K4898" s="15">
        <v>1.3365023338309641E-2</v>
      </c>
      <c r="L4898" s="14">
        <v>1769.8154276181569</v>
      </c>
      <c r="M4898" s="14">
        <v>136222.61764169167</v>
      </c>
      <c r="N4898" s="14">
        <v>3047.0667188710777</v>
      </c>
      <c r="O4898" s="15">
        <v>-6.423040676757627E-3</v>
      </c>
      <c r="P4898" s="14">
        <v>-915.81020994881351</v>
      </c>
      <c r="Q4898" s="14">
        <v>143189.75805123636</v>
      </c>
      <c r="R4898" s="14">
        <v>3047.0667188710777</v>
      </c>
      <c r="S4898" s="15">
        <v>0.32072236730070713</v>
      </c>
      <c r="T4898" s="38">
        <v>28761.304249419412</v>
      </c>
      <c r="U4898" s="38">
        <v>119961.47753728565</v>
      </c>
      <c r="V4898" s="38">
        <v>29615.309467088755</v>
      </c>
      <c r="W4898" s="38">
        <v>399373.85323021369</v>
      </c>
      <c r="AA4898" s="13">
        <v>4833</v>
      </c>
      <c r="AB4898" s="39">
        <v>2649083.7157579055</v>
      </c>
    </row>
    <row r="4899" spans="3:28">
      <c r="C4899" s="13">
        <v>4834</v>
      </c>
      <c r="D4899" s="13">
        <v>65</v>
      </c>
      <c r="E4899" s="14">
        <v>224231.20943769568</v>
      </c>
      <c r="F4899" s="14">
        <v>66527.671680701314</v>
      </c>
      <c r="G4899" s="14">
        <v>2551.6097</v>
      </c>
      <c r="H4899" s="14">
        <v>155151.92805699437</v>
      </c>
      <c r="I4899" s="14">
        <v>9309.1156834196609</v>
      </c>
      <c r="J4899" s="14">
        <v>3723.6462733678645</v>
      </c>
      <c r="K4899" s="15">
        <v>-1.4661283863576305E-2</v>
      </c>
      <c r="L4899" s="14">
        <v>-2239.2496595467578</v>
      </c>
      <c r="M4899" s="14">
        <v>152354.74075409901</v>
      </c>
      <c r="N4899" s="14">
        <v>2792.7347050258982</v>
      </c>
      <c r="O4899" s="15">
        <v>9.1296328333589569E-3</v>
      </c>
      <c r="P4899" s="14">
        <v>2229.7075534641453</v>
      </c>
      <c r="Q4899" s="14">
        <v>247853.59140773283</v>
      </c>
      <c r="R4899" s="14">
        <v>2792.7347050258982</v>
      </c>
      <c r="S4899" s="15">
        <v>-6.2550535211541858E-4</v>
      </c>
      <c r="T4899" s="38">
        <v>-184.84352389005261</v>
      </c>
      <c r="U4899" s="38">
        <v>296722.2229216423</v>
      </c>
      <c r="V4899" s="38">
        <v>-194.38562997266507</v>
      </c>
      <c r="W4899" s="38">
        <v>696930.55508347414</v>
      </c>
      <c r="AA4899" s="13">
        <v>4834</v>
      </c>
      <c r="AB4899" s="39">
        <v>2625342.8326060278</v>
      </c>
    </row>
    <row r="4900" spans="3:28">
      <c r="C4900" s="13">
        <v>4835</v>
      </c>
      <c r="D4900" s="13">
        <v>65</v>
      </c>
      <c r="E4900" s="14">
        <v>236597.44912968049</v>
      </c>
      <c r="F4900" s="14">
        <v>71350.505160575398</v>
      </c>
      <c r="G4900" s="14">
        <v>2551.6097</v>
      </c>
      <c r="H4900" s="14">
        <v>162695.33426910508</v>
      </c>
      <c r="I4900" s="14">
        <v>9761.7200561463051</v>
      </c>
      <c r="J4900" s="14">
        <v>3904.688022458522</v>
      </c>
      <c r="K4900" s="15">
        <v>3.0404721112884125E-2</v>
      </c>
      <c r="L4900" s="14">
        <v>4257.0427869522427</v>
      </c>
      <c r="M4900" s="14">
        <v>146221.94508302971</v>
      </c>
      <c r="N4900" s="14">
        <v>2928.5160168438915</v>
      </c>
      <c r="O4900" s="15">
        <v>-5.3794384405908766E-2</v>
      </c>
      <c r="P4900" s="14">
        <v>-5992.9935012836813</v>
      </c>
      <c r="Q4900" s="14">
        <v>106876.82416673374</v>
      </c>
      <c r="R4900" s="14">
        <v>2928.5160168438915</v>
      </c>
      <c r="S4900" s="15">
        <v>-0.13340096040419214</v>
      </c>
      <c r="T4900" s="38">
        <v>-13783.924558237361</v>
      </c>
      <c r="U4900" s="38">
        <v>91007.359855942006</v>
      </c>
      <c r="V4900" s="38">
        <v>-15519.875272568799</v>
      </c>
      <c r="W4900" s="38">
        <v>344106.12910570548</v>
      </c>
      <c r="AA4900" s="13">
        <v>4835</v>
      </c>
      <c r="AB4900" s="39">
        <v>2960882.9362260131</v>
      </c>
    </row>
    <row r="4901" spans="3:28">
      <c r="C4901" s="13">
        <v>4836</v>
      </c>
      <c r="D4901" s="13">
        <v>65</v>
      </c>
      <c r="E4901" s="14">
        <v>222659.01497495902</v>
      </c>
      <c r="F4901" s="14">
        <v>65914.515840234017</v>
      </c>
      <c r="G4901" s="14">
        <v>2551.6097</v>
      </c>
      <c r="H4901" s="14">
        <v>154192.88943472502</v>
      </c>
      <c r="I4901" s="14">
        <v>9251.5733660835012</v>
      </c>
      <c r="J4901" s="14">
        <v>3700.6293464334008</v>
      </c>
      <c r="K4901" s="15">
        <v>-9.7977033966698879E-2</v>
      </c>
      <c r="L4901" s="14">
        <v>-12641.201333595985</v>
      </c>
      <c r="M4901" s="14">
        <v>118231.19965724251</v>
      </c>
      <c r="N4901" s="14">
        <v>2775.4720098250505</v>
      </c>
      <c r="O4901" s="15">
        <v>-0.17360914888058074</v>
      </c>
      <c r="P4901" s="14">
        <v>-92797.105150369491</v>
      </c>
      <c r="Q4901" s="14">
        <v>443107.9978753397</v>
      </c>
      <c r="R4901" s="14">
        <v>2775.4720098250505</v>
      </c>
      <c r="S4901" s="15">
        <v>0.10496953291665806</v>
      </c>
      <c r="T4901" s="38">
        <v>18485.681157877458</v>
      </c>
      <c r="U4901" s="38">
        <v>195978.62258991529</v>
      </c>
      <c r="V4901" s="38">
        <v>-86952.625326088018</v>
      </c>
      <c r="W4901" s="38">
        <v>757317.82012249751</v>
      </c>
      <c r="AA4901" s="13">
        <v>4836</v>
      </c>
      <c r="AB4901" s="39">
        <v>3167349.9418849787</v>
      </c>
    </row>
    <row r="4902" spans="3:28">
      <c r="C4902" s="13">
        <v>4837</v>
      </c>
      <c r="D4902" s="13">
        <v>65</v>
      </c>
      <c r="E4902" s="14">
        <v>235179.098352706</v>
      </c>
      <c r="F4902" s="14">
        <v>70797.34835755534</v>
      </c>
      <c r="G4902" s="14">
        <v>2551.6097</v>
      </c>
      <c r="H4902" s="14">
        <v>161830.14029515066</v>
      </c>
      <c r="I4902" s="14">
        <v>9709.8084177090386</v>
      </c>
      <c r="J4902" s="14">
        <v>3883.9233670836156</v>
      </c>
      <c r="K4902" s="15">
        <v>8.9832430225174655E-3</v>
      </c>
      <c r="L4902" s="14">
        <v>1518.1080005519796</v>
      </c>
      <c r="M4902" s="14">
        <v>172453.3827611951</v>
      </c>
      <c r="N4902" s="14">
        <v>2912.9425253127115</v>
      </c>
      <c r="O4902" s="15">
        <v>3.9150473601117952E-2</v>
      </c>
      <c r="P4902" s="14">
        <v>8725.6994581334693</v>
      </c>
      <c r="Q4902" s="14">
        <v>233058.13250441189</v>
      </c>
      <c r="R4902" s="14">
        <v>2912.9425253127115</v>
      </c>
      <c r="S4902" s="15">
        <v>0.11983311275099467</v>
      </c>
      <c r="T4902" s="38">
        <v>28103.177159947725</v>
      </c>
      <c r="U4902" s="38">
        <v>264078.94375580869</v>
      </c>
      <c r="V4902" s="38">
        <v>38346.984618633171</v>
      </c>
      <c r="W4902" s="38">
        <v>669590.45902141568</v>
      </c>
      <c r="AA4902" s="13">
        <v>4837</v>
      </c>
      <c r="AB4902" s="39">
        <v>2544689.5656758868</v>
      </c>
    </row>
    <row r="4903" spans="3:28">
      <c r="C4903" s="13">
        <v>4838</v>
      </c>
      <c r="D4903" s="13">
        <v>65</v>
      </c>
      <c r="E4903" s="14">
        <v>242262.54630794225</v>
      </c>
      <c r="F4903" s="14">
        <v>73559.893060097471</v>
      </c>
      <c r="G4903" s="14">
        <v>2551.6097</v>
      </c>
      <c r="H4903" s="14">
        <v>166151.04354784478</v>
      </c>
      <c r="I4903" s="14">
        <v>9969.0626128706863</v>
      </c>
      <c r="J4903" s="14">
        <v>3987.6250451482747</v>
      </c>
      <c r="K4903" s="15">
        <v>9.8619886074711116E-2</v>
      </c>
      <c r="L4903" s="14">
        <v>15973.446185204672</v>
      </c>
      <c r="M4903" s="14">
        <v>179937.08873885107</v>
      </c>
      <c r="N4903" s="14">
        <v>2990.7187838612058</v>
      </c>
      <c r="O4903" s="15">
        <v>0.22321486639907714</v>
      </c>
      <c r="P4903" s="14">
        <v>47167.071249813125</v>
      </c>
      <c r="Q4903" s="14">
        <v>259970.36013011824</v>
      </c>
      <c r="R4903" s="14">
        <v>2990.7187838612058</v>
      </c>
      <c r="S4903" s="15">
        <v>0.36524645677923284</v>
      </c>
      <c r="T4903" s="38">
        <v>98451.675961931745</v>
      </c>
      <c r="U4903" s="38">
        <v>369495.64872053283</v>
      </c>
      <c r="V4903" s="38">
        <v>161592.19339694956</v>
      </c>
      <c r="W4903" s="38">
        <v>809403.09758950211</v>
      </c>
      <c r="AA4903" s="13">
        <v>4838</v>
      </c>
      <c r="AB4903" s="39">
        <v>2725117.6604165817</v>
      </c>
    </row>
    <row r="4904" spans="3:28">
      <c r="C4904" s="13">
        <v>4839</v>
      </c>
      <c r="D4904" s="13">
        <v>65</v>
      </c>
      <c r="E4904" s="14">
        <v>232082.74357062706</v>
      </c>
      <c r="F4904" s="14">
        <v>69589.769992544549</v>
      </c>
      <c r="G4904" s="14">
        <v>2551.6097</v>
      </c>
      <c r="H4904" s="14">
        <v>159941.36387808251</v>
      </c>
      <c r="I4904" s="14">
        <v>9596.4818326849509</v>
      </c>
      <c r="J4904" s="14">
        <v>3838.5927330739805</v>
      </c>
      <c r="K4904" s="15">
        <v>8.5997448545135746E-2</v>
      </c>
      <c r="L4904" s="14">
        <v>12110.671672095823</v>
      </c>
      <c r="M4904" s="14">
        <v>154855.90970293162</v>
      </c>
      <c r="N4904" s="14">
        <v>2878.9445498054852</v>
      </c>
      <c r="O4904" s="15">
        <v>3.1177071349538801E-2</v>
      </c>
      <c r="P4904" s="14">
        <v>4011.3934587745471</v>
      </c>
      <c r="Q4904" s="14">
        <v>134115.72375710055</v>
      </c>
      <c r="R4904" s="14">
        <v>2878.9445498054852</v>
      </c>
      <c r="S4904" s="15">
        <v>-0.31017056740251658</v>
      </c>
      <c r="T4904" s="38">
        <v>-49245.274581421669</v>
      </c>
      <c r="U4904" s="38">
        <v>110962.56502704168</v>
      </c>
      <c r="V4904" s="38">
        <v>-33123.209450551294</v>
      </c>
      <c r="W4904" s="38">
        <v>399934.19848707388</v>
      </c>
      <c r="AA4904" s="13">
        <v>4839</v>
      </c>
      <c r="AB4904" s="39">
        <v>3022286.2492873138</v>
      </c>
    </row>
    <row r="4905" spans="3:28">
      <c r="C4905" s="13">
        <v>4840</v>
      </c>
      <c r="D4905" s="13">
        <v>65</v>
      </c>
      <c r="E4905" s="14">
        <v>219030.56720913528</v>
      </c>
      <c r="F4905" s="14">
        <v>64499.42121156276</v>
      </c>
      <c r="G4905" s="14">
        <v>2551.6097</v>
      </c>
      <c r="H4905" s="14">
        <v>151979.53629757251</v>
      </c>
      <c r="I4905" s="14">
        <v>9118.772177854351</v>
      </c>
      <c r="J4905" s="14">
        <v>3647.5088711417407</v>
      </c>
      <c r="K4905" s="15">
        <v>9.292217863920052E-2</v>
      </c>
      <c r="L4905" s="14">
        <v>16137.329481678687</v>
      </c>
      <c r="M4905" s="14">
        <v>191626.07668864084</v>
      </c>
      <c r="N4905" s="14">
        <v>2735.6316533563054</v>
      </c>
      <c r="O4905" s="15">
        <v>7.8770537272083191E-2</v>
      </c>
      <c r="P4905" s="14">
        <v>10532.811073526573</v>
      </c>
      <c r="Q4905" s="14">
        <v>145615.73712149137</v>
      </c>
      <c r="R4905" s="14">
        <v>2735.6316533563054</v>
      </c>
      <c r="S4905" s="15">
        <v>-7.0246035629607143E-2</v>
      </c>
      <c r="T4905" s="38">
        <v>-30861.621040718146</v>
      </c>
      <c r="U4905" s="38">
        <v>409842.31908264069</v>
      </c>
      <c r="V4905" s="38">
        <v>-4191.4804855128859</v>
      </c>
      <c r="W4905" s="38">
        <v>747084.1328927729</v>
      </c>
      <c r="AA4905" s="13">
        <v>4840</v>
      </c>
      <c r="AB4905" s="39">
        <v>2966272.5945003298</v>
      </c>
    </row>
    <row r="4906" spans="3:28">
      <c r="C4906" s="13">
        <v>4841</v>
      </c>
      <c r="D4906" s="13">
        <v>65</v>
      </c>
      <c r="E4906" s="14">
        <v>218707.97261056825</v>
      </c>
      <c r="F4906" s="14">
        <v>64373.60931812162</v>
      </c>
      <c r="G4906" s="14">
        <v>2551.6097</v>
      </c>
      <c r="H4906" s="14">
        <v>151782.75359244662</v>
      </c>
      <c r="I4906" s="14">
        <v>9106.9652155467975</v>
      </c>
      <c r="J4906" s="14">
        <v>3642.786086218719</v>
      </c>
      <c r="K4906" s="15">
        <v>1.3270255731570649E-2</v>
      </c>
      <c r="L4906" s="14">
        <v>1890.6681996666853</v>
      </c>
      <c r="M4906" s="14">
        <v>146186.19572148728</v>
      </c>
      <c r="N4906" s="14">
        <v>2732.0895646640392</v>
      </c>
      <c r="O4906" s="15">
        <v>7.155692098453291E-2</v>
      </c>
      <c r="P4906" s="14">
        <v>12690.004302004672</v>
      </c>
      <c r="Q4906" s="14">
        <v>191397.44565934621</v>
      </c>
      <c r="R4906" s="14">
        <v>2732.0895646640392</v>
      </c>
      <c r="S4906" s="15">
        <v>3.9485705145425598E-3</v>
      </c>
      <c r="T4906" s="38">
        <v>461.88986501039807</v>
      </c>
      <c r="U4906" s="38">
        <v>118804.41089596471</v>
      </c>
      <c r="V4906" s="38">
        <v>15042.562366681756</v>
      </c>
      <c r="W4906" s="38">
        <v>456388.05227679817</v>
      </c>
      <c r="AA4906" s="13">
        <v>4841</v>
      </c>
      <c r="AB4906" s="39">
        <v>2439791.6127250562</v>
      </c>
    </row>
    <row r="4907" spans="3:28">
      <c r="C4907" s="13">
        <v>4842</v>
      </c>
      <c r="D4907" s="13">
        <v>65</v>
      </c>
      <c r="E4907" s="14">
        <v>231727.81955209118</v>
      </c>
      <c r="F4907" s="14">
        <v>69451.349625315561</v>
      </c>
      <c r="G4907" s="14">
        <v>2551.6097</v>
      </c>
      <c r="H4907" s="14">
        <v>159724.86022677561</v>
      </c>
      <c r="I4907" s="14">
        <v>9583.4916136065367</v>
      </c>
      <c r="J4907" s="14">
        <v>3833.396645442615</v>
      </c>
      <c r="K4907" s="15">
        <v>1.8518085567314362E-2</v>
      </c>
      <c r="L4907" s="14">
        <v>2703.9983586341082</v>
      </c>
      <c r="M4907" s="14">
        <v>150640.02188670184</v>
      </c>
      <c r="N4907" s="14">
        <v>2875.0474840819611</v>
      </c>
      <c r="O4907" s="15">
        <v>0.12800852966676712</v>
      </c>
      <c r="P4907" s="14">
        <v>25232.61924499524</v>
      </c>
      <c r="Q4907" s="14">
        <v>223786.84537148674</v>
      </c>
      <c r="R4907" s="14">
        <v>2875.0474840819611</v>
      </c>
      <c r="S4907" s="15">
        <v>-3.9932490549724767E-2</v>
      </c>
      <c r="T4907" s="38">
        <v>-32843.00709690142</v>
      </c>
      <c r="U4907" s="38">
        <v>791057.79516278231</v>
      </c>
      <c r="V4907" s="38">
        <v>-4906.3894932720723</v>
      </c>
      <c r="W4907" s="38">
        <v>1165484.6624209709</v>
      </c>
      <c r="AA4907" s="13">
        <v>4842</v>
      </c>
      <c r="AB4907" s="39">
        <v>2417282.1122164256</v>
      </c>
    </row>
    <row r="4908" spans="3:28">
      <c r="C4908" s="13">
        <v>4843</v>
      </c>
      <c r="D4908" s="13">
        <v>65</v>
      </c>
      <c r="E4908" s="14">
        <v>218470.67474147421</v>
      </c>
      <c r="F4908" s="14">
        <v>64281.063149174945</v>
      </c>
      <c r="G4908" s="14">
        <v>2551.6097</v>
      </c>
      <c r="H4908" s="14">
        <v>151638.00189229927</v>
      </c>
      <c r="I4908" s="14">
        <v>9098.2801135379559</v>
      </c>
      <c r="J4908" s="14">
        <v>3639.3120454151826</v>
      </c>
      <c r="K4908" s="15">
        <v>3.5881087664461429E-2</v>
      </c>
      <c r="L4908" s="14">
        <v>5409.0206517378365</v>
      </c>
      <c r="M4908" s="14">
        <v>157977.19083097763</v>
      </c>
      <c r="N4908" s="14">
        <v>2729.4840340613869</v>
      </c>
      <c r="O4908" s="15">
        <v>-1.2670379363474885E-2</v>
      </c>
      <c r="P4908" s="14">
        <v>-2221.4050821825463</v>
      </c>
      <c r="Q4908" s="14">
        <v>174466.03394786955</v>
      </c>
      <c r="R4908" s="14">
        <v>2729.4840340613869</v>
      </c>
      <c r="S4908" s="15">
        <v>6.6486881688565119E-3</v>
      </c>
      <c r="T4908" s="38">
        <v>1652.1338202807444</v>
      </c>
      <c r="U4908" s="38">
        <v>251507.07094370789</v>
      </c>
      <c r="V4908" s="38">
        <v>4839.7493898360344</v>
      </c>
      <c r="W4908" s="38">
        <v>583950.29572255514</v>
      </c>
      <c r="AA4908" s="13">
        <v>4843</v>
      </c>
      <c r="AB4908" s="39">
        <v>2928045.233951747</v>
      </c>
    </row>
    <row r="4909" spans="3:28">
      <c r="C4909" s="13">
        <v>4844</v>
      </c>
      <c r="D4909" s="13">
        <v>65</v>
      </c>
      <c r="E4909" s="14">
        <v>237674.01185374259</v>
      </c>
      <c r="F4909" s="14">
        <v>71770.364622959605</v>
      </c>
      <c r="G4909" s="14">
        <v>2551.6097</v>
      </c>
      <c r="H4909" s="14">
        <v>163352.03753078298</v>
      </c>
      <c r="I4909" s="14">
        <v>9801.1222518469785</v>
      </c>
      <c r="J4909" s="14">
        <v>3920.4489007387915</v>
      </c>
      <c r="K4909" s="15">
        <v>4.3442196534170169E-2</v>
      </c>
      <c r="L4909" s="14">
        <v>6182.3393063973026</v>
      </c>
      <c r="M4909" s="14">
        <v>150454.41259559055</v>
      </c>
      <c r="N4909" s="14">
        <v>2940.3366755540933</v>
      </c>
      <c r="O4909" s="15">
        <v>0.12101364227785952</v>
      </c>
      <c r="P4909" s="14">
        <v>17697.882041086068</v>
      </c>
      <c r="Q4909" s="14">
        <v>165415.04954322136</v>
      </c>
      <c r="R4909" s="14">
        <v>2940.3366755540933</v>
      </c>
      <c r="S4909" s="15">
        <v>0.15649934293443507</v>
      </c>
      <c r="T4909" s="38">
        <v>43112.898648438684</v>
      </c>
      <c r="U4909" s="38">
        <v>320066.00410308724</v>
      </c>
      <c r="V4909" s="38">
        <v>66993.119995922054</v>
      </c>
      <c r="W4909" s="38">
        <v>635935.46624189918</v>
      </c>
      <c r="AA4909" s="13">
        <v>4844</v>
      </c>
      <c r="AB4909" s="39">
        <v>2672987.224022924</v>
      </c>
    </row>
    <row r="4910" spans="3:28">
      <c r="C4910" s="13">
        <v>4845</v>
      </c>
      <c r="D4910" s="13">
        <v>65</v>
      </c>
      <c r="E4910" s="14">
        <v>221657.74146685802</v>
      </c>
      <c r="F4910" s="14">
        <v>65524.01917207463</v>
      </c>
      <c r="G4910" s="14">
        <v>2551.6097</v>
      </c>
      <c r="H4910" s="14">
        <v>153582.11259478339</v>
      </c>
      <c r="I4910" s="14">
        <v>9214.9267556870036</v>
      </c>
      <c r="J4910" s="14">
        <v>3685.9707022748016</v>
      </c>
      <c r="K4910" s="15">
        <v>2.7747486019925979E-2</v>
      </c>
      <c r="L4910" s="14">
        <v>4049.7286235986949</v>
      </c>
      <c r="M4910" s="14">
        <v>151842.1027118098</v>
      </c>
      <c r="N4910" s="14">
        <v>2764.478026706101</v>
      </c>
      <c r="O4910" s="15">
        <v>8.4733503626899964E-2</v>
      </c>
      <c r="P4910" s="14">
        <v>15289.20218466784</v>
      </c>
      <c r="Q4910" s="14">
        <v>197110.12873287749</v>
      </c>
      <c r="R4910" s="14">
        <v>2764.478026706101</v>
      </c>
      <c r="S4910" s="15">
        <v>8.4265870020173272E-2</v>
      </c>
      <c r="T4910" s="38">
        <v>12696.097195809205</v>
      </c>
      <c r="U4910" s="38">
        <v>164745.4709906551</v>
      </c>
      <c r="V4910" s="38">
        <v>32035.028004075739</v>
      </c>
      <c r="W4910" s="38">
        <v>513697.70243534236</v>
      </c>
      <c r="AA4910" s="13">
        <v>4845</v>
      </c>
      <c r="AB4910" s="39">
        <v>2376923.9618875375</v>
      </c>
    </row>
    <row r="4911" spans="3:28">
      <c r="C4911" s="13">
        <v>4846</v>
      </c>
      <c r="D4911" s="13">
        <v>65</v>
      </c>
      <c r="E4911" s="14">
        <v>222000.46696210673</v>
      </c>
      <c r="F4911" s="14">
        <v>65657.682115221629</v>
      </c>
      <c r="G4911" s="14">
        <v>2551.6097</v>
      </c>
      <c r="H4911" s="14">
        <v>153791.1751468851</v>
      </c>
      <c r="I4911" s="14">
        <v>9227.470508813105</v>
      </c>
      <c r="J4911" s="14">
        <v>3690.9882035252422</v>
      </c>
      <c r="K4911" s="15">
        <v>2.1971394134983703E-2</v>
      </c>
      <c r="L4911" s="14">
        <v>4177.2493540277046</v>
      </c>
      <c r="M4911" s="14">
        <v>196144.92361260284</v>
      </c>
      <c r="N4911" s="14">
        <v>2768.2411526439314</v>
      </c>
      <c r="O4911" s="15">
        <v>-6.247782313130032E-2</v>
      </c>
      <c r="P4911" s="14">
        <v>-6401.8365777128229</v>
      </c>
      <c r="Q4911" s="14">
        <v>97448.027151328119</v>
      </c>
      <c r="R4911" s="14">
        <v>2768.2411526439314</v>
      </c>
      <c r="S4911" s="15">
        <v>0.42460773016933662</v>
      </c>
      <c r="T4911" s="38">
        <v>31522.962159689188</v>
      </c>
      <c r="U4911" s="38">
        <v>107147.28120606163</v>
      </c>
      <c r="V4911" s="38">
        <v>29298.374936004071</v>
      </c>
      <c r="W4911" s="38">
        <v>400740.23196999263</v>
      </c>
      <c r="AA4911" s="13">
        <v>4846</v>
      </c>
      <c r="AB4911" s="39">
        <v>3233165.8750066529</v>
      </c>
    </row>
    <row r="4912" spans="3:28">
      <c r="C4912" s="13">
        <v>4847</v>
      </c>
      <c r="D4912" s="13">
        <v>65</v>
      </c>
      <c r="E4912" s="14">
        <v>242592.58316593285</v>
      </c>
      <c r="F4912" s="14">
        <v>73688.607434713806</v>
      </c>
      <c r="G4912" s="14">
        <v>2551.6097</v>
      </c>
      <c r="H4912" s="14">
        <v>166352.36603121905</v>
      </c>
      <c r="I4912" s="14">
        <v>9981.1419618731434</v>
      </c>
      <c r="J4912" s="14">
        <v>3992.4567847492576</v>
      </c>
      <c r="K4912" s="15">
        <v>8.0043239337302063E-2</v>
      </c>
      <c r="L4912" s="14">
        <v>12895.663440008895</v>
      </c>
      <c r="M4912" s="14">
        <v>176000.6069065773</v>
      </c>
      <c r="N4912" s="14">
        <v>2994.3425885619431</v>
      </c>
      <c r="O4912" s="15">
        <v>0.23412449022996168</v>
      </c>
      <c r="P4912" s="14">
        <v>82047.506220811745</v>
      </c>
      <c r="Q4912" s="14">
        <v>433988.60647025274</v>
      </c>
      <c r="R4912" s="14">
        <v>2994.3425885619431</v>
      </c>
      <c r="S4912" s="15">
        <v>0.12496614132224705</v>
      </c>
      <c r="T4912" s="38">
        <v>98298.860520777889</v>
      </c>
      <c r="U4912" s="38">
        <v>886399.98293888429</v>
      </c>
      <c r="V4912" s="38">
        <v>193242.03018159853</v>
      </c>
      <c r="W4912" s="38">
        <v>1496389.1963157144</v>
      </c>
      <c r="AA4912" s="13">
        <v>4847</v>
      </c>
      <c r="AB4912" s="39">
        <v>2680642.3831501678</v>
      </c>
    </row>
    <row r="4913" spans="3:28">
      <c r="C4913" s="13">
        <v>4848</v>
      </c>
      <c r="D4913" s="13">
        <v>65</v>
      </c>
      <c r="E4913" s="14">
        <v>244960.8120863254</v>
      </c>
      <c r="F4913" s="14">
        <v>74612.216713666916</v>
      </c>
      <c r="G4913" s="14">
        <v>2551.6097</v>
      </c>
      <c r="H4913" s="14">
        <v>167796.98567265848</v>
      </c>
      <c r="I4913" s="14">
        <v>10067.819140359508</v>
      </c>
      <c r="J4913" s="14">
        <v>4027.1276561438035</v>
      </c>
      <c r="K4913" s="15">
        <v>5.8166840958211175E-2</v>
      </c>
      <c r="L4913" s="14">
        <v>11138.202875229224</v>
      </c>
      <c r="M4913" s="14">
        <v>204638.92144205078</v>
      </c>
      <c r="N4913" s="14">
        <v>3020.3457421078524</v>
      </c>
      <c r="O4913" s="15">
        <v>0.13666324562669807</v>
      </c>
      <c r="P4913" s="14">
        <v>29971.512776463256</v>
      </c>
      <c r="Q4913" s="14">
        <v>250790.92741930869</v>
      </c>
      <c r="R4913" s="14">
        <v>3020.3457421078524</v>
      </c>
      <c r="S4913" s="15">
        <v>0.20858282289963587</v>
      </c>
      <c r="T4913" s="38">
        <v>83170.502510872626</v>
      </c>
      <c r="U4913" s="38">
        <v>483421.57530201203</v>
      </c>
      <c r="V4913" s="38">
        <v>124280.21816256511</v>
      </c>
      <c r="W4913" s="38">
        <v>938851.42416337156</v>
      </c>
      <c r="AA4913" s="13">
        <v>4848</v>
      </c>
      <c r="AB4913" s="39">
        <v>2679955.4095860398</v>
      </c>
    </row>
    <row r="4914" spans="3:28">
      <c r="C4914" s="13">
        <v>4849</v>
      </c>
      <c r="D4914" s="13">
        <v>65</v>
      </c>
      <c r="E4914" s="14">
        <v>225577.02456571968</v>
      </c>
      <c r="F4914" s="14">
        <v>67052.539580630677</v>
      </c>
      <c r="G4914" s="14">
        <v>2551.6097</v>
      </c>
      <c r="H4914" s="14">
        <v>155972.87528508899</v>
      </c>
      <c r="I4914" s="14">
        <v>9358.3725171053393</v>
      </c>
      <c r="J4914" s="14">
        <v>3743.3490068421361</v>
      </c>
      <c r="K4914" s="15">
        <v>-1.0582556070906503E-2</v>
      </c>
      <c r="L4914" s="14">
        <v>-1541.1561730074943</v>
      </c>
      <c r="M4914" s="14">
        <v>145962.26955207079</v>
      </c>
      <c r="N4914" s="14">
        <v>2807.5117551316016</v>
      </c>
      <c r="O4914" s="15">
        <v>4.7637123605306336E-2</v>
      </c>
      <c r="P4914" s="14">
        <v>16995.685918156032</v>
      </c>
      <c r="Q4914" s="14">
        <v>375173.41620636132</v>
      </c>
      <c r="R4914" s="14">
        <v>2807.5117551316016</v>
      </c>
      <c r="S4914" s="15">
        <v>-0.1197345943125266</v>
      </c>
      <c r="T4914" s="38">
        <v>-12637.27586667773</v>
      </c>
      <c r="U4914" s="38">
        <v>94310.545527094699</v>
      </c>
      <c r="V4914" s="38">
        <v>2817.2538784708086</v>
      </c>
      <c r="W4914" s="38">
        <v>615446.23128552688</v>
      </c>
      <c r="AA4914" s="13">
        <v>4849</v>
      </c>
      <c r="AB4914" s="39">
        <v>2971547.7924115751</v>
      </c>
    </row>
    <row r="4915" spans="3:28">
      <c r="C4915" s="13">
        <v>4850</v>
      </c>
      <c r="D4915" s="13">
        <v>65</v>
      </c>
      <c r="E4915" s="14">
        <v>235144.6153921503</v>
      </c>
      <c r="F4915" s="14">
        <v>70783.900002938622</v>
      </c>
      <c r="G4915" s="14">
        <v>2551.6097</v>
      </c>
      <c r="H4915" s="14">
        <v>161809.10568921166</v>
      </c>
      <c r="I4915" s="14">
        <v>9708.5463413526995</v>
      </c>
      <c r="J4915" s="14">
        <v>3883.4185365410799</v>
      </c>
      <c r="K4915" s="15">
        <v>3.6673997243188448E-2</v>
      </c>
      <c r="L4915" s="14">
        <v>4850.1227173352827</v>
      </c>
      <c r="M4915" s="14">
        <v>139041.4661112153</v>
      </c>
      <c r="N4915" s="14">
        <v>2912.5639024058096</v>
      </c>
      <c r="O4915" s="15">
        <v>2.3839241352844924E-2</v>
      </c>
      <c r="P4915" s="14">
        <v>7404.6030375884884</v>
      </c>
      <c r="Q4915" s="14">
        <v>319466.53422036138</v>
      </c>
      <c r="R4915" s="14">
        <v>2912.5639024058096</v>
      </c>
      <c r="S4915" s="15">
        <v>0.26265123928249146</v>
      </c>
      <c r="T4915" s="38">
        <v>62614.861782249514</v>
      </c>
      <c r="U4915" s="38">
        <v>302466.59906539868</v>
      </c>
      <c r="V4915" s="38">
        <v>74869.587537173284</v>
      </c>
      <c r="W4915" s="38">
        <v>760974.59939697536</v>
      </c>
      <c r="AA4915" s="13">
        <v>4850</v>
      </c>
      <c r="AB4915" s="39">
        <v>3167644.9387944574</v>
      </c>
    </row>
    <row r="4916" spans="3:28">
      <c r="C4916" s="13">
        <v>4851</v>
      </c>
      <c r="D4916" s="13">
        <v>65</v>
      </c>
      <c r="E4916" s="14">
        <v>223388.61344340187</v>
      </c>
      <c r="F4916" s="14">
        <v>66199.059242926727</v>
      </c>
      <c r="G4916" s="14">
        <v>2551.6097</v>
      </c>
      <c r="H4916" s="14">
        <v>154637.94450047516</v>
      </c>
      <c r="I4916" s="14">
        <v>9278.2766700285101</v>
      </c>
      <c r="J4916" s="14">
        <v>3711.3106680114042</v>
      </c>
      <c r="K4916" s="15">
        <v>5.9467165844599851E-3</v>
      </c>
      <c r="L4916" s="14">
        <v>960.52407612363038</v>
      </c>
      <c r="M4916" s="14">
        <v>164337.93052799508</v>
      </c>
      <c r="N4916" s="14">
        <v>2783.4830010085529</v>
      </c>
      <c r="O4916" s="15">
        <v>0.21299782016203653</v>
      </c>
      <c r="P4916" s="14">
        <v>49481.546929346965</v>
      </c>
      <c r="Q4916" s="14">
        <v>283183.39794977143</v>
      </c>
      <c r="R4916" s="14">
        <v>2783.4830010085529</v>
      </c>
      <c r="S4916" s="15">
        <v>0.36698754041609977</v>
      </c>
      <c r="T4916" s="38">
        <v>144530.30411634941</v>
      </c>
      <c r="U4916" s="38">
        <v>539750.95858887793</v>
      </c>
      <c r="V4916" s="38">
        <v>194972.37512181999</v>
      </c>
      <c r="W4916" s="38">
        <v>987272.28706664441</v>
      </c>
      <c r="AA4916" s="13">
        <v>4851</v>
      </c>
      <c r="AB4916" s="39">
        <v>2677953.0279399399</v>
      </c>
    </row>
    <row r="4917" spans="3:28">
      <c r="C4917" s="13">
        <v>4852</v>
      </c>
      <c r="D4917" s="13">
        <v>65</v>
      </c>
      <c r="E4917" s="14">
        <v>213627.56048866722</v>
      </c>
      <c r="F4917" s="14">
        <v>62392.248590580217</v>
      </c>
      <c r="G4917" s="14">
        <v>2551.6097</v>
      </c>
      <c r="H4917" s="14">
        <v>148683.702198087</v>
      </c>
      <c r="I4917" s="14">
        <v>8921.02213188522</v>
      </c>
      <c r="J4917" s="14">
        <v>3568.408852754088</v>
      </c>
      <c r="K4917" s="15">
        <v>3.6633069992909155E-2</v>
      </c>
      <c r="L4917" s="14">
        <v>4219.8469922746226</v>
      </c>
      <c r="M4917" s="14">
        <v>121196.33514184039</v>
      </c>
      <c r="N4917" s="14">
        <v>2676.306639565566</v>
      </c>
      <c r="O4917" s="15">
        <v>7.1688769080444345E-2</v>
      </c>
      <c r="P4917" s="14">
        <v>14013.593087439067</v>
      </c>
      <c r="Q4917" s="14">
        <v>210829.96799188806</v>
      </c>
      <c r="R4917" s="14">
        <v>2676.306639565566</v>
      </c>
      <c r="S4917" s="15">
        <v>4.9420883667672576E-2</v>
      </c>
      <c r="T4917" s="38">
        <v>10249.137041539885</v>
      </c>
      <c r="U4917" s="38">
        <v>218972.02897626776</v>
      </c>
      <c r="V4917" s="38">
        <v>28482.577121253576</v>
      </c>
      <c r="W4917" s="38">
        <v>550998.33210999623</v>
      </c>
      <c r="AA4917" s="13">
        <v>4852</v>
      </c>
      <c r="AB4917" s="39">
        <v>2600331.1132678846</v>
      </c>
    </row>
    <row r="4918" spans="3:28">
      <c r="C4918" s="13">
        <v>4853</v>
      </c>
      <c r="D4918" s="13">
        <v>65</v>
      </c>
      <c r="E4918" s="14">
        <v>230382.96073775226</v>
      </c>
      <c r="F4918" s="14">
        <v>68926.854687723389</v>
      </c>
      <c r="G4918" s="14">
        <v>2551.6097</v>
      </c>
      <c r="H4918" s="14">
        <v>158904.49635002887</v>
      </c>
      <c r="I4918" s="14">
        <v>9534.2697810017326</v>
      </c>
      <c r="J4918" s="14">
        <v>3813.7079124006932</v>
      </c>
      <c r="K4918" s="15">
        <v>9.3781338803106698E-2</v>
      </c>
      <c r="L4918" s="14">
        <v>11639.328243381373</v>
      </c>
      <c r="M4918" s="14">
        <v>137657.5287844078</v>
      </c>
      <c r="N4918" s="14">
        <v>2860.2809343005197</v>
      </c>
      <c r="O4918" s="15">
        <v>0.25050694716945349</v>
      </c>
      <c r="P4918" s="14">
        <v>53282.644641860024</v>
      </c>
      <c r="Q4918" s="14">
        <v>267412.0545061875</v>
      </c>
      <c r="R4918" s="14">
        <v>2860.2809343005197</v>
      </c>
      <c r="S4918" s="15">
        <v>-1.0688812815730586E-2</v>
      </c>
      <c r="T4918" s="38">
        <v>-1590.4889120626276</v>
      </c>
      <c r="U4918" s="38">
        <v>148639.0495314397</v>
      </c>
      <c r="V4918" s="38">
        <v>63331.483973178772</v>
      </c>
      <c r="W4918" s="38">
        <v>553708.632822035</v>
      </c>
      <c r="AA4918" s="13">
        <v>4853</v>
      </c>
      <c r="AB4918" s="39">
        <v>3058568.4861666961</v>
      </c>
    </row>
    <row r="4919" spans="3:28">
      <c r="C4919" s="13">
        <v>4854</v>
      </c>
      <c r="D4919" s="13">
        <v>65</v>
      </c>
      <c r="E4919" s="14">
        <v>236959.51171742045</v>
      </c>
      <c r="F4919" s="14">
        <v>71491.70956979398</v>
      </c>
      <c r="G4919" s="14">
        <v>2551.6097</v>
      </c>
      <c r="H4919" s="14">
        <v>162916.19244762647</v>
      </c>
      <c r="I4919" s="14">
        <v>9774.9715468575869</v>
      </c>
      <c r="J4919" s="14">
        <v>3909.9886187430347</v>
      </c>
      <c r="K4919" s="15">
        <v>4.6968980335656801E-2</v>
      </c>
      <c r="L4919" s="14">
        <v>8098.0676398394971</v>
      </c>
      <c r="M4919" s="14">
        <v>182466.16485176212</v>
      </c>
      <c r="N4919" s="14">
        <v>2932.4914640572761</v>
      </c>
      <c r="O4919" s="15">
        <v>0.14432159653787952</v>
      </c>
      <c r="P4919" s="14">
        <v>19743.000180095016</v>
      </c>
      <c r="Q4919" s="14">
        <v>158007.90012402568</v>
      </c>
      <c r="R4919" s="14">
        <v>2932.4914640572761</v>
      </c>
      <c r="S4919" s="15">
        <v>0.31979693482671712</v>
      </c>
      <c r="T4919" s="38">
        <v>81926.617728226818</v>
      </c>
      <c r="U4919" s="38">
        <v>339576.11228538567</v>
      </c>
      <c r="V4919" s="38">
        <v>109767.68554816133</v>
      </c>
      <c r="W4919" s="38">
        <v>680050.17726117349</v>
      </c>
      <c r="AA4919" s="13">
        <v>4854</v>
      </c>
      <c r="AB4919" s="39">
        <v>2234550.1975038969</v>
      </c>
    </row>
    <row r="4920" spans="3:28">
      <c r="C4920" s="13">
        <v>4855</v>
      </c>
      <c r="D4920" s="13">
        <v>65</v>
      </c>
      <c r="E4920" s="14">
        <v>232521.85583674608</v>
      </c>
      <c r="F4920" s="14">
        <v>69761.023776330971</v>
      </c>
      <c r="G4920" s="14">
        <v>2551.6097</v>
      </c>
      <c r="H4920" s="14">
        <v>160209.22236041512</v>
      </c>
      <c r="I4920" s="14">
        <v>9612.5533416249073</v>
      </c>
      <c r="J4920" s="14">
        <v>3845.0213366499629</v>
      </c>
      <c r="K4920" s="15">
        <v>7.2196293367582556E-2</v>
      </c>
      <c r="L4920" s="14">
        <v>13303.649482402741</v>
      </c>
      <c r="M4920" s="14">
        <v>199496.69346838861</v>
      </c>
      <c r="N4920" s="14">
        <v>2883.7660024874722</v>
      </c>
      <c r="O4920" s="15">
        <v>8.830934062952589E-2</v>
      </c>
      <c r="P4920" s="14">
        <v>26301.954993876112</v>
      </c>
      <c r="Q4920" s="14">
        <v>325582.71671824052</v>
      </c>
      <c r="R4920" s="14">
        <v>2883.7660024874722</v>
      </c>
      <c r="S4920" s="15">
        <v>0.10455169171230064</v>
      </c>
      <c r="T4920" s="38">
        <v>38999.707743964136</v>
      </c>
      <c r="U4920" s="38">
        <v>413460.01928753412</v>
      </c>
      <c r="V4920" s="38">
        <v>78605.31222024298</v>
      </c>
      <c r="W4920" s="38">
        <v>938539.42947416333</v>
      </c>
      <c r="AA4920" s="13">
        <v>4855</v>
      </c>
      <c r="AB4920" s="39">
        <v>2869355.8525554929</v>
      </c>
    </row>
    <row r="4921" spans="3:28">
      <c r="C4921" s="13">
        <v>4856</v>
      </c>
      <c r="D4921" s="13">
        <v>65</v>
      </c>
      <c r="E4921" s="14">
        <v>232619.13731060986</v>
      </c>
      <c r="F4921" s="14">
        <v>69798.963551137844</v>
      </c>
      <c r="G4921" s="14">
        <v>2551.6097</v>
      </c>
      <c r="H4921" s="14">
        <v>160268.56405947203</v>
      </c>
      <c r="I4921" s="14">
        <v>9616.1138435683224</v>
      </c>
      <c r="J4921" s="14">
        <v>3846.4455374273293</v>
      </c>
      <c r="K4921" s="15">
        <v>7.679811772956549E-2</v>
      </c>
      <c r="L4921" s="14">
        <v>13236.299757710085</v>
      </c>
      <c r="M4921" s="14">
        <v>187511.39974716475</v>
      </c>
      <c r="N4921" s="14">
        <v>2884.8341530704965</v>
      </c>
      <c r="O4921" s="15">
        <v>-0.18781983104506966</v>
      </c>
      <c r="P4921" s="14">
        <v>-46414.259064880578</v>
      </c>
      <c r="Q4921" s="14">
        <v>202149.34221580249</v>
      </c>
      <c r="R4921" s="14">
        <v>2884.8341530704965</v>
      </c>
      <c r="S4921" s="15">
        <v>0.61289656615618071</v>
      </c>
      <c r="T4921" s="38">
        <v>332783.93446490646</v>
      </c>
      <c r="U4921" s="38">
        <v>877195.51280136174</v>
      </c>
      <c r="V4921" s="38">
        <v>299605.97515773599</v>
      </c>
      <c r="W4921" s="38">
        <v>1266856.2547643289</v>
      </c>
      <c r="AA4921" s="13">
        <v>4856</v>
      </c>
      <c r="AB4921" s="39">
        <v>2773665.3486983906</v>
      </c>
    </row>
    <row r="4922" spans="3:28">
      <c r="C4922" s="13">
        <v>4857</v>
      </c>
      <c r="D4922" s="13">
        <v>65</v>
      </c>
      <c r="E4922" s="14">
        <v>216202.88995029623</v>
      </c>
      <c r="F4922" s="14">
        <v>63396.62708061553</v>
      </c>
      <c r="G4922" s="14">
        <v>2551.6097</v>
      </c>
      <c r="H4922" s="14">
        <v>150254.65316968071</v>
      </c>
      <c r="I4922" s="14">
        <v>9015.2791901808414</v>
      </c>
      <c r="J4922" s="14">
        <v>3606.1116760723366</v>
      </c>
      <c r="K4922" s="15">
        <v>3.9953297917861043E-2</v>
      </c>
      <c r="L4922" s="14">
        <v>7095.1874192213281</v>
      </c>
      <c r="M4922" s="14">
        <v>186485.27083651116</v>
      </c>
      <c r="N4922" s="14">
        <v>2704.5837570542521</v>
      </c>
      <c r="O4922" s="15">
        <v>5.0194999035691662E-2</v>
      </c>
      <c r="P4922" s="14">
        <v>7759.1393225716447</v>
      </c>
      <c r="Q4922" s="14">
        <v>163691.35891569898</v>
      </c>
      <c r="R4922" s="14">
        <v>2704.5837570542521</v>
      </c>
      <c r="S4922" s="15">
        <v>0.14963144167810355</v>
      </c>
      <c r="T4922" s="38">
        <v>17815.410461771804</v>
      </c>
      <c r="U4922" s="38">
        <v>138229.64722282853</v>
      </c>
      <c r="V4922" s="38">
        <v>32669.737203564779</v>
      </c>
      <c r="W4922" s="38">
        <v>488406.27697503864</v>
      </c>
      <c r="AA4922" s="13">
        <v>4857</v>
      </c>
      <c r="AB4922" s="39">
        <v>2805393.9751290157</v>
      </c>
    </row>
    <row r="4923" spans="3:28">
      <c r="C4923" s="13">
        <v>4858</v>
      </c>
      <c r="D4923" s="13">
        <v>65</v>
      </c>
      <c r="E4923" s="14">
        <v>230463.87950064742</v>
      </c>
      <c r="F4923" s="14">
        <v>68958.4130052525</v>
      </c>
      <c r="G4923" s="14">
        <v>2551.6097</v>
      </c>
      <c r="H4923" s="14">
        <v>158953.85679539494</v>
      </c>
      <c r="I4923" s="14">
        <v>9537.2314077236952</v>
      </c>
      <c r="J4923" s="14">
        <v>3814.8925630894782</v>
      </c>
      <c r="K4923" s="15">
        <v>-2.6739440908510985E-2</v>
      </c>
      <c r="L4923" s="14">
        <v>-3771.2011076718427</v>
      </c>
      <c r="M4923" s="14">
        <v>139171.3969773459</v>
      </c>
      <c r="N4923" s="14">
        <v>2861.1694223171085</v>
      </c>
      <c r="O4923" s="15">
        <v>2.0462104501603837E-2</v>
      </c>
      <c r="P4923" s="14">
        <v>4102.8956891669286</v>
      </c>
      <c r="Q4923" s="14">
        <v>206045.39200967827</v>
      </c>
      <c r="R4923" s="14">
        <v>2861.1694223171085</v>
      </c>
      <c r="S4923" s="15">
        <v>-7.3242362118960833E-2</v>
      </c>
      <c r="T4923" s="38">
        <v>-63772.05252562448</v>
      </c>
      <c r="U4923" s="38">
        <v>808357.54680832033</v>
      </c>
      <c r="V4923" s="38">
        <v>-63440.357944129391</v>
      </c>
      <c r="W4923" s="38">
        <v>1153574.3357953446</v>
      </c>
      <c r="AA4923" s="13">
        <v>4858</v>
      </c>
      <c r="AB4923" s="39">
        <v>2615309.8821903062</v>
      </c>
    </row>
    <row r="4924" spans="3:28">
      <c r="C4924" s="13">
        <v>4859</v>
      </c>
      <c r="D4924" s="13">
        <v>65</v>
      </c>
      <c r="E4924" s="14">
        <v>234462.96519387967</v>
      </c>
      <c r="F4924" s="14">
        <v>70518.056425613075</v>
      </c>
      <c r="G4924" s="14">
        <v>2551.6097</v>
      </c>
      <c r="H4924" s="14">
        <v>161393.29906826661</v>
      </c>
      <c r="I4924" s="14">
        <v>9683.5979440959964</v>
      </c>
      <c r="J4924" s="14">
        <v>3873.4391776383986</v>
      </c>
      <c r="K4924" s="15">
        <v>-7.311279989379034E-3</v>
      </c>
      <c r="L4924" s="14">
        <v>-1383.8745073798543</v>
      </c>
      <c r="M4924" s="14">
        <v>189832.22015532298</v>
      </c>
      <c r="N4924" s="14">
        <v>2905.0793832287986</v>
      </c>
      <c r="O4924" s="15">
        <v>0.24418310269103072</v>
      </c>
      <c r="P4924" s="14">
        <v>35204.622082258917</v>
      </c>
      <c r="Q4924" s="14">
        <v>180830.20935286145</v>
      </c>
      <c r="R4924" s="14">
        <v>2905.0793832287986</v>
      </c>
      <c r="S4924" s="15">
        <v>0.12236688753995208</v>
      </c>
      <c r="T4924" s="38">
        <v>24124.20001540981</v>
      </c>
      <c r="U4924" s="38">
        <v>222723.21045903544</v>
      </c>
      <c r="V4924" s="38">
        <v>57944.947590288866</v>
      </c>
      <c r="W4924" s="38">
        <v>593385.6399672199</v>
      </c>
      <c r="AA4924" s="13">
        <v>4859</v>
      </c>
      <c r="AB4924" s="39">
        <v>2615492.8770766435</v>
      </c>
    </row>
    <row r="4925" spans="3:28">
      <c r="C4925" s="13">
        <v>4860</v>
      </c>
      <c r="D4925" s="13">
        <v>65</v>
      </c>
      <c r="E4925" s="14">
        <v>246524.98325180757</v>
      </c>
      <c r="F4925" s="14">
        <v>75222.24346820495</v>
      </c>
      <c r="G4925" s="14">
        <v>2551.6097</v>
      </c>
      <c r="H4925" s="14">
        <v>168751.13008360262</v>
      </c>
      <c r="I4925" s="14">
        <v>10125.067805016157</v>
      </c>
      <c r="J4925" s="14">
        <v>4050.0271220064628</v>
      </c>
      <c r="K4925" s="15">
        <v>4.6446911925243008E-2</v>
      </c>
      <c r="L4925" s="14">
        <v>7464.7676167983627</v>
      </c>
      <c r="M4925" s="14">
        <v>170205.9043252999</v>
      </c>
      <c r="N4925" s="14">
        <v>3037.5203415048468</v>
      </c>
      <c r="O4925" s="15">
        <v>0.17059713623055753</v>
      </c>
      <c r="P4925" s="14">
        <v>41896.393444988622</v>
      </c>
      <c r="Q4925" s="14">
        <v>289001.88719588012</v>
      </c>
      <c r="R4925" s="14">
        <v>3037.5203415048468</v>
      </c>
      <c r="S4925" s="15">
        <v>-0.22915446906997788</v>
      </c>
      <c r="T4925" s="38">
        <v>-52396.809834961779</v>
      </c>
      <c r="U4925" s="38">
        <v>177774.74531558721</v>
      </c>
      <c r="V4925" s="38">
        <v>-3035.6487731747911</v>
      </c>
      <c r="W4925" s="38">
        <v>636982.53683676722</v>
      </c>
      <c r="AA4925" s="13">
        <v>4860</v>
      </c>
      <c r="AB4925" s="39">
        <v>3009133.2974586547</v>
      </c>
    </row>
    <row r="4926" spans="3:28">
      <c r="C4926" s="13">
        <v>4861</v>
      </c>
      <c r="D4926" s="13">
        <v>65</v>
      </c>
      <c r="E4926" s="14">
        <v>235037.40208428277</v>
      </c>
      <c r="F4926" s="14">
        <v>70742.086812870286</v>
      </c>
      <c r="G4926" s="14">
        <v>2551.6097</v>
      </c>
      <c r="H4926" s="14">
        <v>161743.70557141249</v>
      </c>
      <c r="I4926" s="14">
        <v>9704.6223342847497</v>
      </c>
      <c r="J4926" s="14">
        <v>3881.8489337138999</v>
      </c>
      <c r="K4926" s="15">
        <v>-3.2269802493090215E-2</v>
      </c>
      <c r="L4926" s="14">
        <v>-4327.4298469536407</v>
      </c>
      <c r="M4926" s="14">
        <v>131715.02337516155</v>
      </c>
      <c r="N4926" s="14">
        <v>2911.3867002854249</v>
      </c>
      <c r="O4926" s="15">
        <v>-4.4701384194090324E-2</v>
      </c>
      <c r="P4926" s="14">
        <v>-6341.3002329343053</v>
      </c>
      <c r="Q4926" s="14">
        <v>136973.54014945281</v>
      </c>
      <c r="R4926" s="14">
        <v>2911.3867002854249</v>
      </c>
      <c r="S4926" s="15">
        <v>0.57697762480021419</v>
      </c>
      <c r="T4926" s="38">
        <v>171832.93233174775</v>
      </c>
      <c r="U4926" s="38">
        <v>471104.21669592173</v>
      </c>
      <c r="V4926" s="38">
        <v>161164.2022518598</v>
      </c>
      <c r="W4926" s="38">
        <v>739792.78022053605</v>
      </c>
      <c r="AA4926" s="13">
        <v>4861</v>
      </c>
      <c r="AB4926" s="39">
        <v>2333169.0801718417</v>
      </c>
    </row>
    <row r="4927" spans="3:28">
      <c r="C4927" s="13">
        <v>4862</v>
      </c>
      <c r="D4927" s="13">
        <v>65</v>
      </c>
      <c r="E4927" s="14">
        <v>233473.38649429558</v>
      </c>
      <c r="F4927" s="14">
        <v>70132.120732775278</v>
      </c>
      <c r="G4927" s="14">
        <v>2551.6097</v>
      </c>
      <c r="H4927" s="14">
        <v>160789.65606152031</v>
      </c>
      <c r="I4927" s="14">
        <v>9647.3793636912178</v>
      </c>
      <c r="J4927" s="14">
        <v>3858.9517454764873</v>
      </c>
      <c r="K4927" s="15">
        <v>4.4706673469753488E-3</v>
      </c>
      <c r="L4927" s="14">
        <v>771.12826042322854</v>
      </c>
      <c r="M4927" s="14">
        <v>175186.76795944996</v>
      </c>
      <c r="N4927" s="14">
        <v>2894.2138091073653</v>
      </c>
      <c r="O4927" s="15">
        <v>0.13592506064366272</v>
      </c>
      <c r="P4927" s="14">
        <v>28513.561905546892</v>
      </c>
      <c r="Q4927" s="14">
        <v>239734.80295816058</v>
      </c>
      <c r="R4927" s="14">
        <v>2894.2138091073653</v>
      </c>
      <c r="S4927" s="15">
        <v>0.16601262247005244</v>
      </c>
      <c r="T4927" s="38">
        <v>85671.815335956722</v>
      </c>
      <c r="U4927" s="38">
        <v>603174.95497628232</v>
      </c>
      <c r="V4927" s="38">
        <v>114956.50550192685</v>
      </c>
      <c r="W4927" s="38">
        <v>1018096.5258938929</v>
      </c>
      <c r="AA4927" s="13">
        <v>4862</v>
      </c>
      <c r="AB4927" s="39">
        <v>2588853.1090562297</v>
      </c>
    </row>
    <row r="4928" spans="3:28">
      <c r="C4928" s="13">
        <v>4863</v>
      </c>
      <c r="D4928" s="13">
        <v>65</v>
      </c>
      <c r="E4928" s="14">
        <v>237974.823190959</v>
      </c>
      <c r="F4928" s="14">
        <v>71887.681044474011</v>
      </c>
      <c r="G4928" s="14">
        <v>2551.6097</v>
      </c>
      <c r="H4928" s="14">
        <v>163535.53244648498</v>
      </c>
      <c r="I4928" s="14">
        <v>9812.1319467890989</v>
      </c>
      <c r="J4928" s="14">
        <v>3924.8527787156399</v>
      </c>
      <c r="K4928" s="15">
        <v>0.11373568900625522</v>
      </c>
      <c r="L4928" s="14">
        <v>21901.043150310499</v>
      </c>
      <c r="M4928" s="14">
        <v>216424.33888214873</v>
      </c>
      <c r="N4928" s="14">
        <v>2943.6395840367295</v>
      </c>
      <c r="O4928" s="15">
        <v>2.3502104508104672E-2</v>
      </c>
      <c r="P4928" s="14">
        <v>3937.9229464869941</v>
      </c>
      <c r="Q4928" s="14">
        <v>172965.92670190343</v>
      </c>
      <c r="R4928" s="14">
        <v>2943.6395840367295</v>
      </c>
      <c r="S4928" s="15">
        <v>0.13673367582348936</v>
      </c>
      <c r="T4928" s="38">
        <v>51213.777946712209</v>
      </c>
      <c r="U4928" s="38">
        <v>427236.91173122864</v>
      </c>
      <c r="V4928" s="38">
        <v>77052.744043509709</v>
      </c>
      <c r="W4928" s="38">
        <v>816627.17731528077</v>
      </c>
      <c r="AA4928" s="13">
        <v>4863</v>
      </c>
      <c r="AB4928" s="39">
        <v>2495920.8626058637</v>
      </c>
    </row>
    <row r="4929" spans="3:28">
      <c r="C4929" s="13">
        <v>4864</v>
      </c>
      <c r="D4929" s="13">
        <v>65</v>
      </c>
      <c r="E4929" s="14">
        <v>231918.44440112988</v>
      </c>
      <c r="F4929" s="14">
        <v>69525.693316440651</v>
      </c>
      <c r="G4929" s="14">
        <v>2551.6097</v>
      </c>
      <c r="H4929" s="14">
        <v>159841.14138468922</v>
      </c>
      <c r="I4929" s="14">
        <v>9590.468483081353</v>
      </c>
      <c r="J4929" s="14">
        <v>3836.1873932325416</v>
      </c>
      <c r="K4929" s="15">
        <v>6.8919540834810361E-2</v>
      </c>
      <c r="L4929" s="14">
        <v>9573.1715523670118</v>
      </c>
      <c r="M4929" s="14">
        <v>150394.85393237928</v>
      </c>
      <c r="N4929" s="14">
        <v>2877.1405449244057</v>
      </c>
      <c r="O4929" s="15">
        <v>0.2054733960774108</v>
      </c>
      <c r="P4929" s="14">
        <v>34157.655127284052</v>
      </c>
      <c r="Q4929" s="14">
        <v>201835.04648009368</v>
      </c>
      <c r="R4929" s="14">
        <v>2877.1405449244057</v>
      </c>
      <c r="S4929" s="15">
        <v>6.9373216168418336E-2</v>
      </c>
      <c r="T4929" s="38">
        <v>9127.3177011833777</v>
      </c>
      <c r="U4929" s="38">
        <v>142134.21081202835</v>
      </c>
      <c r="V4929" s="38">
        <v>52858.144380834441</v>
      </c>
      <c r="W4929" s="38">
        <v>494364.11122450128</v>
      </c>
      <c r="AA4929" s="13">
        <v>4864</v>
      </c>
      <c r="AB4929" s="39">
        <v>2198920.1874203589</v>
      </c>
    </row>
    <row r="4930" spans="3:28">
      <c r="C4930" s="13">
        <v>4865</v>
      </c>
      <c r="D4930" s="13">
        <v>65</v>
      </c>
      <c r="E4930" s="14">
        <v>236742.39888937215</v>
      </c>
      <c r="F4930" s="14">
        <v>71407.035566855135</v>
      </c>
      <c r="G4930" s="14">
        <v>2551.6097</v>
      </c>
      <c r="H4930" s="14">
        <v>162783.75362251702</v>
      </c>
      <c r="I4930" s="14">
        <v>9767.0252173510216</v>
      </c>
      <c r="J4930" s="14">
        <v>3906.8100869404088</v>
      </c>
      <c r="K4930" s="15">
        <v>-9.3075382351230987E-3</v>
      </c>
      <c r="L4930" s="14">
        <v>-1352.0461866744265</v>
      </c>
      <c r="M4930" s="14">
        <v>145864.92399288301</v>
      </c>
      <c r="N4930" s="14">
        <v>2930.1075652053064</v>
      </c>
      <c r="O4930" s="15">
        <v>-9.4933395820293587E-3</v>
      </c>
      <c r="P4930" s="14">
        <v>-2001.0284095489283</v>
      </c>
      <c r="Q4930" s="14">
        <v>210246.37359293859</v>
      </c>
      <c r="R4930" s="14">
        <v>2930.1075652053064</v>
      </c>
      <c r="S4930" s="15">
        <v>0.18003339157980114</v>
      </c>
      <c r="T4930" s="38">
        <v>74979.101831311869</v>
      </c>
      <c r="U4930" s="38">
        <v>492917.46188986074</v>
      </c>
      <c r="V4930" s="38">
        <v>71626.027235088521</v>
      </c>
      <c r="W4930" s="38">
        <v>849028.7594756824</v>
      </c>
      <c r="AA4930" s="13">
        <v>4865</v>
      </c>
      <c r="AB4930" s="39">
        <v>2152619.3126600208</v>
      </c>
    </row>
    <row r="4931" spans="3:28">
      <c r="C4931" s="13">
        <v>4866</v>
      </c>
      <c r="D4931" s="13">
        <v>65</v>
      </c>
      <c r="E4931" s="14">
        <v>226989.81929017825</v>
      </c>
      <c r="F4931" s="14">
        <v>67603.52952316952</v>
      </c>
      <c r="G4931" s="14">
        <v>2551.6097</v>
      </c>
      <c r="H4931" s="14">
        <v>156834.68006700874</v>
      </c>
      <c r="I4931" s="14">
        <v>9410.0808040205247</v>
      </c>
      <c r="J4931" s="14">
        <v>3764.0323216082102</v>
      </c>
      <c r="K4931" s="15">
        <v>-9.4535554133714852E-3</v>
      </c>
      <c r="L4931" s="14">
        <v>-1367.1556355423509</v>
      </c>
      <c r="M4931" s="14">
        <v>145133.0042565178</v>
      </c>
      <c r="N4931" s="14">
        <v>2823.0242412061575</v>
      </c>
      <c r="O4931" s="15">
        <v>-2.4638436732544566E-2</v>
      </c>
      <c r="P4931" s="14">
        <v>-1836.1176532326683</v>
      </c>
      <c r="Q4931" s="14">
        <v>74097.88439496253</v>
      </c>
      <c r="R4931" s="14">
        <v>2823.0242412061575</v>
      </c>
      <c r="S4931" s="15">
        <v>0.26971945982843115</v>
      </c>
      <c r="T4931" s="38">
        <v>299620.21076680988</v>
      </c>
      <c r="U4931" s="38">
        <v>1411890.431255725</v>
      </c>
      <c r="V4931" s="38">
        <v>296416.93747803487</v>
      </c>
      <c r="W4931" s="38">
        <v>1631121.3199072052</v>
      </c>
      <c r="AA4931" s="13">
        <v>4866</v>
      </c>
      <c r="AB4931" s="39">
        <v>2675234.639413659</v>
      </c>
    </row>
    <row r="4932" spans="3:28">
      <c r="C4932" s="13">
        <v>4867</v>
      </c>
      <c r="D4932" s="13">
        <v>65</v>
      </c>
      <c r="E4932" s="14">
        <v>243446.96780861245</v>
      </c>
      <c r="F4932" s="14">
        <v>74021.817445358858</v>
      </c>
      <c r="G4932" s="14">
        <v>2551.6097</v>
      </c>
      <c r="H4932" s="14">
        <v>166873.5406632536</v>
      </c>
      <c r="I4932" s="14">
        <v>10012.412439795216</v>
      </c>
      <c r="J4932" s="14">
        <v>4004.9649759180866</v>
      </c>
      <c r="K4932" s="15">
        <v>8.575055101430612E-2</v>
      </c>
      <c r="L4932" s="14">
        <v>15135.539002599528</v>
      </c>
      <c r="M4932" s="14">
        <v>193644.63076091069</v>
      </c>
      <c r="N4932" s="14">
        <v>3003.7237319385649</v>
      </c>
      <c r="O4932" s="15">
        <v>0.32222851622815002</v>
      </c>
      <c r="P4932" s="14">
        <v>45619.130902057725</v>
      </c>
      <c r="Q4932" s="14">
        <v>188694.84053312565</v>
      </c>
      <c r="R4932" s="14">
        <v>3003.7237319385649</v>
      </c>
      <c r="S4932" s="15">
        <v>-7.5924613557028245E-2</v>
      </c>
      <c r="T4932" s="38">
        <v>-46317.977121189615</v>
      </c>
      <c r="U4932" s="38">
        <v>565236.07929957192</v>
      </c>
      <c r="V4932" s="38">
        <v>14436.692783467639</v>
      </c>
      <c r="W4932" s="38">
        <v>947575.55059360829</v>
      </c>
      <c r="AA4932" s="13">
        <v>4867</v>
      </c>
      <c r="AB4932" s="39">
        <v>2805228.2986752116</v>
      </c>
    </row>
    <row r="4933" spans="3:28">
      <c r="C4933" s="13">
        <v>4868</v>
      </c>
      <c r="D4933" s="13">
        <v>65</v>
      </c>
      <c r="E4933" s="14">
        <v>231719.4365956407</v>
      </c>
      <c r="F4933" s="14">
        <v>69448.080272299878</v>
      </c>
      <c r="G4933" s="14">
        <v>2551.6097</v>
      </c>
      <c r="H4933" s="14">
        <v>159719.74662334082</v>
      </c>
      <c r="I4933" s="14">
        <v>9583.1847974004486</v>
      </c>
      <c r="J4933" s="14">
        <v>3833.2739189601798</v>
      </c>
      <c r="K4933" s="15">
        <v>0.10711782507929749</v>
      </c>
      <c r="L4933" s="14">
        <v>15042.906864864088</v>
      </c>
      <c r="M4933" s="14">
        <v>157392.81768635623</v>
      </c>
      <c r="N4933" s="14">
        <v>2874.9554392201344</v>
      </c>
      <c r="O4933" s="15">
        <v>0.10632448571255114</v>
      </c>
      <c r="P4933" s="14">
        <v>20422.105886140169</v>
      </c>
      <c r="Q4933" s="14">
        <v>213932.98748142426</v>
      </c>
      <c r="R4933" s="14">
        <v>2874.9554392201344</v>
      </c>
      <c r="S4933" s="15">
        <v>-0.17040509911465557</v>
      </c>
      <c r="T4933" s="38">
        <v>-37459.77971344893</v>
      </c>
      <c r="U4933" s="38">
        <v>183805.50778457892</v>
      </c>
      <c r="V4933" s="38">
        <v>-1994.7669624446717</v>
      </c>
      <c r="W4933" s="38">
        <v>555131.31295235944</v>
      </c>
      <c r="AA4933" s="13">
        <v>4868</v>
      </c>
      <c r="AB4933" s="39">
        <v>2567276.0716317673</v>
      </c>
    </row>
    <row r="4934" spans="3:28">
      <c r="C4934" s="13">
        <v>4869</v>
      </c>
      <c r="D4934" s="13">
        <v>65</v>
      </c>
      <c r="E4934" s="14">
        <v>231029.56446433839</v>
      </c>
      <c r="F4934" s="14">
        <v>69179.030141091964</v>
      </c>
      <c r="G4934" s="14">
        <v>2551.6097</v>
      </c>
      <c r="H4934" s="14">
        <v>159298.92462324642</v>
      </c>
      <c r="I4934" s="14">
        <v>9557.9354773947853</v>
      </c>
      <c r="J4934" s="14">
        <v>3823.1741909579141</v>
      </c>
      <c r="K4934" s="15">
        <v>-8.9451373337340323E-2</v>
      </c>
      <c r="L4934" s="14">
        <v>-11371.997220868867</v>
      </c>
      <c r="M4934" s="14">
        <v>117670.08319842552</v>
      </c>
      <c r="N4934" s="14">
        <v>2867.3806432184356</v>
      </c>
      <c r="O4934" s="15">
        <v>0.15834548676184845</v>
      </c>
      <c r="P4934" s="14">
        <v>24408.589415915882</v>
      </c>
      <c r="Q4934" s="14">
        <v>179989.95969398884</v>
      </c>
      <c r="R4934" s="14">
        <v>2867.3806432184356</v>
      </c>
      <c r="S4934" s="15">
        <v>0.18553764619793411</v>
      </c>
      <c r="T4934" s="38">
        <v>46666.403458572044</v>
      </c>
      <c r="U4934" s="38">
        <v>299619.95734893472</v>
      </c>
      <c r="V4934" s="38">
        <v>59702.995653619058</v>
      </c>
      <c r="W4934" s="38">
        <v>597280.0002413491</v>
      </c>
      <c r="AA4934" s="13">
        <v>4869</v>
      </c>
      <c r="AB4934" s="39">
        <v>2698816.9618301438</v>
      </c>
    </row>
    <row r="4935" spans="3:28">
      <c r="C4935" s="13">
        <v>4870</v>
      </c>
      <c r="D4935" s="13">
        <v>65</v>
      </c>
      <c r="E4935" s="14">
        <v>243589.71981517746</v>
      </c>
      <c r="F4935" s="14">
        <v>74077.490727919212</v>
      </c>
      <c r="G4935" s="14">
        <v>2551.6097</v>
      </c>
      <c r="H4935" s="14">
        <v>166960.61938725825</v>
      </c>
      <c r="I4935" s="14">
        <v>10017.637163235495</v>
      </c>
      <c r="J4935" s="14">
        <v>4007.054865294198</v>
      </c>
      <c r="K4935" s="15">
        <v>3.3295932699772213E-2</v>
      </c>
      <c r="L4935" s="14">
        <v>5774.5651843281485</v>
      </c>
      <c r="M4935" s="14">
        <v>181209.64164120948</v>
      </c>
      <c r="N4935" s="14">
        <v>3005.2911489706485</v>
      </c>
      <c r="O4935" s="15">
        <v>-5.8632473158582679E-2</v>
      </c>
      <c r="P4935" s="14">
        <v>-13297.227546676248</v>
      </c>
      <c r="Q4935" s="14">
        <v>214994.88861199142</v>
      </c>
      <c r="R4935" s="14">
        <v>3005.2911489706485</v>
      </c>
      <c r="S4935" s="15">
        <v>7.8341648469669664E-2</v>
      </c>
      <c r="T4935" s="38">
        <v>46133.342475418271</v>
      </c>
      <c r="U4935" s="38">
        <v>636509.76562019577</v>
      </c>
      <c r="V4935" s="38">
        <v>38610.680113070172</v>
      </c>
      <c r="W4935" s="38">
        <v>1032714.2958733967</v>
      </c>
      <c r="AA4935" s="13">
        <v>4870</v>
      </c>
      <c r="AB4935" s="39">
        <v>2612243.197089565</v>
      </c>
    </row>
    <row r="4936" spans="3:28">
      <c r="C4936" s="13">
        <v>4871</v>
      </c>
      <c r="D4936" s="13">
        <v>65</v>
      </c>
      <c r="E4936" s="14">
        <v>225545.22551691273</v>
      </c>
      <c r="F4936" s="14">
        <v>67040.137951595971</v>
      </c>
      <c r="G4936" s="14">
        <v>2551.6097</v>
      </c>
      <c r="H4936" s="14">
        <v>155953.47786531676</v>
      </c>
      <c r="I4936" s="14">
        <v>9357.2086719190047</v>
      </c>
      <c r="J4936" s="14">
        <v>3742.8834687676022</v>
      </c>
      <c r="K4936" s="15">
        <v>4.9854181965057622E-2</v>
      </c>
      <c r="L4936" s="14">
        <v>4483.6942296915786</v>
      </c>
      <c r="M4936" s="14">
        <v>96291.306872148081</v>
      </c>
      <c r="N4936" s="14">
        <v>2807.1626015757015</v>
      </c>
      <c r="O4936" s="15">
        <v>-4.5387416405361924E-3</v>
      </c>
      <c r="P4936" s="14">
        <v>-947.89886792159314</v>
      </c>
      <c r="Q4936" s="14">
        <v>209301.86558102435</v>
      </c>
      <c r="R4936" s="14">
        <v>2807.1626015757015</v>
      </c>
      <c r="S4936" s="15">
        <v>0.20035001354804205</v>
      </c>
      <c r="T4936" s="38">
        <v>117856.1354484625</v>
      </c>
      <c r="U4936" s="38">
        <v>707510.91454715666</v>
      </c>
      <c r="V4936" s="38">
        <v>121391.93081023249</v>
      </c>
      <c r="W4936" s="38">
        <v>1013104.087000329</v>
      </c>
      <c r="AA4936" s="13">
        <v>4871</v>
      </c>
      <c r="AB4936" s="39">
        <v>2942570.604734051</v>
      </c>
    </row>
    <row r="4937" spans="3:28">
      <c r="C4937" s="13">
        <v>4872</v>
      </c>
      <c r="D4937" s="13">
        <v>65</v>
      </c>
      <c r="E4937" s="14">
        <v>243051.0796829063</v>
      </c>
      <c r="F4937" s="14">
        <v>73867.421076333456</v>
      </c>
      <c r="G4937" s="14">
        <v>2551.6097</v>
      </c>
      <c r="H4937" s="14">
        <v>166632.04890657283</v>
      </c>
      <c r="I4937" s="14">
        <v>9997.9229343943698</v>
      </c>
      <c r="J4937" s="14">
        <v>3999.169173757748</v>
      </c>
      <c r="K4937" s="15">
        <v>8.2339313503226513E-2</v>
      </c>
      <c r="L4937" s="14">
        <v>8368.7373452874326</v>
      </c>
      <c r="M4937" s="14">
        <v>112005.52279320457</v>
      </c>
      <c r="N4937" s="14">
        <v>2999.3768803183107</v>
      </c>
      <c r="O4937" s="15">
        <v>0.26185791505264222</v>
      </c>
      <c r="P4937" s="14">
        <v>45827.445910808783</v>
      </c>
      <c r="Q4937" s="14">
        <v>222335.95889459853</v>
      </c>
      <c r="R4937" s="14">
        <v>2999.3768803183107</v>
      </c>
      <c r="S4937" s="15">
        <v>-0.16320228107758034</v>
      </c>
      <c r="T4937" s="38">
        <v>-366819.00350489951</v>
      </c>
      <c r="U4937" s="38">
        <v>1882314.7319773308</v>
      </c>
      <c r="V4937" s="38">
        <v>-312622.8202488033</v>
      </c>
      <c r="W4937" s="38">
        <v>2216656.2136651338</v>
      </c>
      <c r="AA4937" s="13">
        <v>4872</v>
      </c>
      <c r="AB4937" s="39">
        <v>2218402.5459729</v>
      </c>
    </row>
    <row r="4938" spans="3:28">
      <c r="C4938" s="13">
        <v>4873</v>
      </c>
      <c r="D4938" s="13">
        <v>65</v>
      </c>
      <c r="E4938" s="14">
        <v>224684.49356353522</v>
      </c>
      <c r="F4938" s="14">
        <v>66704.452489778734</v>
      </c>
      <c r="G4938" s="14">
        <v>2551.6097</v>
      </c>
      <c r="H4938" s="14">
        <v>155428.43137375647</v>
      </c>
      <c r="I4938" s="14">
        <v>9325.7058824253872</v>
      </c>
      <c r="J4938" s="14">
        <v>3730.282352970155</v>
      </c>
      <c r="K4938" s="15">
        <v>4.416140226606504E-2</v>
      </c>
      <c r="L4938" s="14">
        <v>9347.7137474122646</v>
      </c>
      <c r="M4938" s="14">
        <v>222884.43389899097</v>
      </c>
      <c r="N4938" s="14">
        <v>2797.7117647276159</v>
      </c>
      <c r="O4938" s="15">
        <v>7.2702649906712172E-2</v>
      </c>
      <c r="P4938" s="14">
        <v>10739.460885352619</v>
      </c>
      <c r="Q4938" s="14">
        <v>159855.91577040579</v>
      </c>
      <c r="R4938" s="14">
        <v>2797.7117647276159</v>
      </c>
      <c r="S4938" s="15">
        <v>0.14534699684550637</v>
      </c>
      <c r="T4938" s="38">
        <v>13120.915967820922</v>
      </c>
      <c r="U4938" s="38">
        <v>104792.81671926816</v>
      </c>
      <c r="V4938" s="38">
        <v>33208.090600585805</v>
      </c>
      <c r="W4938" s="38">
        <v>487533.16638866492</v>
      </c>
      <c r="AA4938" s="13">
        <v>4873</v>
      </c>
      <c r="AB4938" s="39">
        <v>2644904.6319205561</v>
      </c>
    </row>
    <row r="4939" spans="3:28">
      <c r="C4939" s="13">
        <v>4874</v>
      </c>
      <c r="D4939" s="13">
        <v>65</v>
      </c>
      <c r="E4939" s="14">
        <v>234650.94808132184</v>
      </c>
      <c r="F4939" s="14">
        <v>70591.369751715523</v>
      </c>
      <c r="G4939" s="14">
        <v>2551.6097</v>
      </c>
      <c r="H4939" s="14">
        <v>161507.96862960633</v>
      </c>
      <c r="I4939" s="14">
        <v>9690.4781177763798</v>
      </c>
      <c r="J4939" s="14">
        <v>3876.191247110552</v>
      </c>
      <c r="K4939" s="15">
        <v>7.467705526766806E-2</v>
      </c>
      <c r="L4939" s="14">
        <v>11063.174825745655</v>
      </c>
      <c r="M4939" s="14">
        <v>161148.17830595729</v>
      </c>
      <c r="N4939" s="14">
        <v>2907.1434353329137</v>
      </c>
      <c r="O4939" s="15">
        <v>-9.6433684802626207E-3</v>
      </c>
      <c r="P4939" s="14">
        <v>-734.19748927088449</v>
      </c>
      <c r="Q4939" s="14">
        <v>76854.335862765249</v>
      </c>
      <c r="R4939" s="14">
        <v>2907.1434353329137</v>
      </c>
      <c r="S4939" s="15">
        <v>5.968596655777577E-2</v>
      </c>
      <c r="T4939" s="38">
        <v>6397.4034363463761</v>
      </c>
      <c r="U4939" s="38">
        <v>115035.35710003891</v>
      </c>
      <c r="V4939" s="38">
        <v>16726.380772821147</v>
      </c>
      <c r="W4939" s="38">
        <v>353037.87126876146</v>
      </c>
      <c r="AA4939" s="13">
        <v>4874</v>
      </c>
      <c r="AB4939" s="39">
        <v>2499203.4344842089</v>
      </c>
    </row>
    <row r="4940" spans="3:28">
      <c r="C4940" s="13">
        <v>4875</v>
      </c>
      <c r="D4940" s="13">
        <v>65</v>
      </c>
      <c r="E4940" s="14">
        <v>227840.39202319065</v>
      </c>
      <c r="F4940" s="14">
        <v>67935.25288904435</v>
      </c>
      <c r="G4940" s="14">
        <v>2551.6097</v>
      </c>
      <c r="H4940" s="14">
        <v>157353.5294341463</v>
      </c>
      <c r="I4940" s="14">
        <v>9441.2117660487784</v>
      </c>
      <c r="J4940" s="14">
        <v>3776.4847064195114</v>
      </c>
      <c r="K4940" s="15">
        <v>0.10075176452657258</v>
      </c>
      <c r="L4940" s="14">
        <v>14949.286777292511</v>
      </c>
      <c r="M4940" s="14">
        <v>165214.94810215454</v>
      </c>
      <c r="N4940" s="14">
        <v>2832.3635298146332</v>
      </c>
      <c r="O4940" s="15">
        <v>-1.1156512290952783E-2</v>
      </c>
      <c r="P4940" s="14">
        <v>-2044.9291115718115</v>
      </c>
      <c r="Q4940" s="14">
        <v>182665.91125646528</v>
      </c>
      <c r="R4940" s="14">
        <v>2832.3635298146332</v>
      </c>
      <c r="S4940" s="15">
        <v>0.28742703014377058</v>
      </c>
      <c r="T4940" s="38">
        <v>18011.928455350182</v>
      </c>
      <c r="U4940" s="38">
        <v>82094.201319416272</v>
      </c>
      <c r="V4940" s="38">
        <v>30916.28612107088</v>
      </c>
      <c r="W4940" s="38">
        <v>429975.06067803607</v>
      </c>
      <c r="AA4940" s="13">
        <v>4875</v>
      </c>
      <c r="AB4940" s="39">
        <v>3071903.8775631543</v>
      </c>
    </row>
    <row r="4941" spans="3:28">
      <c r="C4941" s="13">
        <v>4876</v>
      </c>
      <c r="D4941" s="13">
        <v>65</v>
      </c>
      <c r="E4941" s="14">
        <v>217226.54617315251</v>
      </c>
      <c r="F4941" s="14">
        <v>63795.853007529484</v>
      </c>
      <c r="G4941" s="14">
        <v>2551.6097</v>
      </c>
      <c r="H4941" s="14">
        <v>150879.08346562303</v>
      </c>
      <c r="I4941" s="14">
        <v>9052.7450079373812</v>
      </c>
      <c r="J4941" s="14">
        <v>3621.0980031749527</v>
      </c>
      <c r="K4941" s="15">
        <v>9.1810869689943342E-2</v>
      </c>
      <c r="L4941" s="14">
        <v>12222.848968324803</v>
      </c>
      <c r="M4941" s="14">
        <v>147164.13738674688</v>
      </c>
      <c r="N4941" s="14">
        <v>2715.8235023812144</v>
      </c>
      <c r="O4941" s="15">
        <v>9.2758145745763104E-2</v>
      </c>
      <c r="P4941" s="14">
        <v>20273.323534673495</v>
      </c>
      <c r="Q4941" s="14">
        <v>240192.34786178594</v>
      </c>
      <c r="R4941" s="14">
        <v>2715.8235023812144</v>
      </c>
      <c r="S4941" s="15">
        <v>-0.12055486972320405</v>
      </c>
      <c r="T4941" s="38">
        <v>-8272.9971732638169</v>
      </c>
      <c r="U4941" s="38">
        <v>61709.244663129924</v>
      </c>
      <c r="V4941" s="38">
        <v>24223.175329734484</v>
      </c>
      <c r="W4941" s="38">
        <v>449065.72991166275</v>
      </c>
      <c r="AA4941" s="13">
        <v>4876</v>
      </c>
      <c r="AB4941" s="39">
        <v>2407862.3047828795</v>
      </c>
    </row>
    <row r="4942" spans="3:28">
      <c r="C4942" s="13">
        <v>4877</v>
      </c>
      <c r="D4942" s="13">
        <v>65</v>
      </c>
      <c r="E4942" s="14">
        <v>238886.76203083532</v>
      </c>
      <c r="F4942" s="14">
        <v>72243.337192025778</v>
      </c>
      <c r="G4942" s="14">
        <v>2551.6097</v>
      </c>
      <c r="H4942" s="14">
        <v>164091.81513880953</v>
      </c>
      <c r="I4942" s="14">
        <v>9845.5089083285711</v>
      </c>
      <c r="J4942" s="14">
        <v>3938.2035633314285</v>
      </c>
      <c r="K4942" s="15">
        <v>2.1037709680896896E-2</v>
      </c>
      <c r="L4942" s="14">
        <v>4051.0556053328332</v>
      </c>
      <c r="M4942" s="14">
        <v>198581.78442624598</v>
      </c>
      <c r="N4942" s="14">
        <v>2953.6526724985711</v>
      </c>
      <c r="O4942" s="15">
        <v>0.25616573572805151</v>
      </c>
      <c r="P4942" s="14">
        <v>49163.987297168525</v>
      </c>
      <c r="Q4942" s="14">
        <v>242563.38734312574</v>
      </c>
      <c r="R4942" s="14">
        <v>2953.6526724985711</v>
      </c>
      <c r="S4942" s="15">
        <v>1.0192171290346289E-2</v>
      </c>
      <c r="T4942" s="38">
        <v>3505.3500843146126</v>
      </c>
      <c r="U4942" s="38">
        <v>348907.91946952272</v>
      </c>
      <c r="V4942" s="38">
        <v>56720.392986815968</v>
      </c>
      <c r="W4942" s="38">
        <v>790053.0912388945</v>
      </c>
      <c r="AA4942" s="13">
        <v>4877</v>
      </c>
      <c r="AB4942" s="39">
        <v>2933443.6338303047</v>
      </c>
    </row>
    <row r="4943" spans="3:28">
      <c r="C4943" s="13">
        <v>4878</v>
      </c>
      <c r="D4943" s="13">
        <v>65</v>
      </c>
      <c r="E4943" s="14">
        <v>244134.51990060206</v>
      </c>
      <c r="F4943" s="14">
        <v>74289.962761234798</v>
      </c>
      <c r="G4943" s="14">
        <v>2551.6097</v>
      </c>
      <c r="H4943" s="14">
        <v>167292.94743936727</v>
      </c>
      <c r="I4943" s="14">
        <v>10037.576846362035</v>
      </c>
      <c r="J4943" s="14">
        <v>4015.0307385448141</v>
      </c>
      <c r="K4943" s="15">
        <v>0.12348712173817647</v>
      </c>
      <c r="L4943" s="14">
        <v>18431.604014738368</v>
      </c>
      <c r="M4943" s="14">
        <v>169698.4409658837</v>
      </c>
      <c r="N4943" s="14">
        <v>3011.2730539086106</v>
      </c>
      <c r="O4943" s="15">
        <v>9.2780165763927849E-2</v>
      </c>
      <c r="P4943" s="14">
        <v>9155.3747561168038</v>
      </c>
      <c r="Q4943" s="14">
        <v>109339.15742275324</v>
      </c>
      <c r="R4943" s="14">
        <v>3011.2730539086106</v>
      </c>
      <c r="S4943" s="15">
        <v>0.11027498007043678</v>
      </c>
      <c r="T4943" s="38">
        <v>40975.80705348873</v>
      </c>
      <c r="U4943" s="38">
        <v>414059.90160705923</v>
      </c>
      <c r="V4943" s="38">
        <v>68562.785824343911</v>
      </c>
      <c r="W4943" s="38">
        <v>693097.49999569613</v>
      </c>
      <c r="AA4943" s="13">
        <v>4878</v>
      </c>
      <c r="AB4943" s="39">
        <v>2826957.1649317397</v>
      </c>
    </row>
    <row r="4944" spans="3:28">
      <c r="C4944" s="13">
        <v>4879</v>
      </c>
      <c r="D4944" s="13">
        <v>65</v>
      </c>
      <c r="E4944" s="14">
        <v>237486.63577271294</v>
      </c>
      <c r="F4944" s="14">
        <v>71697.287951358041</v>
      </c>
      <c r="G4944" s="14">
        <v>2551.6097</v>
      </c>
      <c r="H4944" s="14">
        <v>163237.73812135489</v>
      </c>
      <c r="I4944" s="14">
        <v>9794.2642872812939</v>
      </c>
      <c r="J4944" s="14">
        <v>3917.7057149125176</v>
      </c>
      <c r="K4944" s="15">
        <v>7.0653291884580693E-2</v>
      </c>
      <c r="L4944" s="14">
        <v>14676.479701162601</v>
      </c>
      <c r="M4944" s="14">
        <v>224360.68136668456</v>
      </c>
      <c r="N4944" s="14">
        <v>2938.2792861843882</v>
      </c>
      <c r="O4944" s="15">
        <v>0.10846520144729949</v>
      </c>
      <c r="P4944" s="14">
        <v>29247.552615395005</v>
      </c>
      <c r="Q4944" s="14">
        <v>300365.87213490735</v>
      </c>
      <c r="R4944" s="14">
        <v>2938.2792861843882</v>
      </c>
      <c r="S4944" s="15">
        <v>0.19781315780490288</v>
      </c>
      <c r="T4944" s="38">
        <v>23401.243931915084</v>
      </c>
      <c r="U4944" s="38">
        <v>143170.11748348176</v>
      </c>
      <c r="V4944" s="38">
        <v>67325.276248472685</v>
      </c>
      <c r="W4944" s="38">
        <v>667896.67098507367</v>
      </c>
      <c r="AA4944" s="13">
        <v>4879</v>
      </c>
      <c r="AB4944" s="39">
        <v>2310429.1860971674</v>
      </c>
    </row>
    <row r="4945" spans="3:28">
      <c r="C4945" s="13">
        <v>4880</v>
      </c>
      <c r="D4945" s="13">
        <v>65</v>
      </c>
      <c r="E4945" s="14">
        <v>233585.00583577523</v>
      </c>
      <c r="F4945" s="14">
        <v>70175.652275952336</v>
      </c>
      <c r="G4945" s="14">
        <v>2551.6097</v>
      </c>
      <c r="H4945" s="14">
        <v>160857.74385982289</v>
      </c>
      <c r="I4945" s="14">
        <v>9651.4646315893733</v>
      </c>
      <c r="J4945" s="14">
        <v>3860.5858526357497</v>
      </c>
      <c r="K4945" s="15">
        <v>2.1696965736003035E-2</v>
      </c>
      <c r="L4945" s="14">
        <v>4089.6163684865078</v>
      </c>
      <c r="M4945" s="14">
        <v>194507.8489563567</v>
      </c>
      <c r="N4945" s="14">
        <v>2895.4393894768118</v>
      </c>
      <c r="O4945" s="15">
        <v>0.22095166883425346</v>
      </c>
      <c r="P4945" s="14">
        <v>25339.491338437856</v>
      </c>
      <c r="Q4945" s="14">
        <v>141470.62334741515</v>
      </c>
      <c r="R4945" s="14">
        <v>2895.4393894768118</v>
      </c>
      <c r="S4945" s="15">
        <v>0.37575502660215782</v>
      </c>
      <c r="T4945" s="38">
        <v>58735.543915965922</v>
      </c>
      <c r="U4945" s="38">
        <v>216496.65866251287</v>
      </c>
      <c r="V4945" s="38">
        <v>88164.651622890291</v>
      </c>
      <c r="W4945" s="38">
        <v>552475.13096628478</v>
      </c>
      <c r="AA4945" s="13">
        <v>4880</v>
      </c>
      <c r="AB4945" s="39">
        <v>2408573.756042446</v>
      </c>
    </row>
    <row r="4946" spans="3:28">
      <c r="C4946" s="13">
        <v>4881</v>
      </c>
      <c r="D4946" s="13">
        <v>65</v>
      </c>
      <c r="E4946" s="14">
        <v>222919.6552456049</v>
      </c>
      <c r="F4946" s="14">
        <v>66016.165545785916</v>
      </c>
      <c r="G4946" s="14">
        <v>2551.6097</v>
      </c>
      <c r="H4946" s="14">
        <v>154351.87999981898</v>
      </c>
      <c r="I4946" s="14">
        <v>9261.1127999891378</v>
      </c>
      <c r="J4946" s="14">
        <v>3704.4451199956552</v>
      </c>
      <c r="K4946" s="15">
        <v>-6.7828304148153301E-2</v>
      </c>
      <c r="L4946" s="14">
        <v>-10091.378914889639</v>
      </c>
      <c r="M4946" s="14">
        <v>140539.13084579722</v>
      </c>
      <c r="N4946" s="14">
        <v>2778.3338399967411</v>
      </c>
      <c r="O4946" s="15">
        <v>5.5816027300642126E-2</v>
      </c>
      <c r="P4946" s="14">
        <v>10316.5958967406</v>
      </c>
      <c r="Q4946" s="14">
        <v>196537.90504664494</v>
      </c>
      <c r="R4946" s="14">
        <v>2778.3338399967411</v>
      </c>
      <c r="S4946" s="15">
        <v>0.30043377939690968</v>
      </c>
      <c r="T4946" s="38">
        <v>16272.187334406803</v>
      </c>
      <c r="U4946" s="38">
        <v>71823.663722639962</v>
      </c>
      <c r="V4946" s="38">
        <v>16497.404316257765</v>
      </c>
      <c r="W4946" s="38">
        <v>408900.69961508212</v>
      </c>
      <c r="AA4946" s="13">
        <v>4881</v>
      </c>
      <c r="AB4946" s="39">
        <v>2922989.8146383069</v>
      </c>
    </row>
    <row r="4947" spans="3:28">
      <c r="C4947" s="13">
        <v>4882</v>
      </c>
      <c r="D4947" s="13">
        <v>65</v>
      </c>
      <c r="E4947" s="14">
        <v>236252.36008129947</v>
      </c>
      <c r="F4947" s="14">
        <v>71215.920431706792</v>
      </c>
      <c r="G4947" s="14">
        <v>2551.6097</v>
      </c>
      <c r="H4947" s="14">
        <v>162484.82994959268</v>
      </c>
      <c r="I4947" s="14">
        <v>9749.0897969755606</v>
      </c>
      <c r="J4947" s="14">
        <v>3899.6359187902244</v>
      </c>
      <c r="K4947" s="15">
        <v>2.2516447526670126E-2</v>
      </c>
      <c r="L4947" s="14">
        <v>3616.6251019385609</v>
      </c>
      <c r="M4947" s="14">
        <v>166187.92198933798</v>
      </c>
      <c r="N4947" s="14">
        <v>2924.7269390926681</v>
      </c>
      <c r="O4947" s="15">
        <v>5.2327906305817823E-2</v>
      </c>
      <c r="P4947" s="14">
        <v>13284.593596112618</v>
      </c>
      <c r="Q4947" s="14">
        <v>268619.02139924827</v>
      </c>
      <c r="R4947" s="14">
        <v>2924.7269390926681</v>
      </c>
      <c r="S4947" s="15">
        <v>7.2751435777742526E-2</v>
      </c>
      <c r="T4947" s="38">
        <v>32074.864635747308</v>
      </c>
      <c r="U4947" s="38">
        <v>474420.137052092</v>
      </c>
      <c r="V4947" s="38">
        <v>48976.083333798488</v>
      </c>
      <c r="W4947" s="38">
        <v>909227.08044067828</v>
      </c>
      <c r="AA4947" s="13">
        <v>4882</v>
      </c>
      <c r="AB4947" s="39">
        <v>3089953.8617870905</v>
      </c>
    </row>
    <row r="4948" spans="3:28">
      <c r="C4948" s="13">
        <v>4883</v>
      </c>
      <c r="D4948" s="13">
        <v>65</v>
      </c>
      <c r="E4948" s="14">
        <v>221402.70177459196</v>
      </c>
      <c r="F4948" s="14">
        <v>65424.553692090863</v>
      </c>
      <c r="G4948" s="14">
        <v>2551.6097</v>
      </c>
      <c r="H4948" s="14">
        <v>153426.53838250108</v>
      </c>
      <c r="I4948" s="14">
        <v>9205.5923029500645</v>
      </c>
      <c r="J4948" s="14">
        <v>3682.236921180026</v>
      </c>
      <c r="K4948" s="15">
        <v>-9.4457374753377371E-3</v>
      </c>
      <c r="L4948" s="14">
        <v>-1533.6745990959539</v>
      </c>
      <c r="M4948" s="14">
        <v>162674.2895525042</v>
      </c>
      <c r="N4948" s="14">
        <v>2761.6776908850193</v>
      </c>
      <c r="O4948" s="15">
        <v>0.13894495037252097</v>
      </c>
      <c r="P4948" s="14">
        <v>11583.846737726732</v>
      </c>
      <c r="Q4948" s="14">
        <v>96334.730386306328</v>
      </c>
      <c r="R4948" s="14">
        <v>2761.6776908850193</v>
      </c>
      <c r="S4948" s="15">
        <v>-2.280605104122925E-2</v>
      </c>
      <c r="T4948" s="38">
        <v>-10750.999704811631</v>
      </c>
      <c r="U4948" s="38">
        <v>462039.80333722726</v>
      </c>
      <c r="V4948" s="38">
        <v>-700.82756618085295</v>
      </c>
      <c r="W4948" s="38">
        <v>721048.82327603782</v>
      </c>
      <c r="AA4948" s="13">
        <v>4883</v>
      </c>
      <c r="AB4948" s="39">
        <v>2931302.0142508601</v>
      </c>
    </row>
    <row r="4949" spans="3:28">
      <c r="C4949" s="13">
        <v>4884</v>
      </c>
      <c r="D4949" s="13">
        <v>65</v>
      </c>
      <c r="E4949" s="14">
        <v>232454.09725019045</v>
      </c>
      <c r="F4949" s="14">
        <v>69734.597927574272</v>
      </c>
      <c r="G4949" s="14">
        <v>2551.6097</v>
      </c>
      <c r="H4949" s="14">
        <v>160167.88962261617</v>
      </c>
      <c r="I4949" s="14">
        <v>9610.07337735697</v>
      </c>
      <c r="J4949" s="14">
        <v>3844.0293509427884</v>
      </c>
      <c r="K4949" s="15">
        <v>6.0742864114888953E-2</v>
      </c>
      <c r="L4949" s="14">
        <v>10104.498698519781</v>
      </c>
      <c r="M4949" s="14">
        <v>178375.2499006085</v>
      </c>
      <c r="N4949" s="14">
        <v>2883.0220132070908</v>
      </c>
      <c r="O4949" s="15">
        <v>0.13046159815934608</v>
      </c>
      <c r="P4949" s="14">
        <v>32177.57238429585</v>
      </c>
      <c r="Q4949" s="14">
        <v>280263.09847489442</v>
      </c>
      <c r="R4949" s="14">
        <v>2883.0220132070908</v>
      </c>
      <c r="S4949" s="15">
        <v>-7.9956315899470803E-3</v>
      </c>
      <c r="T4949" s="38">
        <v>-4916.5800872150357</v>
      </c>
      <c r="U4949" s="38">
        <v>611433.21326154377</v>
      </c>
      <c r="V4949" s="38">
        <v>37365.490995600594</v>
      </c>
      <c r="W4949" s="38">
        <v>1070071.5616370467</v>
      </c>
      <c r="AA4949" s="13">
        <v>4884</v>
      </c>
      <c r="AB4949" s="39">
        <v>2136798.3499171617</v>
      </c>
    </row>
    <row r="4950" spans="3:28">
      <c r="C4950" s="13">
        <v>4885</v>
      </c>
      <c r="D4950" s="13">
        <v>65</v>
      </c>
      <c r="E4950" s="14">
        <v>244286.68967008486</v>
      </c>
      <c r="F4950" s="14">
        <v>74349.308971333099</v>
      </c>
      <c r="G4950" s="14">
        <v>2551.6097</v>
      </c>
      <c r="H4950" s="14">
        <v>167385.77099875177</v>
      </c>
      <c r="I4950" s="14">
        <v>10043.146259925106</v>
      </c>
      <c r="J4950" s="14">
        <v>4017.2585039700425</v>
      </c>
      <c r="K4950" s="15">
        <v>3.0110735710200537E-3</v>
      </c>
      <c r="L4950" s="14">
        <v>561.49647253929766</v>
      </c>
      <c r="M4950" s="14">
        <v>189047.29384934064</v>
      </c>
      <c r="N4950" s="14">
        <v>3012.9438779775319</v>
      </c>
      <c r="O4950" s="15">
        <v>-1.0978977176894278E-2</v>
      </c>
      <c r="P4950" s="14">
        <v>-1743.3079872564417</v>
      </c>
      <c r="Q4950" s="14">
        <v>158549.17463087893</v>
      </c>
      <c r="R4950" s="14">
        <v>3012.9438779775319</v>
      </c>
      <c r="S4950" s="15">
        <v>0.15307826123786256</v>
      </c>
      <c r="T4950" s="38">
        <v>85749.774413192179</v>
      </c>
      <c r="U4950" s="38">
        <v>647425.75520196359</v>
      </c>
      <c r="V4950" s="38">
        <v>84567.962898475031</v>
      </c>
      <c r="W4950" s="38">
        <v>995022.22368218319</v>
      </c>
      <c r="AA4950" s="13">
        <v>4885</v>
      </c>
      <c r="AB4950" s="39">
        <v>2263920.8780261241</v>
      </c>
    </row>
    <row r="4951" spans="3:28">
      <c r="C4951" s="13">
        <v>4886</v>
      </c>
      <c r="D4951" s="13">
        <v>65</v>
      </c>
      <c r="E4951" s="14">
        <v>228268.93664408001</v>
      </c>
      <c r="F4951" s="14">
        <v>68102.385291191196</v>
      </c>
      <c r="G4951" s="14">
        <v>2551.6097</v>
      </c>
      <c r="H4951" s="14">
        <v>157614.94165288881</v>
      </c>
      <c r="I4951" s="14">
        <v>9456.8964991733283</v>
      </c>
      <c r="J4951" s="14">
        <v>3782.7585996693315</v>
      </c>
      <c r="K4951" s="15">
        <v>8.1996918203092878E-2</v>
      </c>
      <c r="L4951" s="14">
        <v>15248.49479468641</v>
      </c>
      <c r="M4951" s="14">
        <v>203104.11676176862</v>
      </c>
      <c r="N4951" s="14">
        <v>2837.0689497519984</v>
      </c>
      <c r="O4951" s="15">
        <v>1.047788451047385E-2</v>
      </c>
      <c r="P4951" s="14">
        <v>2847.4743532985435</v>
      </c>
      <c r="Q4951" s="14">
        <v>276026.43436561635</v>
      </c>
      <c r="R4951" s="14">
        <v>2837.0689497519984</v>
      </c>
      <c r="S4951" s="15">
        <v>-0.10972947196274756</v>
      </c>
      <c r="T4951" s="38">
        <v>-65190.051219100271</v>
      </c>
      <c r="U4951" s="38">
        <v>530326.40474428772</v>
      </c>
      <c r="V4951" s="38">
        <v>-47094.082071115321</v>
      </c>
      <c r="W4951" s="38">
        <v>1009456.9558716727</v>
      </c>
      <c r="AA4951" s="13">
        <v>4886</v>
      </c>
      <c r="AB4951" s="39">
        <v>2447932.6429769075</v>
      </c>
    </row>
    <row r="4952" spans="3:28">
      <c r="C4952" s="13">
        <v>4887</v>
      </c>
      <c r="D4952" s="13">
        <v>65</v>
      </c>
      <c r="E4952" s="14">
        <v>242140.88092844715</v>
      </c>
      <c r="F4952" s="14">
        <v>73512.443562094384</v>
      </c>
      <c r="G4952" s="14">
        <v>2551.6097</v>
      </c>
      <c r="H4952" s="14">
        <v>166076.82766635276</v>
      </c>
      <c r="I4952" s="14">
        <v>9964.6096599811663</v>
      </c>
      <c r="J4952" s="14">
        <v>3985.8438639924666</v>
      </c>
      <c r="K4952" s="15">
        <v>-2.3777615595995255E-2</v>
      </c>
      <c r="L4952" s="14">
        <v>-3233.5187600132817</v>
      </c>
      <c r="M4952" s="14">
        <v>134749.43745270732</v>
      </c>
      <c r="N4952" s="14">
        <v>2989.3828979943496</v>
      </c>
      <c r="O4952" s="15">
        <v>0.23795671055709752</v>
      </c>
      <c r="P4952" s="14">
        <v>67332.577425576208</v>
      </c>
      <c r="Q4952" s="14">
        <v>351788.72546867025</v>
      </c>
      <c r="R4952" s="14">
        <v>2989.3828979943496</v>
      </c>
      <c r="S4952" s="15">
        <v>0.26989778852022234</v>
      </c>
      <c r="T4952" s="38">
        <v>160529.74159780832</v>
      </c>
      <c r="U4952" s="38">
        <v>756804.19199907454</v>
      </c>
      <c r="V4952" s="38">
        <v>224628.80026337123</v>
      </c>
      <c r="W4952" s="38">
        <v>1243342.354920452</v>
      </c>
      <c r="AA4952" s="13">
        <v>4887</v>
      </c>
      <c r="AB4952" s="39">
        <v>3109959.1431596284</v>
      </c>
    </row>
    <row r="4953" spans="3:28">
      <c r="C4953" s="13">
        <v>4888</v>
      </c>
      <c r="D4953" s="13">
        <v>65</v>
      </c>
      <c r="E4953" s="14">
        <v>233575.34615109576</v>
      </c>
      <c r="F4953" s="14">
        <v>70171.884998927344</v>
      </c>
      <c r="G4953" s="14">
        <v>2551.6097</v>
      </c>
      <c r="H4953" s="14">
        <v>160851.8514521684</v>
      </c>
      <c r="I4953" s="14">
        <v>9651.1110871301044</v>
      </c>
      <c r="J4953" s="14">
        <v>3860.4444348520419</v>
      </c>
      <c r="K4953" s="15">
        <v>1.1995321119423644E-2</v>
      </c>
      <c r="L4953" s="14">
        <v>1342.0236563437888</v>
      </c>
      <c r="M4953" s="14">
        <v>115151.17291397155</v>
      </c>
      <c r="N4953" s="14">
        <v>2895.3333261390312</v>
      </c>
      <c r="O4953" s="15">
        <v>0.36297910992391325</v>
      </c>
      <c r="P4953" s="14">
        <v>61165.892606643138</v>
      </c>
      <c r="Q4953" s="14">
        <v>231124.33835962936</v>
      </c>
      <c r="R4953" s="14">
        <v>2895.3333261390312</v>
      </c>
      <c r="S4953" s="15">
        <v>-0.23578397442661891</v>
      </c>
      <c r="T4953" s="38">
        <v>-130036.67279750782</v>
      </c>
      <c r="U4953" s="38">
        <v>422918.67420614418</v>
      </c>
      <c r="V4953" s="38">
        <v>-67528.7565345209</v>
      </c>
      <c r="W4953" s="38">
        <v>769194.18547974504</v>
      </c>
      <c r="AA4953" s="13">
        <v>4888</v>
      </c>
      <c r="AB4953" s="39">
        <v>2806767.6291241557</v>
      </c>
    </row>
    <row r="4954" spans="3:28">
      <c r="C4954" s="13">
        <v>4889</v>
      </c>
      <c r="D4954" s="13">
        <v>65</v>
      </c>
      <c r="E4954" s="14">
        <v>232593.77003351168</v>
      </c>
      <c r="F4954" s="14">
        <v>69789.070313069562</v>
      </c>
      <c r="G4954" s="14">
        <v>2551.6097</v>
      </c>
      <c r="H4954" s="14">
        <v>160253.09002044212</v>
      </c>
      <c r="I4954" s="14">
        <v>9615.1854012265267</v>
      </c>
      <c r="J4954" s="14">
        <v>3846.0741604906107</v>
      </c>
      <c r="K4954" s="15">
        <v>5.7881643881831417E-2</v>
      </c>
      <c r="L4954" s="14">
        <v>9829.4416347109509</v>
      </c>
      <c r="M4954" s="14">
        <v>181572.14822500508</v>
      </c>
      <c r="N4954" s="14">
        <v>2884.555620367958</v>
      </c>
      <c r="O4954" s="15">
        <v>0.12840120043708705</v>
      </c>
      <c r="P4954" s="14">
        <v>25949.341214534012</v>
      </c>
      <c r="Q4954" s="14">
        <v>229487.40260151136</v>
      </c>
      <c r="R4954" s="14">
        <v>2884.555620367958</v>
      </c>
      <c r="S4954" s="15">
        <v>0.35198121580724451</v>
      </c>
      <c r="T4954" s="38">
        <v>224694.35055994726</v>
      </c>
      <c r="U4954" s="38">
        <v>864506.91766135476</v>
      </c>
      <c r="V4954" s="38">
        <v>260473.1334091922</v>
      </c>
      <c r="W4954" s="38">
        <v>1275566.4684878713</v>
      </c>
      <c r="AA4954" s="13">
        <v>4889</v>
      </c>
      <c r="AB4954" s="39">
        <v>2932484.6125071668</v>
      </c>
    </row>
    <row r="4955" spans="3:28">
      <c r="C4955" s="13">
        <v>4890</v>
      </c>
      <c r="D4955" s="13">
        <v>65</v>
      </c>
      <c r="E4955" s="14">
        <v>238992.74093610057</v>
      </c>
      <c r="F4955" s="14">
        <v>72284.668965079225</v>
      </c>
      <c r="G4955" s="14">
        <v>2551.6097</v>
      </c>
      <c r="H4955" s="14">
        <v>164156.46227102136</v>
      </c>
      <c r="I4955" s="14">
        <v>9849.387736261282</v>
      </c>
      <c r="J4955" s="14">
        <v>3939.7550945045132</v>
      </c>
      <c r="K4955" s="15">
        <v>1.5097724419891538E-2</v>
      </c>
      <c r="L4955" s="14">
        <v>3479.4147800821042</v>
      </c>
      <c r="M4955" s="14">
        <v>235908.84260882638</v>
      </c>
      <c r="N4955" s="14">
        <v>2954.8163208783844</v>
      </c>
      <c r="O4955" s="15">
        <v>0.20284715688659721</v>
      </c>
      <c r="P4955" s="14">
        <v>24560.960204093277</v>
      </c>
      <c r="Q4955" s="14">
        <v>147119.48471374615</v>
      </c>
      <c r="R4955" s="14">
        <v>2954.8163208783844</v>
      </c>
      <c r="S4955" s="15">
        <v>0.3387721492575535</v>
      </c>
      <c r="T4955" s="38">
        <v>220326.20706262748</v>
      </c>
      <c r="U4955" s="38">
        <v>872170.55815355887</v>
      </c>
      <c r="V4955" s="38">
        <v>248366.58204680285</v>
      </c>
      <c r="W4955" s="38">
        <v>1255198.8854761315</v>
      </c>
      <c r="AA4955" s="13">
        <v>4890</v>
      </c>
      <c r="AB4955" s="39">
        <v>2728657.9608934512</v>
      </c>
    </row>
    <row r="4956" spans="3:28">
      <c r="C4956" s="13">
        <v>4891</v>
      </c>
      <c r="D4956" s="13">
        <v>65</v>
      </c>
      <c r="E4956" s="14">
        <v>252772.50569323459</v>
      </c>
      <c r="F4956" s="14">
        <v>77658.777220361488</v>
      </c>
      <c r="G4956" s="14">
        <v>2551.6097</v>
      </c>
      <c r="H4956" s="14">
        <v>172562.1187728731</v>
      </c>
      <c r="I4956" s="14">
        <v>10353.727126372385</v>
      </c>
      <c r="J4956" s="14">
        <v>4141.4908505489539</v>
      </c>
      <c r="K4956" s="15">
        <v>-8.4058760457788664E-3</v>
      </c>
      <c r="L4956" s="14">
        <v>-1286.5629898366556</v>
      </c>
      <c r="M4956" s="14">
        <v>153839.37654369761</v>
      </c>
      <c r="N4956" s="14">
        <v>3106.1181379117156</v>
      </c>
      <c r="O4956" s="15">
        <v>6.3032629188632838E-2</v>
      </c>
      <c r="P4956" s="14">
        <v>8983.5703584762814</v>
      </c>
      <c r="Q4956" s="14">
        <v>153059.1685331999</v>
      </c>
      <c r="R4956" s="14">
        <v>3106.1181379117156</v>
      </c>
      <c r="S4956" s="15">
        <v>0.23518792722867488</v>
      </c>
      <c r="T4956" s="38">
        <v>93339.569140497741</v>
      </c>
      <c r="U4956" s="38">
        <v>491764.90919921303</v>
      </c>
      <c r="V4956" s="38">
        <v>101036.57650913736</v>
      </c>
      <c r="W4956" s="38">
        <v>798663.45427611051</v>
      </c>
      <c r="AA4956" s="13">
        <v>4891</v>
      </c>
      <c r="AB4956" s="39">
        <v>2748788.1554143867</v>
      </c>
    </row>
    <row r="4957" spans="3:28">
      <c r="C4957" s="13">
        <v>4892</v>
      </c>
      <c r="D4957" s="13">
        <v>65</v>
      </c>
      <c r="E4957" s="14">
        <v>221063.55608721214</v>
      </c>
      <c r="F4957" s="14">
        <v>65292.286874012738</v>
      </c>
      <c r="G4957" s="14">
        <v>2551.6097</v>
      </c>
      <c r="H4957" s="14">
        <v>153219.65951319941</v>
      </c>
      <c r="I4957" s="14">
        <v>9193.1795707919646</v>
      </c>
      <c r="J4957" s="14">
        <v>3677.271828316786</v>
      </c>
      <c r="K4957" s="15">
        <v>9.1871499659663514E-2</v>
      </c>
      <c r="L4957" s="14">
        <v>15092.689375557447</v>
      </c>
      <c r="M4957" s="14">
        <v>181211.75427441808</v>
      </c>
      <c r="N4957" s="14">
        <v>2757.9538712375893</v>
      </c>
      <c r="O4957" s="15">
        <v>0.14302369407152676</v>
      </c>
      <c r="P4957" s="14">
        <v>24336.901998967587</v>
      </c>
      <c r="Q4957" s="14">
        <v>195875.81052463886</v>
      </c>
      <c r="R4957" s="14">
        <v>2757.9538712375893</v>
      </c>
      <c r="S4957" s="15">
        <v>0.51109388496084074</v>
      </c>
      <c r="T4957" s="38">
        <v>146476.3746315453</v>
      </c>
      <c r="U4957" s="38">
        <v>434449.22197273176</v>
      </c>
      <c r="V4957" s="38">
        <v>185905.96600607035</v>
      </c>
      <c r="W4957" s="38">
        <v>811536.78677178873</v>
      </c>
      <c r="AA4957" s="13">
        <v>4892</v>
      </c>
      <c r="AB4957" s="39">
        <v>2660324.5913438965</v>
      </c>
    </row>
    <row r="4958" spans="3:28">
      <c r="C4958" s="13">
        <v>4893</v>
      </c>
      <c r="D4958" s="13">
        <v>65</v>
      </c>
      <c r="E4958" s="14">
        <v>230393.11178264604</v>
      </c>
      <c r="F4958" s="14">
        <v>68930.813595231957</v>
      </c>
      <c r="G4958" s="14">
        <v>2551.6097</v>
      </c>
      <c r="H4958" s="14">
        <v>158910.68848741407</v>
      </c>
      <c r="I4958" s="14">
        <v>9534.6413092448438</v>
      </c>
      <c r="J4958" s="14">
        <v>3813.8565236979375</v>
      </c>
      <c r="K4958" s="15">
        <v>4.5938416160138766E-2</v>
      </c>
      <c r="L4958" s="14">
        <v>6135.3020211106941</v>
      </c>
      <c r="M4958" s="14">
        <v>141597.16173125713</v>
      </c>
      <c r="N4958" s="14">
        <v>2860.3923927734531</v>
      </c>
      <c r="O4958" s="15">
        <v>2.6875539747712132E-2</v>
      </c>
      <c r="P4958" s="14">
        <v>5451.1241599977338</v>
      </c>
      <c r="Q4958" s="14">
        <v>209709.77370723401</v>
      </c>
      <c r="R4958" s="14">
        <v>2860.3923927734531</v>
      </c>
      <c r="S4958" s="15">
        <v>7.4186647181278986E-2</v>
      </c>
      <c r="T4958" s="38">
        <v>11832.080170051848</v>
      </c>
      <c r="U4958" s="38">
        <v>172752.97475505204</v>
      </c>
      <c r="V4958" s="38">
        <v>23418.506351160278</v>
      </c>
      <c r="W4958" s="38">
        <v>524059.91019354318</v>
      </c>
      <c r="AA4958" s="13">
        <v>4893</v>
      </c>
      <c r="AB4958" s="39">
        <v>2828070.1569821285</v>
      </c>
    </row>
    <row r="4959" spans="3:28">
      <c r="C4959" s="13">
        <v>4894</v>
      </c>
      <c r="D4959" s="13">
        <v>65</v>
      </c>
      <c r="E4959" s="14">
        <v>239543.39521206994</v>
      </c>
      <c r="F4959" s="14">
        <v>72499.424132707281</v>
      </c>
      <c r="G4959" s="14">
        <v>2551.6097</v>
      </c>
      <c r="H4959" s="14">
        <v>164492.36137936267</v>
      </c>
      <c r="I4959" s="14">
        <v>9869.5416827617591</v>
      </c>
      <c r="J4959" s="14">
        <v>3947.816673104704</v>
      </c>
      <c r="K4959" s="15">
        <v>-8.3310810242414601E-2</v>
      </c>
      <c r="L4959" s="14">
        <v>-12669.783118830896</v>
      </c>
      <c r="M4959" s="14">
        <v>141382.62597848522</v>
      </c>
      <c r="N4959" s="14">
        <v>2960.8625048285276</v>
      </c>
      <c r="O4959" s="15">
        <v>0.17577831785153344</v>
      </c>
      <c r="P4959" s="14">
        <v>29039.359814246611</v>
      </c>
      <c r="Q4959" s="14">
        <v>195724.2381747163</v>
      </c>
      <c r="R4959" s="14">
        <v>2960.8625048285276</v>
      </c>
      <c r="S4959" s="15">
        <v>3.0375326602257821E-2</v>
      </c>
      <c r="T4959" s="38">
        <v>3908.2172993210966</v>
      </c>
      <c r="U4959" s="38">
        <v>134052.85521184074</v>
      </c>
      <c r="V4959" s="38">
        <v>20277.79399473681</v>
      </c>
      <c r="W4959" s="38">
        <v>471159.71936504229</v>
      </c>
      <c r="AA4959" s="13">
        <v>4894</v>
      </c>
      <c r="AB4959" s="39">
        <v>2563139.0975001222</v>
      </c>
    </row>
    <row r="4960" spans="3:28">
      <c r="C4960" s="13">
        <v>4895</v>
      </c>
      <c r="D4960" s="13">
        <v>65</v>
      </c>
      <c r="E4960" s="14">
        <v>261268.29058942341</v>
      </c>
      <c r="F4960" s="14">
        <v>80972.133329875127</v>
      </c>
      <c r="G4960" s="14">
        <v>2551.6097</v>
      </c>
      <c r="H4960" s="14">
        <v>177744.54755954829</v>
      </c>
      <c r="I4960" s="14">
        <v>10664.672853572896</v>
      </c>
      <c r="J4960" s="14">
        <v>4265.8691414291588</v>
      </c>
      <c r="K4960" s="15">
        <v>1.4362213767568615E-2</v>
      </c>
      <c r="L4960" s="14">
        <v>2738.4630472918579</v>
      </c>
      <c r="M4960" s="14">
        <v>195542.77263093059</v>
      </c>
      <c r="N4960" s="14">
        <v>3199.4018560718687</v>
      </c>
      <c r="O4960" s="15">
        <v>-3.8275403052033252E-3</v>
      </c>
      <c r="P4960" s="14">
        <v>-989.67493204790833</v>
      </c>
      <c r="Q4960" s="14">
        <v>259176.84780123489</v>
      </c>
      <c r="R4960" s="14">
        <v>3199.4018560718687</v>
      </c>
      <c r="S4960" s="15">
        <v>0.2917988248715605</v>
      </c>
      <c r="T4960" s="38">
        <v>216283.12522449615</v>
      </c>
      <c r="U4960" s="38">
        <v>959089.11894585064</v>
      </c>
      <c r="V4960" s="38">
        <v>218031.9133397401</v>
      </c>
      <c r="W4960" s="38">
        <v>1413808.739378016</v>
      </c>
      <c r="AA4960" s="13">
        <v>4895</v>
      </c>
      <c r="AB4960" s="39">
        <v>2650522.1203471827</v>
      </c>
    </row>
    <row r="4961" spans="3:28">
      <c r="C4961" s="13">
        <v>4896</v>
      </c>
      <c r="D4961" s="13">
        <v>65</v>
      </c>
      <c r="E4961" s="14">
        <v>222672.89636654046</v>
      </c>
      <c r="F4961" s="14">
        <v>65919.929582950776</v>
      </c>
      <c r="G4961" s="14">
        <v>2551.6097</v>
      </c>
      <c r="H4961" s="14">
        <v>154201.35708358968</v>
      </c>
      <c r="I4961" s="14">
        <v>9252.0814250153799</v>
      </c>
      <c r="J4961" s="14">
        <v>3700.8325700061523</v>
      </c>
      <c r="K4961" s="15">
        <v>5.3188035680506549E-2</v>
      </c>
      <c r="L4961" s="14">
        <v>8640.9748686717194</v>
      </c>
      <c r="M4961" s="14">
        <v>172952.26714046445</v>
      </c>
      <c r="N4961" s="14">
        <v>2775.6244275046138</v>
      </c>
      <c r="O4961" s="15">
        <v>-0.14443689591332445</v>
      </c>
      <c r="P4961" s="14">
        <v>-27987.751496007688</v>
      </c>
      <c r="Q4961" s="14">
        <v>167171.54354442441</v>
      </c>
      <c r="R4961" s="14">
        <v>2775.6244275046138</v>
      </c>
      <c r="S4961" s="15">
        <v>0.3131021279272726</v>
      </c>
      <c r="T4961" s="38">
        <v>53697.112130565249</v>
      </c>
      <c r="U4961" s="38">
        <v>226585.23475753205</v>
      </c>
      <c r="V4961" s="38">
        <v>34350.335503229282</v>
      </c>
      <c r="W4961" s="38">
        <v>566709.04544242087</v>
      </c>
      <c r="AA4961" s="13">
        <v>4896</v>
      </c>
      <c r="AB4961" s="39">
        <v>2972876.4446312077</v>
      </c>
    </row>
    <row r="4962" spans="3:28">
      <c r="C4962" s="13">
        <v>4897</v>
      </c>
      <c r="D4962" s="13">
        <v>65</v>
      </c>
      <c r="E4962" s="14">
        <v>234666.96874783069</v>
      </c>
      <c r="F4962" s="14">
        <v>70597.617811653967</v>
      </c>
      <c r="G4962" s="14">
        <v>2551.6097</v>
      </c>
      <c r="H4962" s="14">
        <v>161517.74123617672</v>
      </c>
      <c r="I4962" s="14">
        <v>9691.0644741706037</v>
      </c>
      <c r="J4962" s="14">
        <v>3876.4257896682416</v>
      </c>
      <c r="K4962" s="15">
        <v>7.214638997869656E-2</v>
      </c>
      <c r="L4962" s="14">
        <v>11306.758337096206</v>
      </c>
      <c r="M4962" s="14">
        <v>169964.63995596315</v>
      </c>
      <c r="N4962" s="14">
        <v>2907.3193422511808</v>
      </c>
      <c r="O4962" s="15">
        <v>0.10560985692198788</v>
      </c>
      <c r="P4962" s="14">
        <v>12633.653600954038</v>
      </c>
      <c r="Q4962" s="14">
        <v>133713.01838297941</v>
      </c>
      <c r="R4962" s="14">
        <v>2907.3193422511808</v>
      </c>
      <c r="S4962" s="15">
        <v>0.55296859883201388</v>
      </c>
      <c r="T4962" s="38">
        <v>122938.60018295299</v>
      </c>
      <c r="U4962" s="38">
        <v>346717.0002509568</v>
      </c>
      <c r="V4962" s="38">
        <v>146879.01212100324</v>
      </c>
      <c r="W4962" s="38">
        <v>650394.65858989931</v>
      </c>
      <c r="AA4962" s="13">
        <v>4897</v>
      </c>
      <c r="AB4962" s="39">
        <v>2817694.1250906503</v>
      </c>
    </row>
    <row r="4963" spans="3:28">
      <c r="C4963" s="13">
        <v>4898</v>
      </c>
      <c r="D4963" s="13">
        <v>65</v>
      </c>
      <c r="E4963" s="14">
        <v>245614.81666298586</v>
      </c>
      <c r="F4963" s="14">
        <v>74867.278498564483</v>
      </c>
      <c r="G4963" s="14">
        <v>2551.6097</v>
      </c>
      <c r="H4963" s="14">
        <v>168195.92846442139</v>
      </c>
      <c r="I4963" s="14">
        <v>10091.755707865283</v>
      </c>
      <c r="J4963" s="14">
        <v>4036.7022831461131</v>
      </c>
      <c r="K4963" s="15">
        <v>7.3572617844236465E-2</v>
      </c>
      <c r="L4963" s="14">
        <v>11889.134511264963</v>
      </c>
      <c r="M4963" s="14">
        <v>175504.76001428493</v>
      </c>
      <c r="N4963" s="14">
        <v>3027.5267123595845</v>
      </c>
      <c r="O4963" s="15">
        <v>-0.13569318672445677</v>
      </c>
      <c r="P4963" s="14">
        <v>-33984.513908409652</v>
      </c>
      <c r="Q4963" s="14">
        <v>217980.39389188855</v>
      </c>
      <c r="R4963" s="14">
        <v>3027.5267123595845</v>
      </c>
      <c r="S4963" s="15">
        <v>7.9796766994796528E-2</v>
      </c>
      <c r="T4963" s="38">
        <v>18088.434109528433</v>
      </c>
      <c r="U4963" s="38">
        <v>246283.48783312325</v>
      </c>
      <c r="V4963" s="38">
        <v>-4006.9452876162541</v>
      </c>
      <c r="W4963" s="38">
        <v>639768.64173929673</v>
      </c>
      <c r="AA4963" s="13">
        <v>4898</v>
      </c>
      <c r="AB4963" s="39">
        <v>2172441.4805573933</v>
      </c>
    </row>
    <row r="4964" spans="3:28">
      <c r="C4964" s="13">
        <v>4899</v>
      </c>
      <c r="D4964" s="13">
        <v>65</v>
      </c>
      <c r="E4964" s="14">
        <v>224085.53299139845</v>
      </c>
      <c r="F4964" s="14">
        <v>66470.857866645398</v>
      </c>
      <c r="G4964" s="14">
        <v>2551.6097</v>
      </c>
      <c r="H4964" s="14">
        <v>155063.06542475303</v>
      </c>
      <c r="I4964" s="14">
        <v>9303.7839254851824</v>
      </c>
      <c r="J4964" s="14">
        <v>3721.5135701940731</v>
      </c>
      <c r="K4964" s="15">
        <v>3.4523597403408879E-4</v>
      </c>
      <c r="L4964" s="14">
        <v>51.316152277651504</v>
      </c>
      <c r="M4964" s="14">
        <v>150552.87556874973</v>
      </c>
      <c r="N4964" s="14">
        <v>2791.1351776455544</v>
      </c>
      <c r="O4964" s="15">
        <v>0.10364018605003794</v>
      </c>
      <c r="P4964" s="14">
        <v>18298.551737600708</v>
      </c>
      <c r="Q4964" s="14">
        <v>196252.58023815986</v>
      </c>
      <c r="R4964" s="14">
        <v>2791.1351776455544</v>
      </c>
      <c r="S4964" s="15">
        <v>7.175391842732369E-2</v>
      </c>
      <c r="T4964" s="38">
        <v>25345.142682844038</v>
      </c>
      <c r="U4964" s="38">
        <v>379963.82670000504</v>
      </c>
      <c r="V4964" s="38">
        <v>43695.0105727224</v>
      </c>
      <c r="W4964" s="38">
        <v>726769.28250691458</v>
      </c>
      <c r="AA4964" s="13">
        <v>4899</v>
      </c>
      <c r="AB4964" s="39">
        <v>2616202.5163029446</v>
      </c>
    </row>
    <row r="4965" spans="3:28">
      <c r="C4965" s="13">
        <v>4900</v>
      </c>
      <c r="D4965" s="13">
        <v>65</v>
      </c>
      <c r="E4965" s="14">
        <v>226492.52220326944</v>
      </c>
      <c r="F4965" s="14">
        <v>67409.583659275086</v>
      </c>
      <c r="G4965" s="14">
        <v>2551.6097</v>
      </c>
      <c r="H4965" s="14">
        <v>156531.32884399436</v>
      </c>
      <c r="I4965" s="14">
        <v>9391.8797306396609</v>
      </c>
      <c r="J4965" s="14">
        <v>3756.7518922558647</v>
      </c>
      <c r="K4965" s="15">
        <v>2.2660056831070217E-2</v>
      </c>
      <c r="L4965" s="14">
        <v>3490.3161491053506</v>
      </c>
      <c r="M4965" s="14">
        <v>159398.14467452344</v>
      </c>
      <c r="N4965" s="14">
        <v>2817.5639191918981</v>
      </c>
      <c r="O4965" s="15">
        <v>-7.267566600337369E-2</v>
      </c>
      <c r="P4965" s="14">
        <v>-12823.376479487422</v>
      </c>
      <c r="Q4965" s="14">
        <v>165032.03727144492</v>
      </c>
      <c r="R4965" s="14">
        <v>2817.5639191918981</v>
      </c>
      <c r="S4965" s="15">
        <v>0.50019444107844757</v>
      </c>
      <c r="T4965" s="38">
        <v>93806.026225449692</v>
      </c>
      <c r="U4965" s="38">
        <v>282753.93001774448</v>
      </c>
      <c r="V4965" s="38">
        <v>84472.965895067624</v>
      </c>
      <c r="W4965" s="38">
        <v>607184.11196371284</v>
      </c>
      <c r="AA4965" s="13">
        <v>4900</v>
      </c>
      <c r="AB4965" s="39">
        <v>2268132.075599255</v>
      </c>
    </row>
    <row r="4966" spans="3:28">
      <c r="C4966" s="13">
        <v>4901</v>
      </c>
      <c r="D4966" s="13">
        <v>65</v>
      </c>
      <c r="E4966" s="14">
        <v>233357.73444153997</v>
      </c>
      <c r="F4966" s="14">
        <v>70087.016432200588</v>
      </c>
      <c r="G4966" s="14">
        <v>2551.6097</v>
      </c>
      <c r="H4966" s="14">
        <v>160719.10830933938</v>
      </c>
      <c r="I4966" s="14">
        <v>9643.1464985603634</v>
      </c>
      <c r="J4966" s="14">
        <v>3857.2585994241454</v>
      </c>
      <c r="K4966" s="15">
        <v>-7.0748293542501201E-3</v>
      </c>
      <c r="L4966" s="14">
        <v>-1052.6393313506821</v>
      </c>
      <c r="M4966" s="14">
        <v>149662.52299170865</v>
      </c>
      <c r="N4966" s="14">
        <v>2892.943949568109</v>
      </c>
      <c r="O4966" s="15">
        <v>-0.12039099838516434</v>
      </c>
      <c r="P4966" s="14">
        <v>-14590.141375341918</v>
      </c>
      <c r="Q4966" s="14">
        <v>108045.96745803842</v>
      </c>
      <c r="R4966" s="14">
        <v>2892.943949568109</v>
      </c>
      <c r="S4966" s="15">
        <v>0.47326882535809028</v>
      </c>
      <c r="T4966" s="38">
        <v>74004.647066321166</v>
      </c>
      <c r="U4966" s="38">
        <v>231820.27564111343</v>
      </c>
      <c r="V4966" s="38">
        <v>58361.866359628562</v>
      </c>
      <c r="W4966" s="38">
        <v>489528.76609086047</v>
      </c>
      <c r="AA4966" s="13">
        <v>4901</v>
      </c>
      <c r="AB4966" s="39">
        <v>3101944.3502185065</v>
      </c>
    </row>
    <row r="4967" spans="3:28">
      <c r="C4967" s="13">
        <v>4902</v>
      </c>
      <c r="D4967" s="13">
        <v>65</v>
      </c>
      <c r="E4967" s="14">
        <v>228190.96652027234</v>
      </c>
      <c r="F4967" s="14">
        <v>68071.976942906214</v>
      </c>
      <c r="G4967" s="14">
        <v>2551.6097</v>
      </c>
      <c r="H4967" s="14">
        <v>157567.37987736613</v>
      </c>
      <c r="I4967" s="14">
        <v>9454.042792641967</v>
      </c>
      <c r="J4967" s="14">
        <v>3781.6171170567868</v>
      </c>
      <c r="K4967" s="15">
        <v>3.7345761464694247E-2</v>
      </c>
      <c r="L4967" s="14">
        <v>4508.1017635321696</v>
      </c>
      <c r="M4967" s="14">
        <v>127111.45136353903</v>
      </c>
      <c r="N4967" s="14">
        <v>2836.2128377925901</v>
      </c>
      <c r="O4967" s="15">
        <v>0.16257885781450321</v>
      </c>
      <c r="P4967" s="14">
        <v>37225.739110001086</v>
      </c>
      <c r="Q4967" s="14">
        <v>267614.20250160014</v>
      </c>
      <c r="R4967" s="14">
        <v>2836.2128377925901</v>
      </c>
      <c r="S4967" s="15">
        <v>-0.13890284276951936</v>
      </c>
      <c r="T4967" s="38">
        <v>-22556.02511651563</v>
      </c>
      <c r="U4967" s="38">
        <v>141249.1474471874</v>
      </c>
      <c r="V4967" s="38">
        <v>19177.815757017626</v>
      </c>
      <c r="W4967" s="38">
        <v>535974.80131232657</v>
      </c>
      <c r="AA4967" s="13">
        <v>4902</v>
      </c>
      <c r="AB4967" s="39">
        <v>2519789.9611754343</v>
      </c>
    </row>
    <row r="4968" spans="3:28">
      <c r="C4968" s="13">
        <v>4903</v>
      </c>
      <c r="D4968" s="13">
        <v>65</v>
      </c>
      <c r="E4968" s="14">
        <v>237925.23270241095</v>
      </c>
      <c r="F4968" s="14">
        <v>71868.340753940269</v>
      </c>
      <c r="G4968" s="14">
        <v>2551.6097</v>
      </c>
      <c r="H4968" s="14">
        <v>163505.28224847067</v>
      </c>
      <c r="I4968" s="14">
        <v>9810.31693490824</v>
      </c>
      <c r="J4968" s="14">
        <v>3924.1267739632963</v>
      </c>
      <c r="K4968" s="15">
        <v>7.4595519135685698E-2</v>
      </c>
      <c r="L4968" s="14">
        <v>10563.431039134126</v>
      </c>
      <c r="M4968" s="14">
        <v>154134.95249449852</v>
      </c>
      <c r="N4968" s="14">
        <v>2943.0950804724721</v>
      </c>
      <c r="O4968" s="15">
        <v>7.0920944014470993E-2</v>
      </c>
      <c r="P4968" s="14">
        <v>31565.045170338126</v>
      </c>
      <c r="Q4968" s="14">
        <v>478110.2674757815</v>
      </c>
      <c r="R4968" s="14">
        <v>2943.0950804724721</v>
      </c>
      <c r="S4968" s="15">
        <v>4.3995436776181507E-2</v>
      </c>
      <c r="T4968" s="38">
        <v>9484.0529615725791</v>
      </c>
      <c r="U4968" s="38">
        <v>226524.61530261443</v>
      </c>
      <c r="V4968" s="38">
        <v>51612.529171044836</v>
      </c>
      <c r="W4968" s="38">
        <v>858769.83527289447</v>
      </c>
      <c r="AA4968" s="13">
        <v>4903</v>
      </c>
      <c r="AB4968" s="39">
        <v>2379717.6892967578</v>
      </c>
    </row>
    <row r="4969" spans="3:28">
      <c r="C4969" s="13">
        <v>4904</v>
      </c>
      <c r="D4969" s="13">
        <v>65</v>
      </c>
      <c r="E4969" s="14">
        <v>225908.69064014588</v>
      </c>
      <c r="F4969" s="14">
        <v>67181.889349656893</v>
      </c>
      <c r="G4969" s="14">
        <v>2551.6097</v>
      </c>
      <c r="H4969" s="14">
        <v>156175.19159048898</v>
      </c>
      <c r="I4969" s="14">
        <v>9370.5114954293385</v>
      </c>
      <c r="J4969" s="14">
        <v>3748.2045981717356</v>
      </c>
      <c r="K4969" s="15">
        <v>1.3692808553101992E-2</v>
      </c>
      <c r="L4969" s="14">
        <v>2156.6432047244975</v>
      </c>
      <c r="M4969" s="14">
        <v>161532.63391193593</v>
      </c>
      <c r="N4969" s="14">
        <v>2811.1534486288015</v>
      </c>
      <c r="O4969" s="15">
        <v>9.6632967622445831E-2</v>
      </c>
      <c r="P4969" s="14">
        <v>11206.145748795521</v>
      </c>
      <c r="Q4969" s="14">
        <v>128577.79517594769</v>
      </c>
      <c r="R4969" s="14">
        <v>2811.1534486288015</v>
      </c>
      <c r="S4969" s="15">
        <v>4.0219460105432869E-3</v>
      </c>
      <c r="T4969" s="38">
        <v>1468.2501728326476</v>
      </c>
      <c r="U4969" s="38">
        <v>367933.46941440587</v>
      </c>
      <c r="V4969" s="38">
        <v>14831.039126352667</v>
      </c>
      <c r="W4969" s="38">
        <v>658043.89850228955</v>
      </c>
      <c r="AA4969" s="13">
        <v>4904</v>
      </c>
      <c r="AB4969" s="39">
        <v>2888264.4126381325</v>
      </c>
    </row>
    <row r="4970" spans="3:28">
      <c r="C4970" s="13">
        <v>4905</v>
      </c>
      <c r="D4970" s="13">
        <v>65</v>
      </c>
      <c r="E4970" s="14">
        <v>216711.76756361092</v>
      </c>
      <c r="F4970" s="14">
        <v>63595.089349808259</v>
      </c>
      <c r="G4970" s="14">
        <v>2551.6097</v>
      </c>
      <c r="H4970" s="14">
        <v>150565.06851380266</v>
      </c>
      <c r="I4970" s="14">
        <v>9033.9041108281599</v>
      </c>
      <c r="J4970" s="14">
        <v>3613.5616443312642</v>
      </c>
      <c r="K4970" s="15">
        <v>4.2006756346289129E-2</v>
      </c>
      <c r="L4970" s="14">
        <v>5802.3025942550512</v>
      </c>
      <c r="M4970" s="14">
        <v>145736.92519555928</v>
      </c>
      <c r="N4970" s="14">
        <v>2710.1712332484481</v>
      </c>
      <c r="O4970" s="15">
        <v>2.4330996705737878E-2</v>
      </c>
      <c r="P4970" s="14">
        <v>8016.3967951871437</v>
      </c>
      <c r="Q4970" s="14">
        <v>338844.08446500509</v>
      </c>
      <c r="R4970" s="14">
        <v>2710.1712332484481</v>
      </c>
      <c r="S4970" s="15">
        <v>9.1274806864162866E-2</v>
      </c>
      <c r="T4970" s="38">
        <v>31381.543011335649</v>
      </c>
      <c r="U4970" s="38">
        <v>376550.48142568022</v>
      </c>
      <c r="V4970" s="38">
        <v>45200.242400777846</v>
      </c>
      <c r="W4970" s="38">
        <v>861131.49108624458</v>
      </c>
      <c r="AA4970" s="13">
        <v>4905</v>
      </c>
      <c r="AB4970" s="39">
        <v>2417936.7022786089</v>
      </c>
    </row>
    <row r="4971" spans="3:28">
      <c r="C4971" s="13">
        <v>4906</v>
      </c>
      <c r="D4971" s="13">
        <v>65</v>
      </c>
      <c r="E4971" s="14">
        <v>225159.39272336211</v>
      </c>
      <c r="F4971" s="14">
        <v>66889.663162111217</v>
      </c>
      <c r="G4971" s="14">
        <v>2551.6097</v>
      </c>
      <c r="H4971" s="14">
        <v>155718.11986125089</v>
      </c>
      <c r="I4971" s="14">
        <v>9343.087191675053</v>
      </c>
      <c r="J4971" s="14">
        <v>3737.2348766700215</v>
      </c>
      <c r="K4971" s="15">
        <v>7.3601339483085435E-2</v>
      </c>
      <c r="L4971" s="14">
        <v>10966.127887899343</v>
      </c>
      <c r="M4971" s="14">
        <v>161828.3365423223</v>
      </c>
      <c r="N4971" s="14">
        <v>2802.9261575025157</v>
      </c>
      <c r="O4971" s="15">
        <v>0.12628780670211864</v>
      </c>
      <c r="P4971" s="14">
        <v>27503.490007383367</v>
      </c>
      <c r="Q4971" s="14">
        <v>246689.16144013053</v>
      </c>
      <c r="R4971" s="14">
        <v>2802.9261575025157</v>
      </c>
      <c r="S4971" s="15">
        <v>8.3095318446552352E-2</v>
      </c>
      <c r="T4971" s="38">
        <v>9000.9638345024377</v>
      </c>
      <c r="U4971" s="38">
        <v>118723.37691107985</v>
      </c>
      <c r="V4971" s="38">
        <v>47470.581729785146</v>
      </c>
      <c r="W4971" s="38">
        <v>527240.87489353272</v>
      </c>
      <c r="AA4971" s="13">
        <v>4906</v>
      </c>
      <c r="AB4971" s="39">
        <v>2531807.5026119812</v>
      </c>
    </row>
    <row r="4972" spans="3:28">
      <c r="C4972" s="13">
        <v>4907</v>
      </c>
      <c r="D4972" s="13">
        <v>65</v>
      </c>
      <c r="E4972" s="14">
        <v>218626.06239126212</v>
      </c>
      <c r="F4972" s="14">
        <v>64341.664332592227</v>
      </c>
      <c r="G4972" s="14">
        <v>2551.6097</v>
      </c>
      <c r="H4972" s="14">
        <v>151732.7883586699</v>
      </c>
      <c r="I4972" s="14">
        <v>9103.9673015201934</v>
      </c>
      <c r="J4972" s="14">
        <v>3641.5869206080774</v>
      </c>
      <c r="K4972" s="15">
        <v>9.7638464441377415E-2</v>
      </c>
      <c r="L4972" s="14">
        <v>11908.849605038587</v>
      </c>
      <c r="M4972" s="14">
        <v>135698.47648742821</v>
      </c>
      <c r="N4972" s="14">
        <v>2731.1901904560577</v>
      </c>
      <c r="O4972" s="15">
        <v>-0.14403892095730156</v>
      </c>
      <c r="P4972" s="14">
        <v>-24540.977574587658</v>
      </c>
      <c r="Q4972" s="14">
        <v>147202.02254065234</v>
      </c>
      <c r="R4972" s="14">
        <v>2731.1901904560577</v>
      </c>
      <c r="S4972" s="15">
        <v>0.25122492028968862</v>
      </c>
      <c r="T4972" s="38">
        <v>214639.49871796265</v>
      </c>
      <c r="U4972" s="38">
        <v>1070376.9390523527</v>
      </c>
      <c r="V4972" s="38">
        <v>202007.37074841358</v>
      </c>
      <c r="W4972" s="38">
        <v>1353277.4380804333</v>
      </c>
      <c r="AA4972" s="13">
        <v>4907</v>
      </c>
      <c r="AB4972" s="39">
        <v>2364633.0437505385</v>
      </c>
    </row>
    <row r="4973" spans="3:28">
      <c r="C4973" s="13">
        <v>4908</v>
      </c>
      <c r="D4973" s="13">
        <v>65</v>
      </c>
      <c r="E4973" s="14">
        <v>233329.07784088183</v>
      </c>
      <c r="F4973" s="14">
        <v>70075.840357943918</v>
      </c>
      <c r="G4973" s="14">
        <v>2551.6097</v>
      </c>
      <c r="H4973" s="14">
        <v>160701.62778293793</v>
      </c>
      <c r="I4973" s="14">
        <v>9642.0976669762749</v>
      </c>
      <c r="J4973" s="14">
        <v>3856.8390667905101</v>
      </c>
      <c r="K4973" s="15">
        <v>1.2205415528961649E-3</v>
      </c>
      <c r="L4973" s="14">
        <v>162.72981893599848</v>
      </c>
      <c r="M4973" s="14">
        <v>135417.06402509648</v>
      </c>
      <c r="N4973" s="14">
        <v>2892.6293000928822</v>
      </c>
      <c r="O4973" s="15">
        <v>-5.5147383740116171E-2</v>
      </c>
      <c r="P4973" s="14">
        <v>-10800.79598922761</v>
      </c>
      <c r="Q4973" s="14">
        <v>186498.79866638916</v>
      </c>
      <c r="R4973" s="14">
        <v>2892.6293000928822</v>
      </c>
      <c r="S4973" s="15">
        <v>-0.16285147697878993</v>
      </c>
      <c r="T4973" s="38">
        <v>-79041.848667689424</v>
      </c>
      <c r="U4973" s="38">
        <v>407766.03674652008</v>
      </c>
      <c r="V4973" s="38">
        <v>-89679.914837981036</v>
      </c>
      <c r="W4973" s="38">
        <v>729681.89943800576</v>
      </c>
      <c r="AA4973" s="13">
        <v>4908</v>
      </c>
      <c r="AB4973" s="39">
        <v>2512038.760467927</v>
      </c>
    </row>
    <row r="4974" spans="3:28">
      <c r="C4974" s="13">
        <v>4909</v>
      </c>
      <c r="D4974" s="13">
        <v>65</v>
      </c>
      <c r="E4974" s="14">
        <v>241764.7471432944</v>
      </c>
      <c r="F4974" s="14">
        <v>73365.751385884825</v>
      </c>
      <c r="G4974" s="14">
        <v>2551.6097</v>
      </c>
      <c r="H4974" s="14">
        <v>165847.38605740957</v>
      </c>
      <c r="I4974" s="14">
        <v>9950.8431634445733</v>
      </c>
      <c r="J4974" s="14">
        <v>3980.3372653778297</v>
      </c>
      <c r="K4974" s="15">
        <v>3.5842215120494528E-2</v>
      </c>
      <c r="L4974" s="14">
        <v>5020.4414382814066</v>
      </c>
      <c r="M4974" s="14">
        <v>147081.2340936113</v>
      </c>
      <c r="N4974" s="14">
        <v>2985.2529490333718</v>
      </c>
      <c r="O4974" s="15">
        <v>-0.10283178224316791</v>
      </c>
      <c r="P4974" s="14">
        <v>-24734.977612541657</v>
      </c>
      <c r="Q4974" s="14">
        <v>217295.90535207913</v>
      </c>
      <c r="R4974" s="14">
        <v>2985.2529490333718</v>
      </c>
      <c r="S4974" s="15">
        <v>9.3841560455879366E-2</v>
      </c>
      <c r="T4974" s="38">
        <v>188194.86919942393</v>
      </c>
      <c r="U4974" s="38">
        <v>2195140.8181163548</v>
      </c>
      <c r="V4974" s="38">
        <v>168480.33302516368</v>
      </c>
      <c r="W4974" s="38">
        <v>2559517.9575620452</v>
      </c>
      <c r="AA4974" s="13">
        <v>4909</v>
      </c>
      <c r="AB4974" s="39">
        <v>2760907.619473245</v>
      </c>
    </row>
    <row r="4975" spans="3:28">
      <c r="C4975" s="13">
        <v>4910</v>
      </c>
      <c r="D4975" s="13">
        <v>65</v>
      </c>
      <c r="E4975" s="14">
        <v>211944.15457777816</v>
      </c>
      <c r="F4975" s="14">
        <v>61735.720285333482</v>
      </c>
      <c r="G4975" s="14">
        <v>2551.6097</v>
      </c>
      <c r="H4975" s="14">
        <v>147656.82459244467</v>
      </c>
      <c r="I4975" s="14">
        <v>8859.4094755466795</v>
      </c>
      <c r="J4975" s="14">
        <v>3543.7637902186721</v>
      </c>
      <c r="K4975" s="15">
        <v>3.9322264151513339E-3</v>
      </c>
      <c r="L4975" s="14">
        <v>569.27979923416069</v>
      </c>
      <c r="M4975" s="14">
        <v>147114.0560120914</v>
      </c>
      <c r="N4975" s="14">
        <v>2657.8228426640039</v>
      </c>
      <c r="O4975" s="15">
        <v>-0.11270332642161154</v>
      </c>
      <c r="P4975" s="14">
        <v>-14020.492040342549</v>
      </c>
      <c r="Q4975" s="14">
        <v>111710.1782775577</v>
      </c>
      <c r="R4975" s="14">
        <v>2657.8228426640039</v>
      </c>
      <c r="S4975" s="15">
        <v>3.6343007634647623E-2</v>
      </c>
      <c r="T4975" s="38">
        <v>10548.380594351269</v>
      </c>
      <c r="U4975" s="38">
        <v>302122.41152788803</v>
      </c>
      <c r="V4975" s="38">
        <v>-2902.8316467571203</v>
      </c>
      <c r="W4975" s="38">
        <v>560946.64581753709</v>
      </c>
      <c r="AA4975" s="13">
        <v>4910</v>
      </c>
      <c r="AB4975" s="39">
        <v>3055071.4996141694</v>
      </c>
    </row>
    <row r="4976" spans="3:28">
      <c r="C4976" s="13">
        <v>4911</v>
      </c>
      <c r="D4976" s="13">
        <v>65</v>
      </c>
      <c r="E4976" s="14">
        <v>226088.75318165118</v>
      </c>
      <c r="F4976" s="14">
        <v>67252.113740843954</v>
      </c>
      <c r="G4976" s="14">
        <v>2551.6097</v>
      </c>
      <c r="H4976" s="14">
        <v>156285.02974080722</v>
      </c>
      <c r="I4976" s="14">
        <v>9377.1017844484322</v>
      </c>
      <c r="J4976" s="14">
        <v>3750.8407137793729</v>
      </c>
      <c r="K4976" s="15">
        <v>5.1625616163374702E-2</v>
      </c>
      <c r="L4976" s="14">
        <v>8131.687653026137</v>
      </c>
      <c r="M4976" s="14">
        <v>167519.75884768122</v>
      </c>
      <c r="N4976" s="14">
        <v>2813.1305353345297</v>
      </c>
      <c r="O4976" s="15">
        <v>3.9812201857524973E-2</v>
      </c>
      <c r="P4976" s="14">
        <v>9627.5632814210003</v>
      </c>
      <c r="Q4976" s="14">
        <v>252858.5650842727</v>
      </c>
      <c r="R4976" s="14">
        <v>2813.1305353345297</v>
      </c>
      <c r="S4976" s="15">
        <v>0.16561578059632304</v>
      </c>
      <c r="T4976" s="38">
        <v>87747.344516489509</v>
      </c>
      <c r="U4976" s="38">
        <v>618978.68976914836</v>
      </c>
      <c r="V4976" s="38">
        <v>105506.59545093664</v>
      </c>
      <c r="W4976" s="38">
        <v>1039357.0137011022</v>
      </c>
      <c r="AA4976" s="13">
        <v>4911</v>
      </c>
      <c r="AB4976" s="39">
        <v>2490528.5074324571</v>
      </c>
    </row>
    <row r="4977" spans="3:28">
      <c r="C4977" s="13">
        <v>4912</v>
      </c>
      <c r="D4977" s="13">
        <v>65</v>
      </c>
      <c r="E4977" s="14">
        <v>234484.14879518439</v>
      </c>
      <c r="F4977" s="14">
        <v>70526.318030121911</v>
      </c>
      <c r="G4977" s="14">
        <v>2551.6097</v>
      </c>
      <c r="H4977" s="14">
        <v>161406.22106506248</v>
      </c>
      <c r="I4977" s="14">
        <v>9684.373263903748</v>
      </c>
      <c r="J4977" s="14">
        <v>3873.7493055614996</v>
      </c>
      <c r="K4977" s="15">
        <v>7.526814446824831E-2</v>
      </c>
      <c r="L4977" s="14">
        <v>8069.5514204924875</v>
      </c>
      <c r="M4977" s="14">
        <v>117217.13888547242</v>
      </c>
      <c r="N4977" s="14">
        <v>2905.3119791711242</v>
      </c>
      <c r="O4977" s="15">
        <v>3.4538249088579859E-2</v>
      </c>
      <c r="P4977" s="14">
        <v>6621.5777341692965</v>
      </c>
      <c r="Q4977" s="14">
        <v>199791.47211609519</v>
      </c>
      <c r="R4977" s="14">
        <v>2905.3119791711242</v>
      </c>
      <c r="S4977" s="15">
        <v>0.27281793969431223</v>
      </c>
      <c r="T4977" s="38">
        <v>44112.584831128399</v>
      </c>
      <c r="U4977" s="38">
        <v>207257.63128651612</v>
      </c>
      <c r="V4977" s="38">
        <v>58803.713985790178</v>
      </c>
      <c r="W4977" s="38">
        <v>524266.24228808377</v>
      </c>
      <c r="AA4977" s="13">
        <v>4912</v>
      </c>
      <c r="AB4977" s="39">
        <v>3211114.4978537285</v>
      </c>
    </row>
    <row r="4978" spans="3:28">
      <c r="C4978" s="13">
        <v>4913</v>
      </c>
      <c r="D4978" s="13">
        <v>65</v>
      </c>
      <c r="E4978" s="14">
        <v>224075.10675434041</v>
      </c>
      <c r="F4978" s="14">
        <v>66466.791634192763</v>
      </c>
      <c r="G4978" s="14">
        <v>2551.6097</v>
      </c>
      <c r="H4978" s="14">
        <v>155056.70542014766</v>
      </c>
      <c r="I4978" s="14">
        <v>9303.4023252088591</v>
      </c>
      <c r="J4978" s="14">
        <v>3721.3609300835437</v>
      </c>
      <c r="K4978" s="15">
        <v>-4.9238209776456383E-2</v>
      </c>
      <c r="L4978" s="14">
        <v>-6870.2027310786243</v>
      </c>
      <c r="M4978" s="14">
        <v>134520.38270552168</v>
      </c>
      <c r="N4978" s="14">
        <v>2791.0206975626575</v>
      </c>
      <c r="O4978" s="15">
        <v>-8.8884657255933808E-2</v>
      </c>
      <c r="P4978" s="14">
        <v>-14629.937254283146</v>
      </c>
      <c r="Q4978" s="14">
        <v>151360.20287585421</v>
      </c>
      <c r="R4978" s="14">
        <v>2791.0206975626575</v>
      </c>
      <c r="S4978" s="15">
        <v>0.31106251655059225</v>
      </c>
      <c r="T4978" s="38">
        <v>242684.97357135749</v>
      </c>
      <c r="U4978" s="38">
        <v>1024261.1892732583</v>
      </c>
      <c r="V4978" s="38">
        <v>221184.83358599572</v>
      </c>
      <c r="W4978" s="38">
        <v>1310141.7748546342</v>
      </c>
      <c r="AA4978" s="13">
        <v>4913</v>
      </c>
      <c r="AB4978" s="39">
        <v>2826349.7846372575</v>
      </c>
    </row>
    <row r="4979" spans="3:28">
      <c r="C4979" s="13">
        <v>4914</v>
      </c>
      <c r="D4979" s="13">
        <v>65</v>
      </c>
      <c r="E4979" s="14">
        <v>226466.55512401945</v>
      </c>
      <c r="F4979" s="14">
        <v>67399.456498367581</v>
      </c>
      <c r="G4979" s="14">
        <v>2551.6097</v>
      </c>
      <c r="H4979" s="14">
        <v>156515.48892565185</v>
      </c>
      <c r="I4979" s="14">
        <v>9390.929335539111</v>
      </c>
      <c r="J4979" s="14">
        <v>3756.3717342156447</v>
      </c>
      <c r="K4979" s="15">
        <v>4.0326754973089303E-2</v>
      </c>
      <c r="L4979" s="14">
        <v>7294.8828697440067</v>
      </c>
      <c r="M4979" s="14">
        <v>190067.43711863708</v>
      </c>
      <c r="N4979" s="14">
        <v>2817.2788006617334</v>
      </c>
      <c r="O4979" s="15">
        <v>-6.6202130008714805E-2</v>
      </c>
      <c r="P4979" s="14">
        <v>-9340.4982018879182</v>
      </c>
      <c r="Q4979" s="14">
        <v>133158.74055919377</v>
      </c>
      <c r="R4979" s="14">
        <v>2817.2788006617334</v>
      </c>
      <c r="S4979" s="15">
        <v>0.1926866221609474</v>
      </c>
      <c r="T4979" s="38">
        <v>42956.241842276715</v>
      </c>
      <c r="U4979" s="38">
        <v>267298.06342479459</v>
      </c>
      <c r="V4979" s="38">
        <v>40910.626510132803</v>
      </c>
      <c r="W4979" s="38">
        <v>590524.24110262538</v>
      </c>
      <c r="AA4979" s="13">
        <v>4914</v>
      </c>
      <c r="AB4979" s="39">
        <v>2641761.9173370879</v>
      </c>
    </row>
    <row r="4980" spans="3:28">
      <c r="C4980" s="13">
        <v>4915</v>
      </c>
      <c r="D4980" s="13">
        <v>65</v>
      </c>
      <c r="E4980" s="14">
        <v>238220.55736980797</v>
      </c>
      <c r="F4980" s="14">
        <v>71983.517374225106</v>
      </c>
      <c r="G4980" s="14">
        <v>2551.6097</v>
      </c>
      <c r="H4980" s="14">
        <v>163685.43029558286</v>
      </c>
      <c r="I4980" s="14">
        <v>9821.1258177349719</v>
      </c>
      <c r="J4980" s="14">
        <v>3928.450327093989</v>
      </c>
      <c r="K4980" s="15">
        <v>1.3618562487014568E-3</v>
      </c>
      <c r="L4980" s="14">
        <v>216.96286423216631</v>
      </c>
      <c r="M4980" s="14">
        <v>161495.25986101595</v>
      </c>
      <c r="N4980" s="14">
        <v>2946.3377453204916</v>
      </c>
      <c r="O4980" s="15">
        <v>0.1043862669775244</v>
      </c>
      <c r="P4980" s="14">
        <v>16744.304049124785</v>
      </c>
      <c r="Q4980" s="14">
        <v>178624.62736797315</v>
      </c>
      <c r="R4980" s="14">
        <v>2946.3377453204916</v>
      </c>
      <c r="S4980" s="15">
        <v>-5.5842709321011916E-2</v>
      </c>
      <c r="T4980" s="38">
        <v>-7594.9620870270519</v>
      </c>
      <c r="U4980" s="38">
        <v>129884.5392034856</v>
      </c>
      <c r="V4980" s="38">
        <v>9366.3048263298988</v>
      </c>
      <c r="W4980" s="38">
        <v>470004.42643247469</v>
      </c>
      <c r="AA4980" s="13">
        <v>4915</v>
      </c>
      <c r="AB4980" s="39">
        <v>2323765.3049624045</v>
      </c>
    </row>
    <row r="4981" spans="3:28">
      <c r="C4981" s="13">
        <v>4916</v>
      </c>
      <c r="D4981" s="13">
        <v>65</v>
      </c>
      <c r="E4981" s="14">
        <v>222630.76545000789</v>
      </c>
      <c r="F4981" s="14">
        <v>65903.498525503077</v>
      </c>
      <c r="G4981" s="14">
        <v>2551.6097</v>
      </c>
      <c r="H4981" s="14">
        <v>154175.65722450483</v>
      </c>
      <c r="I4981" s="14">
        <v>9250.5394334702887</v>
      </c>
      <c r="J4981" s="14">
        <v>3700.2157733881158</v>
      </c>
      <c r="K4981" s="15">
        <v>4.2260717848231266E-2</v>
      </c>
      <c r="L4981" s="14">
        <v>5290.5460937640773</v>
      </c>
      <c r="M4981" s="14">
        <v>132328.92249884305</v>
      </c>
      <c r="N4981" s="14">
        <v>2775.1618300410864</v>
      </c>
      <c r="O4981" s="15">
        <v>9.9298107256765369E-3</v>
      </c>
      <c r="P4981" s="14">
        <v>1028.2609365591311</v>
      </c>
      <c r="Q4981" s="14">
        <v>105968.76596726807</v>
      </c>
      <c r="R4981" s="14">
        <v>2775.1618300410864</v>
      </c>
      <c r="S4981" s="15">
        <v>0.39013348984820506</v>
      </c>
      <c r="T4981" s="38">
        <v>146722.5975691764</v>
      </c>
      <c r="U4981" s="38">
        <v>524193.24078747141</v>
      </c>
      <c r="V4981" s="38">
        <v>153041.4045994996</v>
      </c>
      <c r="W4981" s="38">
        <v>762490.92925358261</v>
      </c>
      <c r="AA4981" s="13">
        <v>4916</v>
      </c>
      <c r="AB4981" s="39">
        <v>2060410.1658395026</v>
      </c>
    </row>
    <row r="4982" spans="3:28">
      <c r="C4982" s="13">
        <v>4917</v>
      </c>
      <c r="D4982" s="13">
        <v>65</v>
      </c>
      <c r="E4982" s="14">
        <v>242706.16628193998</v>
      </c>
      <c r="F4982" s="14">
        <v>73732.904849956598</v>
      </c>
      <c r="G4982" s="14">
        <v>2551.6097</v>
      </c>
      <c r="H4982" s="14">
        <v>166421.65173198338</v>
      </c>
      <c r="I4982" s="14">
        <v>9985.2991039190019</v>
      </c>
      <c r="J4982" s="14">
        <v>3994.1196415676009</v>
      </c>
      <c r="K4982" s="15">
        <v>0.11120645590266989</v>
      </c>
      <c r="L4982" s="14">
        <v>17559.392142556648</v>
      </c>
      <c r="M4982" s="14">
        <v>177455.48759059736</v>
      </c>
      <c r="N4982" s="14">
        <v>2995.5897311757003</v>
      </c>
      <c r="O4982" s="15">
        <v>-1.8380560321799633E-2</v>
      </c>
      <c r="P4982" s="14">
        <v>-2696.0818512710898</v>
      </c>
      <c r="Q4982" s="14">
        <v>145482.86984899142</v>
      </c>
      <c r="R4982" s="14">
        <v>2995.5897311757003</v>
      </c>
      <c r="S4982" s="15">
        <v>2.4982616347152875E-2</v>
      </c>
      <c r="T4982" s="38">
        <v>26511.75381802176</v>
      </c>
      <c r="U4982" s="38">
        <v>1089217.6083047611</v>
      </c>
      <c r="V4982" s="38">
        <v>41375.064109307321</v>
      </c>
      <c r="W4982" s="38">
        <v>1412155.9657443499</v>
      </c>
      <c r="AA4982" s="13">
        <v>4917</v>
      </c>
      <c r="AB4982" s="39">
        <v>2487981.4060081001</v>
      </c>
    </row>
    <row r="4983" spans="3:28">
      <c r="C4983" s="13">
        <v>4918</v>
      </c>
      <c r="D4983" s="13">
        <v>65</v>
      </c>
      <c r="E4983" s="14">
        <v>247017.81648175634</v>
      </c>
      <c r="F4983" s="14">
        <v>75414.44842788497</v>
      </c>
      <c r="G4983" s="14">
        <v>2551.6097</v>
      </c>
      <c r="H4983" s="14">
        <v>169051.75835387138</v>
      </c>
      <c r="I4983" s="14">
        <v>10143.105501232283</v>
      </c>
      <c r="J4983" s="14">
        <v>4057.2422004929135</v>
      </c>
      <c r="K4983" s="15">
        <v>-4.9760289832270384E-2</v>
      </c>
      <c r="L4983" s="14">
        <v>-8501.9371112467034</v>
      </c>
      <c r="M4983" s="14">
        <v>164384.55358551192</v>
      </c>
      <c r="N4983" s="14">
        <v>3042.931650369685</v>
      </c>
      <c r="O4983" s="15">
        <v>0.19936312589064678</v>
      </c>
      <c r="P4983" s="14">
        <v>34816.106197456967</v>
      </c>
      <c r="Q4983" s="14">
        <v>210974.21077876788</v>
      </c>
      <c r="R4983" s="14">
        <v>3042.931650369685</v>
      </c>
      <c r="S4983" s="15">
        <v>0.40170248468016012</v>
      </c>
      <c r="T4983" s="38">
        <v>71400.300116215061</v>
      </c>
      <c r="U4983" s="38">
        <v>250665.99914688966</v>
      </c>
      <c r="V4983" s="38">
        <v>97714.469202425331</v>
      </c>
      <c r="W4983" s="38">
        <v>626024.76351116947</v>
      </c>
      <c r="AA4983" s="13">
        <v>4918</v>
      </c>
      <c r="AB4983" s="39">
        <v>2788881.9144916767</v>
      </c>
    </row>
    <row r="4984" spans="3:28">
      <c r="C4984" s="13">
        <v>4919</v>
      </c>
      <c r="D4984" s="13">
        <v>65</v>
      </c>
      <c r="E4984" s="14">
        <v>231493.6974116819</v>
      </c>
      <c r="F4984" s="14">
        <v>69360.041990555939</v>
      </c>
      <c r="G4984" s="14">
        <v>2551.6097</v>
      </c>
      <c r="H4984" s="14">
        <v>159582.04572112596</v>
      </c>
      <c r="I4984" s="14">
        <v>9574.922743267558</v>
      </c>
      <c r="J4984" s="14">
        <v>3829.9690973070233</v>
      </c>
      <c r="K4984" s="15">
        <v>1.8824283511598643E-2</v>
      </c>
      <c r="L4984" s="14">
        <v>2573.044104106888</v>
      </c>
      <c r="M4984" s="14">
        <v>141175.52077013627</v>
      </c>
      <c r="N4984" s="14">
        <v>2872.4768229802671</v>
      </c>
      <c r="O4984" s="15">
        <v>3.8798549488780795E-2</v>
      </c>
      <c r="P4984" s="14">
        <v>6769.0601507213969</v>
      </c>
      <c r="Q4984" s="14">
        <v>182672.13404735707</v>
      </c>
      <c r="R4984" s="14">
        <v>2872.4768229802671</v>
      </c>
      <c r="S4984" s="15">
        <v>0.23970924956366918</v>
      </c>
      <c r="T4984" s="38">
        <v>133718.05903473368</v>
      </c>
      <c r="U4984" s="38">
        <v>692988.67087208875</v>
      </c>
      <c r="V4984" s="38">
        <v>143060.16328956198</v>
      </c>
      <c r="W4984" s="38">
        <v>1016836.3256895822</v>
      </c>
      <c r="AA4984" s="13">
        <v>4919</v>
      </c>
      <c r="AB4984" s="39">
        <v>2504595.3862271435</v>
      </c>
    </row>
    <row r="4985" spans="3:28">
      <c r="C4985" s="13">
        <v>4920</v>
      </c>
      <c r="D4985" s="13">
        <v>65</v>
      </c>
      <c r="E4985" s="14">
        <v>234938.90759244404</v>
      </c>
      <c r="F4985" s="14">
        <v>70703.67396105318</v>
      </c>
      <c r="G4985" s="14">
        <v>2551.6097</v>
      </c>
      <c r="H4985" s="14">
        <v>161683.62393139084</v>
      </c>
      <c r="I4985" s="14">
        <v>9701.0174358834502</v>
      </c>
      <c r="J4985" s="14">
        <v>3880.4069743533801</v>
      </c>
      <c r="K4985" s="15">
        <v>2.9947484761055628E-2</v>
      </c>
      <c r="L4985" s="14">
        <v>4752.2305606658792</v>
      </c>
      <c r="M4985" s="14">
        <v>165377.89957467659</v>
      </c>
      <c r="N4985" s="14">
        <v>2910.305230765035</v>
      </c>
      <c r="O4985" s="15">
        <v>0.12995550276357687</v>
      </c>
      <c r="P4985" s="14">
        <v>33031.378861487749</v>
      </c>
      <c r="Q4985" s="14">
        <v>288661.06167418318</v>
      </c>
      <c r="R4985" s="14">
        <v>2910.305230765035</v>
      </c>
      <c r="S4985" s="15">
        <v>6.7197943167842E-2</v>
      </c>
      <c r="T4985" s="38">
        <v>19422.769976951571</v>
      </c>
      <c r="U4985" s="38">
        <v>309916.08449617139</v>
      </c>
      <c r="V4985" s="38">
        <v>57206.379399105193</v>
      </c>
      <c r="W4985" s="38">
        <v>763955.04574503121</v>
      </c>
      <c r="AA4985" s="13">
        <v>4920</v>
      </c>
      <c r="AB4985" s="39">
        <v>2769223.7704386483</v>
      </c>
    </row>
    <row r="4986" spans="3:28">
      <c r="C4986" s="13">
        <v>4921</v>
      </c>
      <c r="D4986" s="13">
        <v>65</v>
      </c>
      <c r="E4986" s="14">
        <v>230051.37850088158</v>
      </c>
      <c r="F4986" s="14">
        <v>68797.537615343812</v>
      </c>
      <c r="G4986" s="14">
        <v>2551.6097</v>
      </c>
      <c r="H4986" s="14">
        <v>158702.23118553776</v>
      </c>
      <c r="I4986" s="14">
        <v>9522.133871132266</v>
      </c>
      <c r="J4986" s="14">
        <v>3808.8535484529066</v>
      </c>
      <c r="K4986" s="15">
        <v>7.7568478569077337E-2</v>
      </c>
      <c r="L4986" s="14">
        <v>10342.082368197211</v>
      </c>
      <c r="M4986" s="14">
        <v>145574.9250012862</v>
      </c>
      <c r="N4986" s="14">
        <v>2856.6401613396797</v>
      </c>
      <c r="O4986" s="15">
        <v>0.26558917666703896</v>
      </c>
      <c r="P4986" s="14">
        <v>56930.452312765869</v>
      </c>
      <c r="Q4986" s="14">
        <v>272714.08998281864</v>
      </c>
      <c r="R4986" s="14">
        <v>2856.6401613396797</v>
      </c>
      <c r="S4986" s="15">
        <v>-8.3992686175374323E-2</v>
      </c>
      <c r="T4986" s="38">
        <v>-72509.133682178115</v>
      </c>
      <c r="U4986" s="38">
        <v>792198.3239507915</v>
      </c>
      <c r="V4986" s="38">
        <v>-5236.5990012150287</v>
      </c>
      <c r="W4986" s="38">
        <v>1210487.3389348963</v>
      </c>
      <c r="AA4986" s="13">
        <v>4921</v>
      </c>
      <c r="AB4986" s="39">
        <v>2780603.0664807642</v>
      </c>
    </row>
    <row r="4987" spans="3:28">
      <c r="C4987" s="13">
        <v>4922</v>
      </c>
      <c r="D4987" s="13">
        <v>65</v>
      </c>
      <c r="E4987" s="14">
        <v>234034.5789424518</v>
      </c>
      <c r="F4987" s="14">
        <v>70350.985787556201</v>
      </c>
      <c r="G4987" s="14">
        <v>2551.6097</v>
      </c>
      <c r="H4987" s="14">
        <v>161131.98345489558</v>
      </c>
      <c r="I4987" s="14">
        <v>9667.9190072937345</v>
      </c>
      <c r="J4987" s="14">
        <v>3867.1676029174942</v>
      </c>
      <c r="K4987" s="15">
        <v>6.7044962136037722E-2</v>
      </c>
      <c r="L4987" s="14">
        <v>11769.800654534527</v>
      </c>
      <c r="M4987" s="14">
        <v>189254.24285834405</v>
      </c>
      <c r="N4987" s="14">
        <v>2900.3757021881202</v>
      </c>
      <c r="O4987" s="15">
        <v>8.3166291521512559E-3</v>
      </c>
      <c r="P4987" s="14">
        <v>2347.913957638506</v>
      </c>
      <c r="Q4987" s="14">
        <v>286113.6787911657</v>
      </c>
      <c r="R4987" s="14">
        <v>2900.3757021881202</v>
      </c>
      <c r="S4987" s="15">
        <v>4.5416020347159594E-2</v>
      </c>
      <c r="T4987" s="38">
        <v>25171.828572499202</v>
      </c>
      <c r="U4987" s="38">
        <v>580872.00090233015</v>
      </c>
      <c r="V4987" s="38">
        <v>39289.543184672235</v>
      </c>
      <c r="W4987" s="38">
        <v>1056239.9225518398</v>
      </c>
      <c r="AA4987" s="13">
        <v>4922</v>
      </c>
      <c r="AB4987" s="39">
        <v>2878088.101404083</v>
      </c>
    </row>
    <row r="4988" spans="3:28">
      <c r="C4988" s="13">
        <v>4923</v>
      </c>
      <c r="D4988" s="13">
        <v>65</v>
      </c>
      <c r="E4988" s="14">
        <v>225777.18842813859</v>
      </c>
      <c r="F4988" s="14">
        <v>67130.603486974054</v>
      </c>
      <c r="G4988" s="14">
        <v>2551.6097</v>
      </c>
      <c r="H4988" s="14">
        <v>156094.97524116453</v>
      </c>
      <c r="I4988" s="14">
        <v>9365.698514469872</v>
      </c>
      <c r="J4988" s="14">
        <v>3746.2794057879491</v>
      </c>
      <c r="K4988" s="15">
        <v>3.8674357835039801E-2</v>
      </c>
      <c r="L4988" s="14">
        <v>6351.0632555021411</v>
      </c>
      <c r="M4988" s="14">
        <v>172443.17415868689</v>
      </c>
      <c r="N4988" s="14">
        <v>2809.7095543409614</v>
      </c>
      <c r="O4988" s="15">
        <v>0.16676280607966298</v>
      </c>
      <c r="P4988" s="14">
        <v>19798.878933569591</v>
      </c>
      <c r="Q4988" s="14">
        <v>139928.52252313041</v>
      </c>
      <c r="R4988" s="14">
        <v>2809.7095543409614</v>
      </c>
      <c r="S4988" s="15">
        <v>-0.15588664147828901</v>
      </c>
      <c r="T4988" s="38">
        <v>-26736.800254754984</v>
      </c>
      <c r="U4988" s="38">
        <v>146182.43190079226</v>
      </c>
      <c r="V4988" s="38">
        <v>-586.85806568325279</v>
      </c>
      <c r="W4988" s="38">
        <v>458554.12858260958</v>
      </c>
      <c r="AA4988" s="13">
        <v>4923</v>
      </c>
      <c r="AB4988" s="39">
        <v>2266323.2359630587</v>
      </c>
    </row>
    <row r="4989" spans="3:28">
      <c r="C4989" s="13">
        <v>4924</v>
      </c>
      <c r="D4989" s="13">
        <v>65</v>
      </c>
      <c r="E4989" s="14">
        <v>219324.15844921232</v>
      </c>
      <c r="F4989" s="14">
        <v>64613.921795192808</v>
      </c>
      <c r="G4989" s="14">
        <v>2551.6097</v>
      </c>
      <c r="H4989" s="14">
        <v>152158.62695401951</v>
      </c>
      <c r="I4989" s="14">
        <v>9129.5176172411702</v>
      </c>
      <c r="J4989" s="14">
        <v>3651.8070468964684</v>
      </c>
      <c r="K4989" s="15">
        <v>6.1216772096999474E-2</v>
      </c>
      <c r="L4989" s="14">
        <v>8727.6079960127026</v>
      </c>
      <c r="M4989" s="14">
        <v>153122.41375075784</v>
      </c>
      <c r="N4989" s="14">
        <v>2738.8552851723512</v>
      </c>
      <c r="O4989" s="15">
        <v>0.11434948923154054</v>
      </c>
      <c r="P4989" s="14">
        <v>35943.872084545343</v>
      </c>
      <c r="Q4989" s="14">
        <v>351646.77271505538</v>
      </c>
      <c r="R4989" s="14">
        <v>2738.8552851723512</v>
      </c>
      <c r="S4989" s="15">
        <v>0.21119867804891806</v>
      </c>
      <c r="T4989" s="38">
        <v>216119.4423312046</v>
      </c>
      <c r="U4989" s="38">
        <v>1240788.0891154313</v>
      </c>
      <c r="V4989" s="38">
        <v>260790.92241176264</v>
      </c>
      <c r="W4989" s="38">
        <v>1745557.2755812444</v>
      </c>
      <c r="AA4989" s="13">
        <v>4924</v>
      </c>
      <c r="AB4989" s="39">
        <v>2954203.9998255945</v>
      </c>
    </row>
    <row r="4990" spans="3:28">
      <c r="C4990" s="13">
        <v>4925</v>
      </c>
      <c r="D4990" s="13">
        <v>65</v>
      </c>
      <c r="E4990" s="14">
        <v>237454.25447617666</v>
      </c>
      <c r="F4990" s="14">
        <v>71684.659245708899</v>
      </c>
      <c r="G4990" s="14">
        <v>2551.6097</v>
      </c>
      <c r="H4990" s="14">
        <v>163217.98553046776</v>
      </c>
      <c r="I4990" s="14">
        <v>9793.0791318280662</v>
      </c>
      <c r="J4990" s="14">
        <v>3917.2316527312269</v>
      </c>
      <c r="K4990" s="15">
        <v>-0.10333276326046384</v>
      </c>
      <c r="L4990" s="14">
        <v>-16205.346264785541</v>
      </c>
      <c r="M4990" s="14">
        <v>142580.06634371809</v>
      </c>
      <c r="N4990" s="14">
        <v>2937.9237395484197</v>
      </c>
      <c r="O4990" s="15">
        <v>0.1001256164080821</v>
      </c>
      <c r="P4990" s="14">
        <v>41420.427032921987</v>
      </c>
      <c r="Q4990" s="14">
        <v>456574.00347829796</v>
      </c>
      <c r="R4990" s="14">
        <v>2937.9237395484197</v>
      </c>
      <c r="S4990" s="15">
        <v>-0.19411798071898945</v>
      </c>
      <c r="T4990" s="38">
        <v>-93830.937127063138</v>
      </c>
      <c r="U4990" s="38">
        <v>391008.68818936718</v>
      </c>
      <c r="V4990" s="38">
        <v>-68615.856358926685</v>
      </c>
      <c r="W4990" s="38">
        <v>990162.75801138324</v>
      </c>
      <c r="AA4990" s="13">
        <v>4925</v>
      </c>
      <c r="AB4990" s="39">
        <v>2961013.6701831799</v>
      </c>
    </row>
    <row r="4991" spans="3:28">
      <c r="C4991" s="13">
        <v>4926</v>
      </c>
      <c r="D4991" s="13">
        <v>65</v>
      </c>
      <c r="E4991" s="14">
        <v>227057.45077427098</v>
      </c>
      <c r="F4991" s="14">
        <v>67629.90580196568</v>
      </c>
      <c r="G4991" s="14">
        <v>2551.6097</v>
      </c>
      <c r="H4991" s="14">
        <v>156875.9352723053</v>
      </c>
      <c r="I4991" s="14">
        <v>9412.5561163383172</v>
      </c>
      <c r="J4991" s="14">
        <v>3765.0224465353272</v>
      </c>
      <c r="K4991" s="15">
        <v>0.12173157742621435</v>
      </c>
      <c r="L4991" s="14">
        <v>18867.819753746284</v>
      </c>
      <c r="M4991" s="14">
        <v>175745.60954540933</v>
      </c>
      <c r="N4991" s="14">
        <v>2823.7668349014953</v>
      </c>
      <c r="O4991" s="15">
        <v>5.3897086018948971E-2</v>
      </c>
      <c r="P4991" s="14">
        <v>6943.282335243367</v>
      </c>
      <c r="Q4991" s="14">
        <v>137179.98446000362</v>
      </c>
      <c r="R4991" s="14">
        <v>2823.7668349014953</v>
      </c>
      <c r="S4991" s="15">
        <v>0.29218643714736092</v>
      </c>
      <c r="T4991" s="38">
        <v>87117.032823845657</v>
      </c>
      <c r="U4991" s="38">
        <v>386684.55164441804</v>
      </c>
      <c r="V4991" s="38">
        <v>112928.1349128353</v>
      </c>
      <c r="W4991" s="38">
        <v>699610.14564983104</v>
      </c>
      <c r="AA4991" s="13">
        <v>4926</v>
      </c>
      <c r="AB4991" s="39">
        <v>3047295.4482245431</v>
      </c>
    </row>
    <row r="4992" spans="3:28">
      <c r="C4992" s="13">
        <v>4927</v>
      </c>
      <c r="D4992" s="13">
        <v>65</v>
      </c>
      <c r="E4992" s="14">
        <v>219999.03442393622</v>
      </c>
      <c r="F4992" s="14">
        <v>64877.123425335129</v>
      </c>
      <c r="G4992" s="14">
        <v>2551.6097</v>
      </c>
      <c r="H4992" s="14">
        <v>152570.30129860109</v>
      </c>
      <c r="I4992" s="14">
        <v>9154.2180779160644</v>
      </c>
      <c r="J4992" s="14">
        <v>3661.687231166426</v>
      </c>
      <c r="K4992" s="15">
        <v>0.13136602822652033</v>
      </c>
      <c r="L4992" s="14">
        <v>21467.694590093226</v>
      </c>
      <c r="M4992" s="14">
        <v>186717.4592152659</v>
      </c>
      <c r="N4992" s="14">
        <v>2746.2654233748194</v>
      </c>
      <c r="O4992" s="15">
        <v>0.12003402442030094</v>
      </c>
      <c r="P4992" s="14">
        <v>27060.908894164415</v>
      </c>
      <c r="Q4992" s="14">
        <v>253877.69414398746</v>
      </c>
      <c r="R4992" s="14">
        <v>2746.2654233748194</v>
      </c>
      <c r="S4992" s="15">
        <v>0.30232726010754135</v>
      </c>
      <c r="T4992" s="38">
        <v>60779.937116248126</v>
      </c>
      <c r="U4992" s="38">
        <v>263193.28398073139</v>
      </c>
      <c r="V4992" s="38">
        <v>109308.54060050577</v>
      </c>
      <c r="W4992" s="38">
        <v>703788.43733998481</v>
      </c>
      <c r="AA4992" s="13">
        <v>4927</v>
      </c>
      <c r="AB4992" s="39">
        <v>2694012.6388186626</v>
      </c>
    </row>
    <row r="4993" spans="3:28">
      <c r="C4993" s="13">
        <v>4928</v>
      </c>
      <c r="D4993" s="13">
        <v>65</v>
      </c>
      <c r="E4993" s="14">
        <v>244613.26888952428</v>
      </c>
      <c r="F4993" s="14">
        <v>74476.674866914473</v>
      </c>
      <c r="G4993" s="14">
        <v>2551.6097</v>
      </c>
      <c r="H4993" s="14">
        <v>167584.98432260982</v>
      </c>
      <c r="I4993" s="14">
        <v>10055.099059356589</v>
      </c>
      <c r="J4993" s="14">
        <v>4022.0396237426357</v>
      </c>
      <c r="K4993" s="15">
        <v>1.5561997951743678E-2</v>
      </c>
      <c r="L4993" s="14">
        <v>1921.5771834974641</v>
      </c>
      <c r="M4993" s="14">
        <v>127411.41953834159</v>
      </c>
      <c r="N4993" s="14">
        <v>3016.5297178069768</v>
      </c>
      <c r="O4993" s="15">
        <v>1.5847729570326534E-2</v>
      </c>
      <c r="P4993" s="14">
        <v>2174.6369431886274</v>
      </c>
      <c r="Q4993" s="14">
        <v>140903.62692478995</v>
      </c>
      <c r="R4993" s="14">
        <v>3016.5297178069768</v>
      </c>
      <c r="S4993" s="15">
        <v>0.17745190311623904</v>
      </c>
      <c r="T4993" s="38">
        <v>52926.908223449151</v>
      </c>
      <c r="U4993" s="38">
        <v>352695.7569025195</v>
      </c>
      <c r="V4993" s="38">
        <v>57023.122350135243</v>
      </c>
      <c r="W4993" s="38">
        <v>621010.80336565105</v>
      </c>
      <c r="AA4993" s="13">
        <v>4928</v>
      </c>
      <c r="AB4993" s="39">
        <v>2576317.8771872954</v>
      </c>
    </row>
    <row r="4994" spans="3:28">
      <c r="C4994" s="13">
        <v>4929</v>
      </c>
      <c r="D4994" s="13">
        <v>65</v>
      </c>
      <c r="E4994" s="14">
        <v>226156.7250739444</v>
      </c>
      <c r="F4994" s="14">
        <v>67278.622778838311</v>
      </c>
      <c r="G4994" s="14">
        <v>2551.6097</v>
      </c>
      <c r="H4994" s="14">
        <v>156326.4925951061</v>
      </c>
      <c r="I4994" s="14">
        <v>9379.589555706365</v>
      </c>
      <c r="J4994" s="14">
        <v>3751.8358222825464</v>
      </c>
      <c r="K4994" s="15">
        <v>-2.7452552229662634E-2</v>
      </c>
      <c r="L4994" s="14">
        <v>-4505.4176180731511</v>
      </c>
      <c r="M4994" s="14">
        <v>161487.03052973669</v>
      </c>
      <c r="N4994" s="14">
        <v>2813.8768667119093</v>
      </c>
      <c r="O4994" s="15">
        <v>-8.0793493915478493E-2</v>
      </c>
      <c r="P4994" s="14">
        <v>-20321.644925365617</v>
      </c>
      <c r="Q4994" s="14">
        <v>232611.05307750407</v>
      </c>
      <c r="R4994" s="14">
        <v>2813.8768667119093</v>
      </c>
      <c r="S4994" s="15">
        <v>-7.1021210629275397E-2</v>
      </c>
      <c r="T4994" s="38">
        <v>-11996.774095204024</v>
      </c>
      <c r="U4994" s="38">
        <v>158328.35073497574</v>
      </c>
      <c r="V4994" s="38">
        <v>-36823.836638642795</v>
      </c>
      <c r="W4994" s="38">
        <v>552426.43434221647</v>
      </c>
      <c r="AA4994" s="13">
        <v>4929</v>
      </c>
      <c r="AB4994" s="39">
        <v>3012766.7618819471</v>
      </c>
    </row>
    <row r="4995" spans="3:28">
      <c r="C4995" s="13">
        <v>4930</v>
      </c>
      <c r="D4995" s="13">
        <v>65</v>
      </c>
      <c r="E4995" s="14">
        <v>243583.07215469066</v>
      </c>
      <c r="F4995" s="14">
        <v>74074.898140329358</v>
      </c>
      <c r="G4995" s="14">
        <v>2551.6097</v>
      </c>
      <c r="H4995" s="14">
        <v>166956.56431436128</v>
      </c>
      <c r="I4995" s="14">
        <v>10017.393858861677</v>
      </c>
      <c r="J4995" s="14">
        <v>4006.9575435446709</v>
      </c>
      <c r="K4995" s="15">
        <v>2.2034734003778339E-2</v>
      </c>
      <c r="L4995" s="14">
        <v>3838.3570538511012</v>
      </c>
      <c r="M4995" s="14">
        <v>180037.58755073755</v>
      </c>
      <c r="N4995" s="14">
        <v>3005.2181576585031</v>
      </c>
      <c r="O4995" s="15">
        <v>-7.9779154643261185E-2</v>
      </c>
      <c r="P4995" s="14">
        <v>-20095.451959532642</v>
      </c>
      <c r="Q4995" s="14">
        <v>233295.66169660192</v>
      </c>
      <c r="R4995" s="14">
        <v>3005.2181576585031</v>
      </c>
      <c r="S4995" s="15">
        <v>0.2181139510377875</v>
      </c>
      <c r="T4995" s="38">
        <v>38365.724721537081</v>
      </c>
      <c r="U4995" s="38">
        <v>215765.95309061682</v>
      </c>
      <c r="V4995" s="38">
        <v>22108.62981585554</v>
      </c>
      <c r="W4995" s="38">
        <v>629099.20233795629</v>
      </c>
      <c r="AA4995" s="13">
        <v>4930</v>
      </c>
      <c r="AB4995" s="39">
        <v>2660880.9430101225</v>
      </c>
    </row>
    <row r="4996" spans="3:28">
      <c r="C4996" s="13">
        <v>4931</v>
      </c>
      <c r="D4996" s="13">
        <v>65</v>
      </c>
      <c r="E4996" s="14">
        <v>226804.20818907858</v>
      </c>
      <c r="F4996" s="14">
        <v>67531.141193740652</v>
      </c>
      <c r="G4996" s="14">
        <v>2551.6097</v>
      </c>
      <c r="H4996" s="14">
        <v>156721.45729533792</v>
      </c>
      <c r="I4996" s="14">
        <v>9403.2874377202752</v>
      </c>
      <c r="J4996" s="14">
        <v>3761.3149750881103</v>
      </c>
      <c r="K4996" s="15">
        <v>2.7665089380288155E-2</v>
      </c>
      <c r="L4996" s="14">
        <v>2890.7716750331465</v>
      </c>
      <c r="M4996" s="14">
        <v>109263.1094639201</v>
      </c>
      <c r="N4996" s="14">
        <v>2820.9862313160825</v>
      </c>
      <c r="O4996" s="15">
        <v>6.1274442245565476E-2</v>
      </c>
      <c r="P4996" s="14">
        <v>11940.92107406194</v>
      </c>
      <c r="Q4996" s="14">
        <v>208227.46097945838</v>
      </c>
      <c r="R4996" s="14">
        <v>2820.9862313160825</v>
      </c>
      <c r="S4996" s="15">
        <v>2.1045662975420681E-2</v>
      </c>
      <c r="T4996" s="38">
        <v>11542.693054779827</v>
      </c>
      <c r="U4996" s="38">
        <v>561412.65110915643</v>
      </c>
      <c r="V4996" s="38">
        <v>26374.385803874917</v>
      </c>
      <c r="W4996" s="38">
        <v>878903.22155253496</v>
      </c>
      <c r="AA4996" s="13">
        <v>4931</v>
      </c>
      <c r="AB4996" s="39">
        <v>3269204.8267921172</v>
      </c>
    </row>
    <row r="4997" spans="3:28">
      <c r="C4997" s="13">
        <v>4932</v>
      </c>
      <c r="D4997" s="13">
        <v>65</v>
      </c>
      <c r="E4997" s="14">
        <v>235661.18195356274</v>
      </c>
      <c r="F4997" s="14">
        <v>70985.36096188947</v>
      </c>
      <c r="G4997" s="14">
        <v>2551.6097</v>
      </c>
      <c r="H4997" s="14">
        <v>162124.21129167327</v>
      </c>
      <c r="I4997" s="14">
        <v>9727.452677500396</v>
      </c>
      <c r="J4997" s="14">
        <v>3890.9810710001584</v>
      </c>
      <c r="K4997" s="15">
        <v>5.2048132058764296E-3</v>
      </c>
      <c r="L4997" s="14">
        <v>834.81571533465103</v>
      </c>
      <c r="M4997" s="14">
        <v>163173.32753968958</v>
      </c>
      <c r="N4997" s="14">
        <v>2918.2358032501188</v>
      </c>
      <c r="O4997" s="15">
        <v>-6.4679665216060278E-3</v>
      </c>
      <c r="P4997" s="14">
        <v>-1978.8654243306883</v>
      </c>
      <c r="Q4997" s="14">
        <v>305428.87137016491</v>
      </c>
      <c r="R4997" s="14">
        <v>2918.2358032501188</v>
      </c>
      <c r="S4997" s="15">
        <v>0.53100212563352678</v>
      </c>
      <c r="T4997" s="38">
        <v>135001.47403585742</v>
      </c>
      <c r="U4997" s="38">
        <v>390699.63829683588</v>
      </c>
      <c r="V4997" s="38">
        <v>133857.42432686139</v>
      </c>
      <c r="W4997" s="38">
        <v>859301.83720669034</v>
      </c>
      <c r="AA4997" s="13">
        <v>4932</v>
      </c>
      <c r="AB4997" s="39">
        <v>3275887.5222551348</v>
      </c>
    </row>
    <row r="4998" spans="3:28">
      <c r="C4998" s="13">
        <v>4933</v>
      </c>
      <c r="D4998" s="13">
        <v>65</v>
      </c>
      <c r="E4998" s="14">
        <v>224449.46304383018</v>
      </c>
      <c r="F4998" s="14">
        <v>66612.790587093768</v>
      </c>
      <c r="G4998" s="14">
        <v>2551.6097</v>
      </c>
      <c r="H4998" s="14">
        <v>155285.06275673641</v>
      </c>
      <c r="I4998" s="14">
        <v>9317.1037654041847</v>
      </c>
      <c r="J4998" s="14">
        <v>3726.8415061616743</v>
      </c>
      <c r="K4998" s="15">
        <v>-1.732265606083961E-2</v>
      </c>
      <c r="L4998" s="14">
        <v>-3482.0435181095581</v>
      </c>
      <c r="M4998" s="14">
        <v>199392.32531822883</v>
      </c>
      <c r="N4998" s="14">
        <v>2795.1311296212552</v>
      </c>
      <c r="O4998" s="15">
        <v>0.20879437777536336</v>
      </c>
      <c r="P4998" s="14">
        <v>50410.385063443115</v>
      </c>
      <c r="Q4998" s="14">
        <v>293243.49884822726</v>
      </c>
      <c r="R4998" s="14">
        <v>2795.1311296212552</v>
      </c>
      <c r="S4998" s="15">
        <v>-4.8814437713840267E-2</v>
      </c>
      <c r="T4998" s="38">
        <v>-32674.727661639648</v>
      </c>
      <c r="U4998" s="38">
        <v>638088.89417499083</v>
      </c>
      <c r="V4998" s="38">
        <v>14253.613883693906</v>
      </c>
      <c r="W4998" s="38">
        <v>1130724.7183414469</v>
      </c>
      <c r="AA4998" s="13">
        <v>4933</v>
      </c>
      <c r="AB4998" s="39">
        <v>2700494.1221122914</v>
      </c>
    </row>
    <row r="4999" spans="3:28">
      <c r="C4999" s="13">
        <v>4934</v>
      </c>
      <c r="D4999" s="13">
        <v>65</v>
      </c>
      <c r="E4999" s="14">
        <v>243387.05213593319</v>
      </c>
      <c r="F4999" s="14">
        <v>73998.450333013941</v>
      </c>
      <c r="G4999" s="14">
        <v>2551.6097</v>
      </c>
      <c r="H4999" s="14">
        <v>166836.99210291923</v>
      </c>
      <c r="I4999" s="14">
        <v>10010.219526175153</v>
      </c>
      <c r="J4999" s="14">
        <v>4004.0878104700614</v>
      </c>
      <c r="K4999" s="15">
        <v>6.4143732625236594E-2</v>
      </c>
      <c r="L4999" s="14">
        <v>7855.9012369502425</v>
      </c>
      <c r="M4999" s="14">
        <v>132331.34847293299</v>
      </c>
      <c r="N4999" s="14">
        <v>3003.0658578525458</v>
      </c>
      <c r="O4999" s="15">
        <v>0.13759777819892954</v>
      </c>
      <c r="P4999" s="14">
        <v>23824.205170122954</v>
      </c>
      <c r="Q4999" s="14">
        <v>198469.55976511954</v>
      </c>
      <c r="R4999" s="14">
        <v>3003.0658578525458</v>
      </c>
      <c r="S4999" s="15">
        <v>-7.4505715015952309E-2</v>
      </c>
      <c r="T4999" s="38">
        <v>-15326.078430025053</v>
      </c>
      <c r="U4999" s="38">
        <v>191878.84821498874</v>
      </c>
      <c r="V4999" s="38">
        <v>16354.027977048143</v>
      </c>
      <c r="W4999" s="38">
        <v>522679.75645304122</v>
      </c>
      <c r="AA4999" s="13">
        <v>4934</v>
      </c>
      <c r="AB4999" s="39">
        <v>2617325.8921167785</v>
      </c>
    </row>
    <row r="5000" spans="3:28">
      <c r="C5000" s="13">
        <v>4935</v>
      </c>
      <c r="D5000" s="13">
        <v>65</v>
      </c>
      <c r="E5000" s="14">
        <v>233243.00990312311</v>
      </c>
      <c r="F5000" s="14">
        <v>70042.273862218019</v>
      </c>
      <c r="G5000" s="14">
        <v>2551.6097</v>
      </c>
      <c r="H5000" s="14">
        <v>160649.12634090509</v>
      </c>
      <c r="I5000" s="14">
        <v>9638.9475804543054</v>
      </c>
      <c r="J5000" s="14">
        <v>3855.5790321817221</v>
      </c>
      <c r="K5000" s="15">
        <v>1.0739040219477854E-2</v>
      </c>
      <c r="L5000" s="14">
        <v>1736.3545012738721</v>
      </c>
      <c r="M5000" s="14">
        <v>165350.33438329445</v>
      </c>
      <c r="N5000" s="14">
        <v>2891.6842741362916</v>
      </c>
      <c r="O5000" s="15">
        <v>0.25244889917256308</v>
      </c>
      <c r="P5000" s="14">
        <v>36174.16021306222</v>
      </c>
      <c r="Q5000" s="14">
        <v>180913.00276181026</v>
      </c>
      <c r="R5000" s="14">
        <v>2891.6842741362916</v>
      </c>
      <c r="S5000" s="15">
        <v>0.39668578657257048</v>
      </c>
      <c r="T5000" s="38">
        <v>88583.01737473518</v>
      </c>
      <c r="U5000" s="38">
        <v>313336.62695188937</v>
      </c>
      <c r="V5000" s="38">
        <v>126493.53208907126</v>
      </c>
      <c r="W5000" s="38">
        <v>659599.96409699414</v>
      </c>
      <c r="AA5000" s="13">
        <v>4935</v>
      </c>
      <c r="AB5000" s="39">
        <v>2537752.7383018304</v>
      </c>
    </row>
    <row r="5001" spans="3:28">
      <c r="C5001" s="13">
        <v>4936</v>
      </c>
      <c r="D5001" s="13">
        <v>65</v>
      </c>
      <c r="E5001" s="14">
        <v>239213.22501110591</v>
      </c>
      <c r="F5001" s="14">
        <v>72370.657754331303</v>
      </c>
      <c r="G5001" s="14">
        <v>2551.6097</v>
      </c>
      <c r="H5001" s="14">
        <v>164290.95755677461</v>
      </c>
      <c r="I5001" s="14">
        <v>9857.4574534064759</v>
      </c>
      <c r="J5001" s="14">
        <v>3942.9829813625906</v>
      </c>
      <c r="K5001" s="15">
        <v>7.4730184750287601E-2</v>
      </c>
      <c r="L5001" s="14">
        <v>12680.145670912412</v>
      </c>
      <c r="M5001" s="14">
        <v>184330.67265820556</v>
      </c>
      <c r="N5001" s="14">
        <v>2957.2372360219429</v>
      </c>
      <c r="O5001" s="15">
        <v>8.689914817318517E-2</v>
      </c>
      <c r="P5001" s="14">
        <v>10058.687925163185</v>
      </c>
      <c r="Q5001" s="14">
        <v>127288.58991728479</v>
      </c>
      <c r="R5001" s="14">
        <v>2957.2372360219429</v>
      </c>
      <c r="S5001" s="15">
        <v>-0.14193643984459231</v>
      </c>
      <c r="T5001" s="38">
        <v>-83915.173082533074</v>
      </c>
      <c r="U5001" s="38">
        <v>508780.00116004248</v>
      </c>
      <c r="V5001" s="38">
        <v>-61176.33948645748</v>
      </c>
      <c r="W5001" s="38">
        <v>820399.26373553276</v>
      </c>
      <c r="AA5001" s="13">
        <v>4936</v>
      </c>
      <c r="AB5001" s="39">
        <v>3038730.1550436388</v>
      </c>
    </row>
    <row r="5002" spans="3:28">
      <c r="C5002" s="13">
        <v>4937</v>
      </c>
      <c r="D5002" s="13">
        <v>65</v>
      </c>
      <c r="E5002" s="14">
        <v>226672.40632562013</v>
      </c>
      <c r="F5002" s="14">
        <v>67479.738466991854</v>
      </c>
      <c r="G5002" s="14">
        <v>2551.6097</v>
      </c>
      <c r="H5002" s="14">
        <v>156641.05815862826</v>
      </c>
      <c r="I5002" s="14">
        <v>9398.4634895176951</v>
      </c>
      <c r="J5002" s="14">
        <v>3759.3853958070781</v>
      </c>
      <c r="K5002" s="15">
        <v>5.7341031274151189E-2</v>
      </c>
      <c r="L5002" s="14">
        <v>9602.2291242652791</v>
      </c>
      <c r="M5002" s="14">
        <v>178940.17834281627</v>
      </c>
      <c r="N5002" s="14">
        <v>2819.5390468553082</v>
      </c>
      <c r="O5002" s="15">
        <v>9.7757963965157735E-2</v>
      </c>
      <c r="P5002" s="14">
        <v>12824.903680083667</v>
      </c>
      <c r="Q5002" s="14">
        <v>145425.04542376989</v>
      </c>
      <c r="R5002" s="14">
        <v>2819.5390468553082</v>
      </c>
      <c r="S5002" s="15">
        <v>0.41598913303875684</v>
      </c>
      <c r="T5002" s="38">
        <v>135553.6734297254</v>
      </c>
      <c r="U5002" s="38">
        <v>462822.1317114869</v>
      </c>
      <c r="V5002" s="38">
        <v>157980.80623407435</v>
      </c>
      <c r="W5002" s="38">
        <v>787187.355478073</v>
      </c>
      <c r="AA5002" s="13">
        <v>4937</v>
      </c>
      <c r="AB5002" s="39">
        <v>2975139.1471408741</v>
      </c>
    </row>
    <row r="5003" spans="3:28">
      <c r="C5003" s="13">
        <v>4938</v>
      </c>
      <c r="D5003" s="13">
        <v>65</v>
      </c>
      <c r="E5003" s="14">
        <v>205320.02447109757</v>
      </c>
      <c r="F5003" s="14">
        <v>59152.30954372805</v>
      </c>
      <c r="G5003" s="14">
        <v>2551.6097</v>
      </c>
      <c r="H5003" s="14">
        <v>143616.10522736952</v>
      </c>
      <c r="I5003" s="14">
        <v>8616.9663136421714</v>
      </c>
      <c r="J5003" s="14">
        <v>3446.7865254568687</v>
      </c>
      <c r="K5003" s="15">
        <v>4.1456416443831023E-2</v>
      </c>
      <c r="L5003" s="14">
        <v>5422.3844951933661</v>
      </c>
      <c r="M5003" s="14">
        <v>137943.00917178779</v>
      </c>
      <c r="N5003" s="14">
        <v>2585.0898940926513</v>
      </c>
      <c r="O5003" s="15">
        <v>3.4804361034844085E-2</v>
      </c>
      <c r="P5003" s="14">
        <v>3567.7116944924396</v>
      </c>
      <c r="Q5003" s="14">
        <v>107367.86167760467</v>
      </c>
      <c r="R5003" s="14">
        <v>2585.0898940926513</v>
      </c>
      <c r="S5003" s="15">
        <v>-4.3777991659297993E-3</v>
      </c>
      <c r="T5003" s="38">
        <v>-1049.5971801212993</v>
      </c>
      <c r="U5003" s="38">
        <v>239997.47746069997</v>
      </c>
      <c r="V5003" s="38">
        <v>7940.4990095645071</v>
      </c>
      <c r="W5003" s="38">
        <v>485308.34831009246</v>
      </c>
      <c r="AA5003" s="13">
        <v>4938</v>
      </c>
      <c r="AB5003" s="39">
        <v>2691126.6401201454</v>
      </c>
    </row>
    <row r="5004" spans="3:28">
      <c r="C5004" s="13">
        <v>4939</v>
      </c>
      <c r="D5004" s="13">
        <v>65</v>
      </c>
      <c r="E5004" s="14">
        <v>242163.4627490617</v>
      </c>
      <c r="F5004" s="14">
        <v>73521.250472134067</v>
      </c>
      <c r="G5004" s="14">
        <v>2551.6097</v>
      </c>
      <c r="H5004" s="14">
        <v>166090.60257692763</v>
      </c>
      <c r="I5004" s="14">
        <v>9965.4361546156579</v>
      </c>
      <c r="J5004" s="14">
        <v>3986.1744618462635</v>
      </c>
      <c r="K5004" s="15">
        <v>8.0259198770514864E-2</v>
      </c>
      <c r="L5004" s="14">
        <v>14524.374933341413</v>
      </c>
      <c r="M5004" s="14">
        <v>197485.81415181627</v>
      </c>
      <c r="N5004" s="14">
        <v>2989.6308463846972</v>
      </c>
      <c r="O5004" s="15">
        <v>0.1278888350270351</v>
      </c>
      <c r="P5004" s="14">
        <v>18393.222427944453</v>
      </c>
      <c r="Q5004" s="14">
        <v>163709.99403719645</v>
      </c>
      <c r="R5004" s="14">
        <v>2989.6308463846972</v>
      </c>
      <c r="S5004" s="15">
        <v>0.15059748744847407</v>
      </c>
      <c r="T5004" s="38">
        <v>32058.689338010077</v>
      </c>
      <c r="U5004" s="38">
        <v>246430.15948612767</v>
      </c>
      <c r="V5004" s="38">
        <v>64976.286699295946</v>
      </c>
      <c r="W5004" s="38">
        <v>607625.96767514036</v>
      </c>
      <c r="AA5004" s="13">
        <v>4939</v>
      </c>
      <c r="AB5004" s="39">
        <v>2693086.1988930157</v>
      </c>
    </row>
    <row r="5005" spans="3:28">
      <c r="C5005" s="13">
        <v>4940</v>
      </c>
      <c r="D5005" s="13">
        <v>65</v>
      </c>
      <c r="E5005" s="14">
        <v>248274.41876328996</v>
      </c>
      <c r="F5005" s="14">
        <v>75904.523317683081</v>
      </c>
      <c r="G5005" s="14">
        <v>2551.6097</v>
      </c>
      <c r="H5005" s="14">
        <v>169818.28574560687</v>
      </c>
      <c r="I5005" s="14">
        <v>10189.097144736412</v>
      </c>
      <c r="J5005" s="14">
        <v>4075.6388578945648</v>
      </c>
      <c r="K5005" s="15">
        <v>1.9043795619990422E-3</v>
      </c>
      <c r="L5005" s="14">
        <v>231.55987807041313</v>
      </c>
      <c r="M5005" s="14">
        <v>123862.72271978931</v>
      </c>
      <c r="N5005" s="14">
        <v>3056.7291434209233</v>
      </c>
      <c r="O5005" s="15">
        <v>7.2609029765812128E-2</v>
      </c>
      <c r="P5005" s="14">
        <v>6399.2519086676812</v>
      </c>
      <c r="Q5005" s="14">
        <v>96060.620451197785</v>
      </c>
      <c r="R5005" s="14">
        <v>3056.7291434209233</v>
      </c>
      <c r="S5005" s="15">
        <v>-5.5884472273310989E-2</v>
      </c>
      <c r="T5005" s="38">
        <v>-3969.7292446242909</v>
      </c>
      <c r="U5005" s="38">
        <v>68593.201515879438</v>
      </c>
      <c r="V5005" s="38">
        <v>2661.0825421138034</v>
      </c>
      <c r="W5005" s="38">
        <v>288516.54468686652</v>
      </c>
      <c r="AA5005" s="13">
        <v>4940</v>
      </c>
      <c r="AB5005" s="39">
        <v>2308397.6693285862</v>
      </c>
    </row>
    <row r="5006" spans="3:28">
      <c r="C5006" s="13">
        <v>4941</v>
      </c>
      <c r="D5006" s="13">
        <v>65</v>
      </c>
      <c r="E5006" s="14">
        <v>241250.28643732719</v>
      </c>
      <c r="F5006" s="14">
        <v>73165.111710557598</v>
      </c>
      <c r="G5006" s="14">
        <v>2551.6097</v>
      </c>
      <c r="H5006" s="14">
        <v>165533.56502676959</v>
      </c>
      <c r="I5006" s="14">
        <v>9932.0139016061748</v>
      </c>
      <c r="J5006" s="14">
        <v>3972.80556064247</v>
      </c>
      <c r="K5006" s="15">
        <v>0.1077099551492299</v>
      </c>
      <c r="L5006" s="14">
        <v>14172.80426180659</v>
      </c>
      <c r="M5006" s="14">
        <v>147742.25563007372</v>
      </c>
      <c r="N5006" s="14">
        <v>2979.6041704818522</v>
      </c>
      <c r="O5006" s="15">
        <v>-0.14017036180558565</v>
      </c>
      <c r="P5006" s="14">
        <v>-21975.728377671392</v>
      </c>
      <c r="Q5006" s="14">
        <v>136292.78280551295</v>
      </c>
      <c r="R5006" s="14">
        <v>2979.6041704818522</v>
      </c>
      <c r="S5006" s="15">
        <v>0.66569110189008984</v>
      </c>
      <c r="T5006" s="38">
        <v>94550.987072960692</v>
      </c>
      <c r="U5006" s="38">
        <v>238075.1152961101</v>
      </c>
      <c r="V5006" s="38">
        <v>86748.062957095884</v>
      </c>
      <c r="W5006" s="38">
        <v>522110.15373169677</v>
      </c>
      <c r="AA5006" s="13">
        <v>4941</v>
      </c>
      <c r="AB5006" s="39">
        <v>2556623.3332044403</v>
      </c>
    </row>
    <row r="5007" spans="3:28">
      <c r="C5007" s="13">
        <v>4942</v>
      </c>
      <c r="D5007" s="13">
        <v>65</v>
      </c>
      <c r="E5007" s="14">
        <v>236188.34413717833</v>
      </c>
      <c r="F5007" s="14">
        <v>71190.954213499543</v>
      </c>
      <c r="G5007" s="14">
        <v>2551.6097</v>
      </c>
      <c r="H5007" s="14">
        <v>162445.78022367877</v>
      </c>
      <c r="I5007" s="14">
        <v>9746.7468134207265</v>
      </c>
      <c r="J5007" s="14">
        <v>3898.698725368291</v>
      </c>
      <c r="K5007" s="15">
        <v>6.5221907353888685E-3</v>
      </c>
      <c r="L5007" s="14">
        <v>948.84012273341023</v>
      </c>
      <c r="M5007" s="14">
        <v>148376.9344698416</v>
      </c>
      <c r="N5007" s="14">
        <v>2924.0240440262178</v>
      </c>
      <c r="O5007" s="15">
        <v>0.10000925764711027</v>
      </c>
      <c r="P5007" s="14">
        <v>17248.936353495093</v>
      </c>
      <c r="Q5007" s="14">
        <v>191184.34493204684</v>
      </c>
      <c r="R5007" s="14">
        <v>2924.0240440262178</v>
      </c>
      <c r="S5007" s="15">
        <v>0.38392019219922635</v>
      </c>
      <c r="T5007" s="38">
        <v>165024.90994039291</v>
      </c>
      <c r="U5007" s="38">
        <v>596328.62681016023</v>
      </c>
      <c r="V5007" s="38">
        <v>183222.68641662141</v>
      </c>
      <c r="W5007" s="38">
        <v>935889.90621204861</v>
      </c>
      <c r="AA5007" s="13">
        <v>4942</v>
      </c>
      <c r="AB5007" s="39">
        <v>2096370.0775807321</v>
      </c>
    </row>
    <row r="5008" spans="3:28">
      <c r="C5008" s="13">
        <v>4943</v>
      </c>
      <c r="D5008" s="13">
        <v>65</v>
      </c>
      <c r="E5008" s="14">
        <v>241891.93667563453</v>
      </c>
      <c r="F5008" s="14">
        <v>73415.355303497461</v>
      </c>
      <c r="G5008" s="14">
        <v>2551.6097</v>
      </c>
      <c r="H5008" s="14">
        <v>165924.97167213706</v>
      </c>
      <c r="I5008" s="14">
        <v>9955.4983003282232</v>
      </c>
      <c r="J5008" s="14">
        <v>3982.1993201312894</v>
      </c>
      <c r="K5008" s="15">
        <v>2.3825697676226665E-2</v>
      </c>
      <c r="L5008" s="14">
        <v>3218.9901892665848</v>
      </c>
      <c r="M5008" s="14">
        <v>140315.90009716817</v>
      </c>
      <c r="N5008" s="14">
        <v>2986.6494900984667</v>
      </c>
      <c r="O5008" s="15">
        <v>-7.7039505884777953E-2</v>
      </c>
      <c r="P5008" s="14">
        <v>-11773.008388245082</v>
      </c>
      <c r="Q5008" s="14">
        <v>142538.12396129558</v>
      </c>
      <c r="R5008" s="14">
        <v>2986.6494900984667</v>
      </c>
      <c r="S5008" s="15">
        <v>-0.10139057791241486</v>
      </c>
      <c r="T5008" s="38">
        <v>-28140.362441465495</v>
      </c>
      <c r="U5008" s="38">
        <v>250897.11897832167</v>
      </c>
      <c r="V5008" s="38">
        <v>-36694.380640443997</v>
      </c>
      <c r="W5008" s="38">
        <v>533751.14303678542</v>
      </c>
      <c r="AA5008" s="13">
        <v>4943</v>
      </c>
      <c r="AB5008" s="39">
        <v>2315618.3603404784</v>
      </c>
    </row>
    <row r="5009" spans="3:28">
      <c r="C5009" s="13">
        <v>4944</v>
      </c>
      <c r="D5009" s="13">
        <v>65</v>
      </c>
      <c r="E5009" s="14">
        <v>235757.28184081966</v>
      </c>
      <c r="F5009" s="14">
        <v>71022.839917919671</v>
      </c>
      <c r="G5009" s="14">
        <v>2551.6097</v>
      </c>
      <c r="H5009" s="14">
        <v>162182.83222289998</v>
      </c>
      <c r="I5009" s="14">
        <v>9730.9699333739973</v>
      </c>
      <c r="J5009" s="14">
        <v>3892.3879733495992</v>
      </c>
      <c r="K5009" s="15">
        <v>8.5029088246345697E-2</v>
      </c>
      <c r="L5009" s="14">
        <v>11598.867601482541</v>
      </c>
      <c r="M5009" s="14">
        <v>149955.64578586601</v>
      </c>
      <c r="N5009" s="14">
        <v>2919.2909800121993</v>
      </c>
      <c r="O5009" s="15">
        <v>0.18679004146122211</v>
      </c>
      <c r="P5009" s="14">
        <v>44346.160764023443</v>
      </c>
      <c r="Q5009" s="14">
        <v>283217.6105296326</v>
      </c>
      <c r="R5009" s="14">
        <v>2919.2909800121993</v>
      </c>
      <c r="S5009" s="15">
        <v>0.31695892759501526</v>
      </c>
      <c r="T5009" s="38">
        <v>220792.82841297696</v>
      </c>
      <c r="U5009" s="38">
        <v>918850.07438164297</v>
      </c>
      <c r="V5009" s="38">
        <v>276737.85677848296</v>
      </c>
      <c r="W5009" s="38">
        <v>1352023.3306971416</v>
      </c>
      <c r="AA5009" s="13">
        <v>4944</v>
      </c>
      <c r="AB5009" s="39">
        <v>2330855.583248775</v>
      </c>
    </row>
    <row r="5010" spans="3:28">
      <c r="C5010" s="13">
        <v>4945</v>
      </c>
      <c r="D5010" s="13">
        <v>65</v>
      </c>
      <c r="E5010" s="14">
        <v>225768.21808879176</v>
      </c>
      <c r="F5010" s="14">
        <v>67127.105054628788</v>
      </c>
      <c r="G5010" s="14">
        <v>2551.6097</v>
      </c>
      <c r="H5010" s="14">
        <v>156089.50333416296</v>
      </c>
      <c r="I5010" s="14">
        <v>9365.3702000497778</v>
      </c>
      <c r="J5010" s="14">
        <v>3746.1480800199115</v>
      </c>
      <c r="K5010" s="15">
        <v>2.3250342042450016E-2</v>
      </c>
      <c r="L5010" s="14">
        <v>2974.4007869708867</v>
      </c>
      <c r="M5010" s="14">
        <v>132776.80943807104</v>
      </c>
      <c r="N5010" s="14">
        <v>2809.6110600149332</v>
      </c>
      <c r="O5010" s="15">
        <v>0.17217370926868525</v>
      </c>
      <c r="P5010" s="14">
        <v>24053.21629202184</v>
      </c>
      <c r="Q5010" s="14">
        <v>165161.21108471547</v>
      </c>
      <c r="R5010" s="14">
        <v>2809.6110600149332</v>
      </c>
      <c r="S5010" s="15">
        <v>0.15162225799081641</v>
      </c>
      <c r="T5010" s="38">
        <v>97827.843810961058</v>
      </c>
      <c r="U5010" s="38">
        <v>744440.31942385552</v>
      </c>
      <c r="V5010" s="38">
        <v>124855.46088995379</v>
      </c>
      <c r="W5010" s="38">
        <v>1042378.3399466421</v>
      </c>
      <c r="AA5010" s="13">
        <v>4945</v>
      </c>
      <c r="AB5010" s="39">
        <v>2348501.1916636578</v>
      </c>
    </row>
    <row r="5011" spans="3:28">
      <c r="C5011" s="13">
        <v>4946</v>
      </c>
      <c r="D5011" s="13">
        <v>65</v>
      </c>
      <c r="E5011" s="14">
        <v>222125.51681873383</v>
      </c>
      <c r="F5011" s="14">
        <v>65706.451559306195</v>
      </c>
      <c r="G5011" s="14">
        <v>2551.6097</v>
      </c>
      <c r="H5011" s="14">
        <v>153867.45555942765</v>
      </c>
      <c r="I5011" s="14">
        <v>9232.0473335656588</v>
      </c>
      <c r="J5011" s="14">
        <v>3692.8189334262638</v>
      </c>
      <c r="K5011" s="15">
        <v>3.7120400540752864E-2</v>
      </c>
      <c r="L5011" s="14">
        <v>3842.4532419800139</v>
      </c>
      <c r="M5011" s="14">
        <v>109202.11111132156</v>
      </c>
      <c r="N5011" s="14">
        <v>2769.6142000696977</v>
      </c>
      <c r="O5011" s="15">
        <v>0.15956929735317107</v>
      </c>
      <c r="P5011" s="14">
        <v>56522.128656356901</v>
      </c>
      <c r="Q5011" s="14">
        <v>412123.7531135414</v>
      </c>
      <c r="R5011" s="14">
        <v>2769.6142000696977</v>
      </c>
      <c r="S5011" s="15">
        <v>0.58431301134306246</v>
      </c>
      <c r="T5011" s="38">
        <v>427455.02492975513</v>
      </c>
      <c r="U5011" s="38">
        <v>1160391.2721513028</v>
      </c>
      <c r="V5011" s="38">
        <v>487819.60682809207</v>
      </c>
      <c r="W5011" s="38">
        <v>1681717.1363761658</v>
      </c>
      <c r="AA5011" s="13">
        <v>4946</v>
      </c>
      <c r="AB5011" s="39">
        <v>2520593.5822679726</v>
      </c>
    </row>
    <row r="5012" spans="3:28">
      <c r="C5012" s="13">
        <v>4947</v>
      </c>
      <c r="D5012" s="13">
        <v>65</v>
      </c>
      <c r="E5012" s="14">
        <v>246438.43035433508</v>
      </c>
      <c r="F5012" s="14">
        <v>75188.487838190689</v>
      </c>
      <c r="G5012" s="14">
        <v>2551.6097</v>
      </c>
      <c r="H5012" s="14">
        <v>168698.33281614439</v>
      </c>
      <c r="I5012" s="14">
        <v>10121.899968968663</v>
      </c>
      <c r="J5012" s="14">
        <v>4048.7599875874653</v>
      </c>
      <c r="K5012" s="15">
        <v>5.2674910392411428E-2</v>
      </c>
      <c r="L5012" s="14">
        <v>10117.321622785623</v>
      </c>
      <c r="M5012" s="14">
        <v>204212.68090092507</v>
      </c>
      <c r="N5012" s="14">
        <v>3036.5699906905988</v>
      </c>
      <c r="O5012" s="15">
        <v>2.0715221916441241E-2</v>
      </c>
      <c r="P5012" s="14">
        <v>3824.0123199553568</v>
      </c>
      <c r="Q5012" s="14">
        <v>189941.44548664213</v>
      </c>
      <c r="R5012" s="14">
        <v>3036.5699906905988</v>
      </c>
      <c r="S5012" s="15">
        <v>0.35227217250797666</v>
      </c>
      <c r="T5012" s="38">
        <v>107809.16231809629</v>
      </c>
      <c r="U5012" s="38">
        <v>415366.8416560507</v>
      </c>
      <c r="V5012" s="38">
        <v>121750.49626083727</v>
      </c>
      <c r="W5012" s="38">
        <v>809520.9680436179</v>
      </c>
      <c r="AA5012" s="13">
        <v>4947</v>
      </c>
      <c r="AB5012" s="39">
        <v>2792302.6958937664</v>
      </c>
    </row>
    <row r="5013" spans="3:28">
      <c r="C5013" s="13">
        <v>4948</v>
      </c>
      <c r="D5013" s="13">
        <v>65</v>
      </c>
      <c r="E5013" s="14">
        <v>229005.07203228478</v>
      </c>
      <c r="F5013" s="14">
        <v>68389.47809259106</v>
      </c>
      <c r="G5013" s="14">
        <v>2551.6097</v>
      </c>
      <c r="H5013" s="14">
        <v>158063.9842396937</v>
      </c>
      <c r="I5013" s="14">
        <v>9483.8390543816222</v>
      </c>
      <c r="J5013" s="14">
        <v>3793.5356217526491</v>
      </c>
      <c r="K5013" s="15">
        <v>0.11914070238596264</v>
      </c>
      <c r="L5013" s="14">
        <v>15942.609542802626</v>
      </c>
      <c r="M5013" s="14">
        <v>151652.66889493319</v>
      </c>
      <c r="N5013" s="14">
        <v>2845.1517163144867</v>
      </c>
      <c r="O5013" s="15">
        <v>0.14127599233656829</v>
      </c>
      <c r="P5013" s="14">
        <v>16994.814423815613</v>
      </c>
      <c r="Q5013" s="14">
        <v>138712.52424449413</v>
      </c>
      <c r="R5013" s="14">
        <v>2845.1517163144867</v>
      </c>
      <c r="S5013" s="15">
        <v>0.1609061052030199</v>
      </c>
      <c r="T5013" s="38">
        <v>11428.0560476144</v>
      </c>
      <c r="U5013" s="38">
        <v>83873.767001828382</v>
      </c>
      <c r="V5013" s="38">
        <v>44365.480014232642</v>
      </c>
      <c r="W5013" s="38">
        <v>374238.96014125575</v>
      </c>
      <c r="AA5013" s="13">
        <v>4948</v>
      </c>
      <c r="AB5013" s="39">
        <v>3289204.9221731378</v>
      </c>
    </row>
    <row r="5014" spans="3:28">
      <c r="C5014" s="13">
        <v>4949</v>
      </c>
      <c r="D5014" s="13">
        <v>65</v>
      </c>
      <c r="E5014" s="14">
        <v>212638.45680239113</v>
      </c>
      <c r="F5014" s="14">
        <v>62006.498152932538</v>
      </c>
      <c r="G5014" s="14">
        <v>2551.6097</v>
      </c>
      <c r="H5014" s="14">
        <v>148080.3489494586</v>
      </c>
      <c r="I5014" s="14">
        <v>8884.8209369675151</v>
      </c>
      <c r="J5014" s="14">
        <v>3553.9283747870063</v>
      </c>
      <c r="K5014" s="15">
        <v>3.8322555574486855E-2</v>
      </c>
      <c r="L5014" s="14">
        <v>6483.1138849742365</v>
      </c>
      <c r="M5014" s="14">
        <v>177432.35241020843</v>
      </c>
      <c r="N5014" s="14">
        <v>2665.4462810902546</v>
      </c>
      <c r="O5014" s="15">
        <v>2.4831811222659358E-2</v>
      </c>
      <c r="P5014" s="14">
        <v>4813.6050825215179</v>
      </c>
      <c r="Q5014" s="14">
        <v>199994.65605382269</v>
      </c>
      <c r="R5014" s="14">
        <v>2665.4462810902546</v>
      </c>
      <c r="S5014" s="15">
        <v>-0.16845788155555558</v>
      </c>
      <c r="T5014" s="38">
        <v>-13879.853690879601</v>
      </c>
      <c r="U5014" s="38">
        <v>69846.483584615795</v>
      </c>
      <c r="V5014" s="38">
        <v>-2583.134723383846</v>
      </c>
      <c r="W5014" s="38">
        <v>447273.49204864696</v>
      </c>
      <c r="AA5014" s="13">
        <v>4949</v>
      </c>
      <c r="AB5014" s="39">
        <v>2719754.5945960982</v>
      </c>
    </row>
    <row r="5015" spans="3:28">
      <c r="C5015" s="13">
        <v>4950</v>
      </c>
      <c r="D5015" s="13">
        <v>65</v>
      </c>
      <c r="E5015" s="14">
        <v>221397.61505264399</v>
      </c>
      <c r="F5015" s="14">
        <v>65422.569870531159</v>
      </c>
      <c r="G5015" s="14">
        <v>2551.6097</v>
      </c>
      <c r="H5015" s="14">
        <v>153423.43548211284</v>
      </c>
      <c r="I5015" s="14">
        <v>9205.4061289267702</v>
      </c>
      <c r="J5015" s="14">
        <v>3682.1624515707081</v>
      </c>
      <c r="K5015" s="15">
        <v>2.0553791441279584E-2</v>
      </c>
      <c r="L5015" s="14">
        <v>2999.8178825568834</v>
      </c>
      <c r="M5015" s="14">
        <v>150790.51094161908</v>
      </c>
      <c r="N5015" s="14">
        <v>2761.6218386780311</v>
      </c>
      <c r="O5015" s="15">
        <v>0.16321731704152648</v>
      </c>
      <c r="P5015" s="14">
        <v>38895.012546537357</v>
      </c>
      <c r="Q5015" s="14">
        <v>278577.82016296405</v>
      </c>
      <c r="R5015" s="14">
        <v>2761.6218386780311</v>
      </c>
      <c r="S5015" s="15">
        <v>-4.5314239347035032E-2</v>
      </c>
      <c r="T5015" s="38">
        <v>-38862.90445335611</v>
      </c>
      <c r="U5015" s="38">
        <v>820149.08406841487</v>
      </c>
      <c r="V5015" s="38">
        <v>3031.9259757381296</v>
      </c>
      <c r="W5015" s="38">
        <v>1249517.4151729979</v>
      </c>
      <c r="AA5015" s="13">
        <v>4950</v>
      </c>
      <c r="AB5015" s="39">
        <v>2796766.184344165</v>
      </c>
    </row>
    <row r="5016" spans="3:28">
      <c r="C5016" s="13">
        <v>4951</v>
      </c>
      <c r="D5016" s="13">
        <v>65</v>
      </c>
      <c r="E5016" s="14">
        <v>246504.75590044091</v>
      </c>
      <c r="F5016" s="14">
        <v>75214.354801171954</v>
      </c>
      <c r="G5016" s="14">
        <v>2551.6097</v>
      </c>
      <c r="H5016" s="14">
        <v>168738.79139926896</v>
      </c>
      <c r="I5016" s="14">
        <v>10124.327483956136</v>
      </c>
      <c r="J5016" s="14">
        <v>4049.7309935824546</v>
      </c>
      <c r="K5016" s="15">
        <v>4.355446037315959E-2</v>
      </c>
      <c r="L5016" s="14">
        <v>7125.1673244588201</v>
      </c>
      <c r="M5016" s="14">
        <v>172742.17156921857</v>
      </c>
      <c r="N5016" s="14">
        <v>3037.2982451868406</v>
      </c>
      <c r="O5016" s="15">
        <v>0.17996482827968846</v>
      </c>
      <c r="P5016" s="14">
        <v>19082.840708791209</v>
      </c>
      <c r="Q5016" s="14">
        <v>126637.99091444083</v>
      </c>
      <c r="R5016" s="14">
        <v>3037.2982451868406</v>
      </c>
      <c r="S5016" s="15">
        <v>0.11889169311025363</v>
      </c>
      <c r="T5016" s="38">
        <v>125597.09797255015</v>
      </c>
      <c r="U5016" s="38">
        <v>1183515.0184561652</v>
      </c>
      <c r="V5016" s="38">
        <v>151805.10600580019</v>
      </c>
      <c r="W5016" s="38">
        <v>1482895.1809398246</v>
      </c>
      <c r="AA5016" s="13">
        <v>4951</v>
      </c>
      <c r="AB5016" s="39">
        <v>2526517.9766566111</v>
      </c>
    </row>
    <row r="5017" spans="3:28">
      <c r="C5017" s="13">
        <v>4952</v>
      </c>
      <c r="D5017" s="13">
        <v>65</v>
      </c>
      <c r="E5017" s="14">
        <v>236707.29078502912</v>
      </c>
      <c r="F5017" s="14">
        <v>71393.343406161352</v>
      </c>
      <c r="G5017" s="14">
        <v>2551.6097</v>
      </c>
      <c r="H5017" s="14">
        <v>162762.33767886777</v>
      </c>
      <c r="I5017" s="14">
        <v>9765.7402607320655</v>
      </c>
      <c r="J5017" s="14">
        <v>3906.2961042928264</v>
      </c>
      <c r="K5017" s="15">
        <v>2.7982581900346543E-2</v>
      </c>
      <c r="L5017" s="14">
        <v>3776.0071901685133</v>
      </c>
      <c r="M5017" s="14">
        <v>140670.49852564326</v>
      </c>
      <c r="N5017" s="14">
        <v>2929.7220782196196</v>
      </c>
      <c r="O5017" s="15">
        <v>5.9906552188100516E-2</v>
      </c>
      <c r="P5017" s="14">
        <v>12913.32345754726</v>
      </c>
      <c r="Q5017" s="14">
        <v>229935.96550533088</v>
      </c>
      <c r="R5017" s="14">
        <v>2929.7220782196196</v>
      </c>
      <c r="S5017" s="15">
        <v>-0.1340315110914882</v>
      </c>
      <c r="T5017" s="38">
        <v>-25534.42451606955</v>
      </c>
      <c r="U5017" s="38">
        <v>166441.04338055811</v>
      </c>
      <c r="V5017" s="38">
        <v>-8845.0938683537752</v>
      </c>
      <c r="W5017" s="38">
        <v>537047.50741153222</v>
      </c>
      <c r="AA5017" s="13">
        <v>4952</v>
      </c>
      <c r="AB5017" s="39">
        <v>3096138.8852467276</v>
      </c>
    </row>
    <row r="5018" spans="3:28">
      <c r="C5018" s="13">
        <v>4953</v>
      </c>
      <c r="D5018" s="13">
        <v>65</v>
      </c>
      <c r="E5018" s="14">
        <v>222505.42542064574</v>
      </c>
      <c r="F5018" s="14">
        <v>65854.615914051843</v>
      </c>
      <c r="G5018" s="14">
        <v>2551.6097</v>
      </c>
      <c r="H5018" s="14">
        <v>154099.19980659391</v>
      </c>
      <c r="I5018" s="14">
        <v>9245.9519883956345</v>
      </c>
      <c r="J5018" s="14">
        <v>3698.3807953582541</v>
      </c>
      <c r="K5018" s="15">
        <v>-5.3505942834347016E-2</v>
      </c>
      <c r="L5018" s="14">
        <v>-8658.5903796808016</v>
      </c>
      <c r="M5018" s="14">
        <v>155015.43518607615</v>
      </c>
      <c r="N5018" s="14">
        <v>2773.7855965186905</v>
      </c>
      <c r="O5018" s="15">
        <v>2.5055942618219924E-2</v>
      </c>
      <c r="P5018" s="14">
        <v>2007.1821981334665</v>
      </c>
      <c r="Q5018" s="14">
        <v>83502.104804614995</v>
      </c>
      <c r="R5018" s="14">
        <v>2773.7855965186905</v>
      </c>
      <c r="S5018" s="15">
        <v>5.0683624732369842E-3</v>
      </c>
      <c r="T5018" s="38">
        <v>1097.2563403490215</v>
      </c>
      <c r="U5018" s="38">
        <v>218975.44117681231</v>
      </c>
      <c r="V5018" s="38">
        <v>-5554.1518411983134</v>
      </c>
      <c r="W5018" s="38">
        <v>457492.98116750346</v>
      </c>
      <c r="AA5018" s="13">
        <v>4953</v>
      </c>
      <c r="AB5018" s="39">
        <v>2971257.5190358832</v>
      </c>
    </row>
    <row r="5019" spans="3:28">
      <c r="C5019" s="13">
        <v>4954</v>
      </c>
      <c r="D5019" s="13">
        <v>65</v>
      </c>
      <c r="E5019" s="14">
        <v>237434.0321320901</v>
      </c>
      <c r="F5019" s="14">
        <v>71676.772531515133</v>
      </c>
      <c r="G5019" s="14">
        <v>2551.6097</v>
      </c>
      <c r="H5019" s="14">
        <v>163205.64990057496</v>
      </c>
      <c r="I5019" s="14">
        <v>9792.3389940344969</v>
      </c>
      <c r="J5019" s="14">
        <v>3916.935597613799</v>
      </c>
      <c r="K5019" s="15">
        <v>0.10236354208174095</v>
      </c>
      <c r="L5019" s="14">
        <v>16022.753729900398</v>
      </c>
      <c r="M5019" s="14">
        <v>174509.15524465527</v>
      </c>
      <c r="N5019" s="14">
        <v>2937.7016982103492</v>
      </c>
      <c r="O5019" s="15">
        <v>0.21080725363056629</v>
      </c>
      <c r="P5019" s="14">
        <v>25570.977526639002</v>
      </c>
      <c r="Q5019" s="14">
        <v>148340.10190167991</v>
      </c>
      <c r="R5019" s="14">
        <v>2937.7016982103492</v>
      </c>
      <c r="S5019" s="15">
        <v>0.27047001788232078</v>
      </c>
      <c r="T5019" s="38">
        <v>181734.96224595877</v>
      </c>
      <c r="U5019" s="38">
        <v>855126.5780243366</v>
      </c>
      <c r="V5019" s="38">
        <v>223328.69350249818</v>
      </c>
      <c r="W5019" s="38">
        <v>1177975.8351706718</v>
      </c>
      <c r="AA5019" s="13">
        <v>4954</v>
      </c>
      <c r="AB5019" s="39">
        <v>2782790.693213129</v>
      </c>
    </row>
    <row r="5020" spans="3:28">
      <c r="C5020" s="13">
        <v>4955</v>
      </c>
      <c r="D5020" s="13">
        <v>65</v>
      </c>
      <c r="E5020" s="14">
        <v>212180.32266439675</v>
      </c>
      <c r="F5020" s="14">
        <v>61827.825839114732</v>
      </c>
      <c r="G5020" s="14">
        <v>2551.6097</v>
      </c>
      <c r="H5020" s="14">
        <v>147800.88712528202</v>
      </c>
      <c r="I5020" s="14">
        <v>8868.0532275169207</v>
      </c>
      <c r="J5020" s="14">
        <v>3547.2212910067683</v>
      </c>
      <c r="K5020" s="15">
        <v>7.6960664455558353E-2</v>
      </c>
      <c r="L5020" s="14">
        <v>12145.123978593338</v>
      </c>
      <c r="M5020" s="14">
        <v>171728.23463960987</v>
      </c>
      <c r="N5020" s="14">
        <v>2660.4159682550762</v>
      </c>
      <c r="O5020" s="15">
        <v>-4.1023364750655961E-2</v>
      </c>
      <c r="P5020" s="14">
        <v>-8695.4141524733859</v>
      </c>
      <c r="Q5020" s="14">
        <v>204597.2743674407</v>
      </c>
      <c r="R5020" s="14">
        <v>2660.4159682550762</v>
      </c>
      <c r="S5020" s="15">
        <v>0.13621871701329186</v>
      </c>
      <c r="T5020" s="38">
        <v>192007.76691221277</v>
      </c>
      <c r="U5020" s="38">
        <v>1602892.9253623411</v>
      </c>
      <c r="V5020" s="38">
        <v>195457.47673833271</v>
      </c>
      <c r="W5020" s="38">
        <v>1979218.4343693918</v>
      </c>
      <c r="AA5020" s="13">
        <v>4955</v>
      </c>
      <c r="AB5020" s="39">
        <v>2586594.8945843922</v>
      </c>
    </row>
    <row r="5021" spans="3:28">
      <c r="C5021" s="13">
        <v>4956</v>
      </c>
      <c r="D5021" s="13">
        <v>65</v>
      </c>
      <c r="E5021" s="14">
        <v>232144.97780207</v>
      </c>
      <c r="F5021" s="14">
        <v>69614.041342807293</v>
      </c>
      <c r="G5021" s="14">
        <v>2551.6097</v>
      </c>
      <c r="H5021" s="14">
        <v>159979.32675926271</v>
      </c>
      <c r="I5021" s="14">
        <v>9598.7596055557624</v>
      </c>
      <c r="J5021" s="14">
        <v>3839.5038422223051</v>
      </c>
      <c r="K5021" s="15">
        <v>2.9113245018711695E-2</v>
      </c>
      <c r="L5021" s="14">
        <v>4800.1584541207221</v>
      </c>
      <c r="M5021" s="14">
        <v>171598.76366127262</v>
      </c>
      <c r="N5021" s="14">
        <v>2879.6278816667286</v>
      </c>
      <c r="O5021" s="15">
        <v>0.18167480140673159</v>
      </c>
      <c r="P5021" s="14">
        <v>32257.092909462004</v>
      </c>
      <c r="Q5021" s="14">
        <v>211250.93558565734</v>
      </c>
      <c r="R5021" s="14">
        <v>2879.6278816667286</v>
      </c>
      <c r="S5021" s="15">
        <v>0.24147894685777244</v>
      </c>
      <c r="T5021" s="38">
        <v>32671.171934356626</v>
      </c>
      <c r="U5021" s="38">
        <v>169407.13636568998</v>
      </c>
      <c r="V5021" s="38">
        <v>69728.423297939356</v>
      </c>
      <c r="W5021" s="38">
        <v>552256.83561261999</v>
      </c>
      <c r="AA5021" s="13">
        <v>4956</v>
      </c>
      <c r="AB5021" s="39">
        <v>2748060.4712115098</v>
      </c>
    </row>
    <row r="5022" spans="3:28">
      <c r="C5022" s="13">
        <v>4957</v>
      </c>
      <c r="D5022" s="13">
        <v>65</v>
      </c>
      <c r="E5022" s="14">
        <v>227902.3501312029</v>
      </c>
      <c r="F5022" s="14">
        <v>67959.416551169124</v>
      </c>
      <c r="G5022" s="14">
        <v>2551.6097</v>
      </c>
      <c r="H5022" s="14">
        <v>157391.32388003377</v>
      </c>
      <c r="I5022" s="14">
        <v>9443.4794328020253</v>
      </c>
      <c r="J5022" s="14">
        <v>3777.3917731208103</v>
      </c>
      <c r="K5022" s="15">
        <v>0.10277161653293143</v>
      </c>
      <c r="L5022" s="14">
        <v>11596.197466988264</v>
      </c>
      <c r="M5022" s="14">
        <v>126319.52472545531</v>
      </c>
      <c r="N5022" s="14">
        <v>2833.0438298406075</v>
      </c>
      <c r="O5022" s="15">
        <v>0.18950741741884988</v>
      </c>
      <c r="P5022" s="14">
        <v>27688.868895274041</v>
      </c>
      <c r="Q5022" s="14">
        <v>175215.07491863225</v>
      </c>
      <c r="R5022" s="14">
        <v>2833.0438298406075</v>
      </c>
      <c r="S5022" s="15">
        <v>0.72684123512284238</v>
      </c>
      <c r="T5022" s="38">
        <v>197214.83992098572</v>
      </c>
      <c r="U5022" s="38">
        <v>469962.74810164911</v>
      </c>
      <c r="V5022" s="38">
        <v>236499.90628324801</v>
      </c>
      <c r="W5022" s="38">
        <v>771497.3477457366</v>
      </c>
      <c r="AA5022" s="13">
        <v>4957</v>
      </c>
      <c r="AB5022" s="39">
        <v>2683051.9341276479</v>
      </c>
    </row>
    <row r="5023" spans="3:28">
      <c r="C5023" s="13">
        <v>4958</v>
      </c>
      <c r="D5023" s="13">
        <v>65</v>
      </c>
      <c r="E5023" s="14">
        <v>236024.83851474233</v>
      </c>
      <c r="F5023" s="14">
        <v>71127.187020749509</v>
      </c>
      <c r="G5023" s="14">
        <v>2551.6097</v>
      </c>
      <c r="H5023" s="14">
        <v>162346.04179399283</v>
      </c>
      <c r="I5023" s="14">
        <v>9740.7625076395689</v>
      </c>
      <c r="J5023" s="14">
        <v>3896.3050030558279</v>
      </c>
      <c r="K5023" s="15">
        <v>5.055112842182298E-2</v>
      </c>
      <c r="L5023" s="14">
        <v>7352.1436667310136</v>
      </c>
      <c r="M5023" s="14">
        <v>154740.04986438187</v>
      </c>
      <c r="N5023" s="14">
        <v>2922.2287522918705</v>
      </c>
      <c r="O5023" s="15">
        <v>0.19553345636402314</v>
      </c>
      <c r="P5023" s="14">
        <v>52683.737001498397</v>
      </c>
      <c r="Q5023" s="14">
        <v>323580.77288775914</v>
      </c>
      <c r="R5023" s="14">
        <v>2922.2287522918705</v>
      </c>
      <c r="S5023" s="15">
        <v>-0.10200917844790779</v>
      </c>
      <c r="T5023" s="38">
        <v>-23739.095968405949</v>
      </c>
      <c r="U5023" s="38">
        <v>210437.31255677191</v>
      </c>
      <c r="V5023" s="38">
        <v>36296.78469982346</v>
      </c>
      <c r="W5023" s="38">
        <v>688758.13530891296</v>
      </c>
      <c r="AA5023" s="13">
        <v>4958</v>
      </c>
      <c r="AB5023" s="39">
        <v>2540858.6119602486</v>
      </c>
    </row>
    <row r="5024" spans="3:28">
      <c r="C5024" s="13">
        <v>4959</v>
      </c>
      <c r="D5024" s="13">
        <v>65</v>
      </c>
      <c r="E5024" s="14">
        <v>247503.43148834666</v>
      </c>
      <c r="F5024" s="14">
        <v>75603.838280455195</v>
      </c>
      <c r="G5024" s="14">
        <v>2551.6097</v>
      </c>
      <c r="H5024" s="14">
        <v>169347.98350789145</v>
      </c>
      <c r="I5024" s="14">
        <v>10160.879010473487</v>
      </c>
      <c r="J5024" s="14">
        <v>4064.3516041893949</v>
      </c>
      <c r="K5024" s="15">
        <v>3.6821497204710313E-2</v>
      </c>
      <c r="L5024" s="14">
        <v>5694.6299838346004</v>
      </c>
      <c r="M5024" s="14">
        <v>162381.8420049923</v>
      </c>
      <c r="N5024" s="14">
        <v>3048.2637031420459</v>
      </c>
      <c r="O5024" s="15">
        <v>-5.4762697039771602E-3</v>
      </c>
      <c r="P5024" s="14">
        <v>-866.02398865106136</v>
      </c>
      <c r="Q5024" s="14">
        <v>158799.33089693313</v>
      </c>
      <c r="R5024" s="14">
        <v>3048.2637031420459</v>
      </c>
      <c r="S5024" s="15">
        <v>0.13285064960835885</v>
      </c>
      <c r="T5024" s="38">
        <v>21649.242950487394</v>
      </c>
      <c r="U5024" s="38">
        <v>186132.63028412755</v>
      </c>
      <c r="V5024" s="38">
        <v>26477.848945670932</v>
      </c>
      <c r="W5024" s="38">
        <v>507313.80318605294</v>
      </c>
      <c r="AA5024" s="13">
        <v>4959</v>
      </c>
      <c r="AB5024" s="39">
        <v>2148027.5055761789</v>
      </c>
    </row>
    <row r="5025" spans="3:28">
      <c r="C5025" s="13">
        <v>4960</v>
      </c>
      <c r="D5025" s="13">
        <v>65</v>
      </c>
      <c r="E5025" s="14">
        <v>236161.12467767345</v>
      </c>
      <c r="F5025" s="14">
        <v>71180.33862429265</v>
      </c>
      <c r="G5025" s="14">
        <v>2551.6097</v>
      </c>
      <c r="H5025" s="14">
        <v>162429.17635338081</v>
      </c>
      <c r="I5025" s="14">
        <v>9745.7505812028485</v>
      </c>
      <c r="J5025" s="14">
        <v>3898.3002324811396</v>
      </c>
      <c r="K5025" s="15">
        <v>7.7477704750833543E-2</v>
      </c>
      <c r="L5025" s="14">
        <v>10398.635609542433</v>
      </c>
      <c r="M5025" s="14">
        <v>146562.34000283855</v>
      </c>
      <c r="N5025" s="14">
        <v>2923.7251743608545</v>
      </c>
      <c r="O5025" s="15">
        <v>4.2677444009315828E-2</v>
      </c>
      <c r="P5025" s="14">
        <v>6826.3349672145241</v>
      </c>
      <c r="Q5025" s="14">
        <v>168240.02048278871</v>
      </c>
      <c r="R5025" s="14">
        <v>2923.7251743608545</v>
      </c>
      <c r="S5025" s="15">
        <v>0.23647335652182944</v>
      </c>
      <c r="T5025" s="38">
        <v>52062.664551071881</v>
      </c>
      <c r="U5025" s="38">
        <v>273687.44661821431</v>
      </c>
      <c r="V5025" s="38">
        <v>69287.635127828835</v>
      </c>
      <c r="W5025" s="38">
        <v>588489.80710384157</v>
      </c>
      <c r="AA5025" s="13">
        <v>4960</v>
      </c>
      <c r="AB5025" s="39">
        <v>2794761.013737191</v>
      </c>
    </row>
    <row r="5026" spans="3:28">
      <c r="C5026" s="13">
        <v>4961</v>
      </c>
      <c r="D5026" s="13">
        <v>65</v>
      </c>
      <c r="E5026" s="14">
        <v>230621.32618159303</v>
      </c>
      <c r="F5026" s="14">
        <v>69019.817210821289</v>
      </c>
      <c r="G5026" s="14">
        <v>2551.6097</v>
      </c>
      <c r="H5026" s="14">
        <v>159049.89927077174</v>
      </c>
      <c r="I5026" s="14">
        <v>9542.9939562463042</v>
      </c>
      <c r="J5026" s="14">
        <v>3817.197582498522</v>
      </c>
      <c r="K5026" s="15">
        <v>0.11285363637289803</v>
      </c>
      <c r="L5026" s="14">
        <v>10876.340818124239</v>
      </c>
      <c r="M5026" s="14">
        <v>109160.57417187848</v>
      </c>
      <c r="N5026" s="14">
        <v>2862.8981868738911</v>
      </c>
      <c r="O5026" s="15">
        <v>6.194233720929794E-2</v>
      </c>
      <c r="P5026" s="14">
        <v>6952.7111960779284</v>
      </c>
      <c r="Q5026" s="14">
        <v>120629.05625760376</v>
      </c>
      <c r="R5026" s="14">
        <v>2862.8981868738911</v>
      </c>
      <c r="S5026" s="15">
        <v>-5.3894705706421867E-2</v>
      </c>
      <c r="T5026" s="38">
        <v>-17734.357230191752</v>
      </c>
      <c r="U5026" s="38">
        <v>312752.73838250246</v>
      </c>
      <c r="V5026" s="38">
        <v>94.694784010414878</v>
      </c>
      <c r="W5026" s="38">
        <v>542542.36881198478</v>
      </c>
      <c r="AA5026" s="13">
        <v>4961</v>
      </c>
      <c r="AB5026" s="39">
        <v>2631719.318025894</v>
      </c>
    </row>
    <row r="5027" spans="3:28">
      <c r="C5027" s="13">
        <v>4962</v>
      </c>
      <c r="D5027" s="13">
        <v>65</v>
      </c>
      <c r="E5027" s="14">
        <v>239132.2917948656</v>
      </c>
      <c r="F5027" s="14">
        <v>72339.093799997587</v>
      </c>
      <c r="G5027" s="14">
        <v>2551.6097</v>
      </c>
      <c r="H5027" s="14">
        <v>164241.58829486801</v>
      </c>
      <c r="I5027" s="14">
        <v>9854.4952976920795</v>
      </c>
      <c r="J5027" s="14">
        <v>3941.7981190768319</v>
      </c>
      <c r="K5027" s="15">
        <v>4.2375985747183945E-2</v>
      </c>
      <c r="L5027" s="14">
        <v>7559.8013328585303</v>
      </c>
      <c r="M5027" s="14">
        <v>187928.94174447947</v>
      </c>
      <c r="N5027" s="14">
        <v>2956.3485893076236</v>
      </c>
      <c r="O5027" s="15">
        <v>1.7597316381601363E-3</v>
      </c>
      <c r="P5027" s="14">
        <v>315.16026483481954</v>
      </c>
      <c r="Q5027" s="14">
        <v>180888.97505404218</v>
      </c>
      <c r="R5027" s="14">
        <v>2956.3485893076236</v>
      </c>
      <c r="S5027" s="15">
        <v>6.9835433449779064E-2</v>
      </c>
      <c r="T5027" s="38">
        <v>21798.84565263649</v>
      </c>
      <c r="U5027" s="38">
        <v>335422.94037481584</v>
      </c>
      <c r="V5027" s="38">
        <v>29673.807250329839</v>
      </c>
      <c r="W5027" s="38">
        <v>704240.85717333748</v>
      </c>
      <c r="AA5027" s="13">
        <v>4962</v>
      </c>
      <c r="AB5027" s="39">
        <v>2572965.6248769024</v>
      </c>
    </row>
    <row r="5028" spans="3:28">
      <c r="C5028" s="13">
        <v>4963</v>
      </c>
      <c r="D5028" s="13">
        <v>65</v>
      </c>
      <c r="E5028" s="14">
        <v>238541.94690511166</v>
      </c>
      <c r="F5028" s="14">
        <v>72108.859292993555</v>
      </c>
      <c r="G5028" s="14">
        <v>2551.6097</v>
      </c>
      <c r="H5028" s="14">
        <v>163881.47791211811</v>
      </c>
      <c r="I5028" s="14">
        <v>9832.8886747270863</v>
      </c>
      <c r="J5028" s="14">
        <v>3933.1554698908349</v>
      </c>
      <c r="K5028" s="15">
        <v>9.3321933504787347E-2</v>
      </c>
      <c r="L5028" s="14">
        <v>14076.667674426259</v>
      </c>
      <c r="M5028" s="14">
        <v>166883.10851298101</v>
      </c>
      <c r="N5028" s="14">
        <v>2949.8666024181257</v>
      </c>
      <c r="O5028" s="15">
        <v>8.5555776217289992E-2</v>
      </c>
      <c r="P5028" s="14">
        <v>29663.994212503341</v>
      </c>
      <c r="Q5028" s="14">
        <v>377860.04353940667</v>
      </c>
      <c r="R5028" s="14">
        <v>2949.8666024181257</v>
      </c>
      <c r="S5028" s="15">
        <v>-0.10632344008877011</v>
      </c>
      <c r="T5028" s="38">
        <v>-53400.250181892508</v>
      </c>
      <c r="U5028" s="38">
        <v>450318.12198198226</v>
      </c>
      <c r="V5028" s="38">
        <v>-9659.5882949629085</v>
      </c>
      <c r="W5028" s="38">
        <v>995061.27403436997</v>
      </c>
      <c r="AA5028" s="13">
        <v>4963</v>
      </c>
      <c r="AB5028" s="39">
        <v>2207555.5641572233</v>
      </c>
    </row>
    <row r="5029" spans="3:28">
      <c r="C5029" s="13">
        <v>4964</v>
      </c>
      <c r="D5029" s="13">
        <v>65</v>
      </c>
      <c r="E5029" s="14">
        <v>231307.1836254143</v>
      </c>
      <c r="F5029" s="14">
        <v>69287.301613911579</v>
      </c>
      <c r="G5029" s="14">
        <v>2551.6097</v>
      </c>
      <c r="H5029" s="14">
        <v>159468.27231150272</v>
      </c>
      <c r="I5029" s="14">
        <v>9568.0963386901622</v>
      </c>
      <c r="J5029" s="14">
        <v>3827.238535476065</v>
      </c>
      <c r="K5029" s="15">
        <v>5.1367133824423608E-2</v>
      </c>
      <c r="L5029" s="14">
        <v>6555.4880268136376</v>
      </c>
      <c r="M5029" s="14">
        <v>136089.38778792601</v>
      </c>
      <c r="N5029" s="14">
        <v>2870.4289016070484</v>
      </c>
      <c r="O5029" s="15">
        <v>0.10498500071520439</v>
      </c>
      <c r="P5029" s="14">
        <v>26886.771877002066</v>
      </c>
      <c r="Q5029" s="14">
        <v>284423.06451837998</v>
      </c>
      <c r="R5029" s="14">
        <v>2870.4289016070484</v>
      </c>
      <c r="S5029" s="15">
        <v>0.2480349666370289</v>
      </c>
      <c r="T5029" s="38">
        <v>344784.87650995865</v>
      </c>
      <c r="U5029" s="38">
        <v>1736285.6981802164</v>
      </c>
      <c r="V5029" s="38">
        <v>378227.13641377434</v>
      </c>
      <c r="W5029" s="38">
        <v>2156798.1504865224</v>
      </c>
      <c r="AA5029" s="13">
        <v>4964</v>
      </c>
      <c r="AB5029" s="39">
        <v>3244789.1464688014</v>
      </c>
    </row>
    <row r="5030" spans="3:28">
      <c r="C5030" s="13">
        <v>4965</v>
      </c>
      <c r="D5030" s="13">
        <v>65</v>
      </c>
      <c r="E5030" s="14">
        <v>237668.3608592072</v>
      </c>
      <c r="F5030" s="14">
        <v>71768.160735090816</v>
      </c>
      <c r="G5030" s="14">
        <v>2551.6097</v>
      </c>
      <c r="H5030" s="14">
        <v>163348.59042411638</v>
      </c>
      <c r="I5030" s="14">
        <v>9800.9154254469831</v>
      </c>
      <c r="J5030" s="14">
        <v>3920.3661701787933</v>
      </c>
      <c r="K5030" s="15">
        <v>-1.8153472434190236E-2</v>
      </c>
      <c r="L5030" s="14">
        <v>-2908.6411881308409</v>
      </c>
      <c r="M5030" s="14">
        <v>159276.60069357249</v>
      </c>
      <c r="N5030" s="14">
        <v>2940.2746276340949</v>
      </c>
      <c r="O5030" s="15">
        <v>4.2871489613964357E-2</v>
      </c>
      <c r="P5030" s="14">
        <v>7273.4317542935587</v>
      </c>
      <c r="Q5030" s="14">
        <v>178400.18281741251</v>
      </c>
      <c r="R5030" s="14">
        <v>2940.2746276340949</v>
      </c>
      <c r="S5030" s="15">
        <v>0.236011887957011</v>
      </c>
      <c r="T5030" s="38">
        <v>56538.044660811072</v>
      </c>
      <c r="U5030" s="38">
        <v>297564.10074728483</v>
      </c>
      <c r="V5030" s="38">
        <v>60902.835226973788</v>
      </c>
      <c r="W5030" s="38">
        <v>635240.8842582698</v>
      </c>
      <c r="AA5030" s="13">
        <v>4965</v>
      </c>
      <c r="AB5030" s="39">
        <v>2880656.9366143439</v>
      </c>
    </row>
    <row r="5031" spans="3:28">
      <c r="C5031" s="13">
        <v>4966</v>
      </c>
      <c r="D5031" s="13">
        <v>65</v>
      </c>
      <c r="E5031" s="14">
        <v>221104.08001502778</v>
      </c>
      <c r="F5031" s="14">
        <v>65308.091205860837</v>
      </c>
      <c r="G5031" s="14">
        <v>2551.6097</v>
      </c>
      <c r="H5031" s="14">
        <v>153244.37910916694</v>
      </c>
      <c r="I5031" s="14">
        <v>9194.6627465500169</v>
      </c>
      <c r="J5031" s="14">
        <v>3677.8650986200068</v>
      </c>
      <c r="K5031" s="15">
        <v>9.7275802053440642E-3</v>
      </c>
      <c r="L5031" s="14">
        <v>1217.5030472483879</v>
      </c>
      <c r="M5031" s="14">
        <v>128216.34397536829</v>
      </c>
      <c r="N5031" s="14">
        <v>2758.3988239650048</v>
      </c>
      <c r="O5031" s="15">
        <v>4.0274438778589688E-2</v>
      </c>
      <c r="P5031" s="14">
        <v>4668.870854419878</v>
      </c>
      <c r="Q5031" s="14">
        <v>121974.47410997121</v>
      </c>
      <c r="R5031" s="14">
        <v>2758.3988239650048</v>
      </c>
      <c r="S5031" s="15">
        <v>0.5421302859927879</v>
      </c>
      <c r="T5031" s="38">
        <v>250828.64069237158</v>
      </c>
      <c r="U5031" s="38">
        <v>714880.09283237904</v>
      </c>
      <c r="V5031" s="38">
        <v>256715.01459403985</v>
      </c>
      <c r="W5031" s="38">
        <v>965070.91091771855</v>
      </c>
      <c r="AA5031" s="13">
        <v>4966</v>
      </c>
      <c r="AB5031" s="39">
        <v>2342525.1689092014</v>
      </c>
    </row>
    <row r="5032" spans="3:28">
      <c r="C5032" s="13">
        <v>4967</v>
      </c>
      <c r="D5032" s="13">
        <v>65</v>
      </c>
      <c r="E5032" s="14">
        <v>231353.64179316489</v>
      </c>
      <c r="F5032" s="14">
        <v>69305.420299334306</v>
      </c>
      <c r="G5032" s="14">
        <v>2551.6097</v>
      </c>
      <c r="H5032" s="14">
        <v>159496.61179383058</v>
      </c>
      <c r="I5032" s="14">
        <v>9569.7967076298355</v>
      </c>
      <c r="J5032" s="14">
        <v>3827.9186830519343</v>
      </c>
      <c r="K5032" s="15">
        <v>5.550282979698648E-2</v>
      </c>
      <c r="L5032" s="14">
        <v>9640.6898932009317</v>
      </c>
      <c r="M5032" s="14">
        <v>185251.91707609329</v>
      </c>
      <c r="N5032" s="14">
        <v>2870.9390122889504</v>
      </c>
      <c r="O5032" s="15">
        <v>-0.13059587628922636</v>
      </c>
      <c r="P5032" s="14">
        <v>-33042.334294834225</v>
      </c>
      <c r="Q5032" s="14">
        <v>221405.21517665664</v>
      </c>
      <c r="R5032" s="14">
        <v>2870.9390122889504</v>
      </c>
      <c r="S5032" s="15">
        <v>3.5299137789754909E-3</v>
      </c>
      <c r="T5032" s="38">
        <v>834.97243913953025</v>
      </c>
      <c r="U5032" s="38">
        <v>238812.32127182939</v>
      </c>
      <c r="V5032" s="38">
        <v>-22566.671962493761</v>
      </c>
      <c r="W5032" s="38">
        <v>645469.45352457929</v>
      </c>
      <c r="AA5032" s="13">
        <v>4967</v>
      </c>
      <c r="AB5032" s="39">
        <v>2767932.5746579291</v>
      </c>
    </row>
    <row r="5033" spans="3:28">
      <c r="C5033" s="13">
        <v>4968</v>
      </c>
      <c r="D5033" s="13">
        <v>65</v>
      </c>
      <c r="E5033" s="14">
        <v>217827.02336892553</v>
      </c>
      <c r="F5033" s="14">
        <v>64030.039113880957</v>
      </c>
      <c r="G5033" s="14">
        <v>2551.6097</v>
      </c>
      <c r="H5033" s="14">
        <v>151245.37455504457</v>
      </c>
      <c r="I5033" s="14">
        <v>9074.7224733026742</v>
      </c>
      <c r="J5033" s="14">
        <v>3629.8889893210699</v>
      </c>
      <c r="K5033" s="15">
        <v>-3.3190429342235782E-2</v>
      </c>
      <c r="L5033" s="14">
        <v>-5293.724663505408</v>
      </c>
      <c r="M5033" s="14">
        <v>156016.73611147603</v>
      </c>
      <c r="N5033" s="14">
        <v>2722.4167419908022</v>
      </c>
      <c r="O5033" s="15">
        <v>7.5991182636963736E-2</v>
      </c>
      <c r="P5033" s="14">
        <v>9137.3009060815639</v>
      </c>
      <c r="Q5033" s="14">
        <v>130740.10295951276</v>
      </c>
      <c r="R5033" s="14">
        <v>2722.4167419908022</v>
      </c>
      <c r="S5033" s="15">
        <v>-0.12303737274103875</v>
      </c>
      <c r="T5033" s="38">
        <v>-18226.392202595525</v>
      </c>
      <c r="U5033" s="38">
        <v>131271.85613069878</v>
      </c>
      <c r="V5033" s="38">
        <v>-14382.815960019369</v>
      </c>
      <c r="W5033" s="38">
        <v>418028.69520168763</v>
      </c>
      <c r="AA5033" s="13">
        <v>4968</v>
      </c>
      <c r="AB5033" s="39">
        <v>2847142.2939428613</v>
      </c>
    </row>
    <row r="5034" spans="3:28">
      <c r="C5034" s="13">
        <v>4969</v>
      </c>
      <c r="D5034" s="13">
        <v>65</v>
      </c>
      <c r="E5034" s="14">
        <v>219966.14711848579</v>
      </c>
      <c r="F5034" s="14">
        <v>64864.297376209463</v>
      </c>
      <c r="G5034" s="14">
        <v>2551.6097</v>
      </c>
      <c r="H5034" s="14">
        <v>152550.24004227633</v>
      </c>
      <c r="I5034" s="14">
        <v>9153.0144025365789</v>
      </c>
      <c r="J5034" s="14">
        <v>3661.2057610146317</v>
      </c>
      <c r="K5034" s="15">
        <v>-8.9239752439443723E-3</v>
      </c>
      <c r="L5034" s="14">
        <v>-1309.7150614239843</v>
      </c>
      <c r="M5034" s="14">
        <v>147284.52460894673</v>
      </c>
      <c r="N5034" s="14">
        <v>2745.9043207609734</v>
      </c>
      <c r="O5034" s="15">
        <v>-8.3424613303614392E-2</v>
      </c>
      <c r="P5034" s="14">
        <v>-6127.512813353118</v>
      </c>
      <c r="Q5034" s="14">
        <v>68695.13927015115</v>
      </c>
      <c r="R5034" s="14">
        <v>2745.9043207609734</v>
      </c>
      <c r="S5034" s="15">
        <v>0.21384128942609137</v>
      </c>
      <c r="T5034" s="38">
        <v>240823.38177065342</v>
      </c>
      <c r="U5034" s="38">
        <v>1368374.4561120998</v>
      </c>
      <c r="V5034" s="38">
        <v>233386.15389587631</v>
      </c>
      <c r="W5034" s="38">
        <v>1584354.1199911977</v>
      </c>
      <c r="AA5034" s="13">
        <v>4969</v>
      </c>
      <c r="AB5034" s="39">
        <v>2689340.1700832779</v>
      </c>
    </row>
    <row r="5035" spans="3:28">
      <c r="C5035" s="13">
        <v>4970</v>
      </c>
      <c r="D5035" s="13">
        <v>65</v>
      </c>
      <c r="E5035" s="14">
        <v>227557.68024781795</v>
      </c>
      <c r="F5035" s="14">
        <v>67824.995296648995</v>
      </c>
      <c r="G5035" s="14">
        <v>2551.6097</v>
      </c>
      <c r="H5035" s="14">
        <v>157181.07525116895</v>
      </c>
      <c r="I5035" s="14">
        <v>9430.8645150701359</v>
      </c>
      <c r="J5035" s="14">
        <v>3772.3458060280545</v>
      </c>
      <c r="K5035" s="15">
        <v>5.5361404615944736E-2</v>
      </c>
      <c r="L5035" s="14">
        <v>9821.8320436462454</v>
      </c>
      <c r="M5035" s="14">
        <v>189120.98989136383</v>
      </c>
      <c r="N5035" s="14">
        <v>2829.2593545210407</v>
      </c>
      <c r="O5035" s="15">
        <v>5.2908184208484837E-3</v>
      </c>
      <c r="P5035" s="14">
        <v>1001.4365338150171</v>
      </c>
      <c r="Q5035" s="14">
        <v>191694.25611622402</v>
      </c>
      <c r="R5035" s="14">
        <v>2829.2593545210407</v>
      </c>
      <c r="S5035" s="15">
        <v>0.19378119754119033</v>
      </c>
      <c r="T5035" s="38">
        <v>159168.05249799037</v>
      </c>
      <c r="U5035" s="38">
        <v>981962.95290124556</v>
      </c>
      <c r="V5035" s="38">
        <v>169991.32107545162</v>
      </c>
      <c r="W5035" s="38">
        <v>1362778.1989088333</v>
      </c>
      <c r="AA5035" s="13">
        <v>4970</v>
      </c>
      <c r="AB5035" s="39">
        <v>2574499.9208981595</v>
      </c>
    </row>
    <row r="5036" spans="3:28">
      <c r="C5036" s="13">
        <v>4971</v>
      </c>
      <c r="D5036" s="13">
        <v>65</v>
      </c>
      <c r="E5036" s="14">
        <v>234923.09412206459</v>
      </c>
      <c r="F5036" s="14">
        <v>70697.506707605193</v>
      </c>
      <c r="G5036" s="14">
        <v>2551.6097</v>
      </c>
      <c r="H5036" s="14">
        <v>161673.97771445938</v>
      </c>
      <c r="I5036" s="14">
        <v>9700.438662867562</v>
      </c>
      <c r="J5036" s="14">
        <v>3880.1754651470251</v>
      </c>
      <c r="K5036" s="15">
        <v>3.6213060501501679E-2</v>
      </c>
      <c r="L5036" s="14">
        <v>6411.3769510411103</v>
      </c>
      <c r="M5036" s="14">
        <v>185397.44926078792</v>
      </c>
      <c r="N5036" s="14">
        <v>2910.1315988602687</v>
      </c>
      <c r="O5036" s="15">
        <v>0.23014695358897569</v>
      </c>
      <c r="P5036" s="14">
        <v>55230.379967851841</v>
      </c>
      <c r="Q5036" s="14">
        <v>296664.20328100922</v>
      </c>
      <c r="R5036" s="14">
        <v>2910.1315988602687</v>
      </c>
      <c r="S5036" s="15">
        <v>-3.0487911190510267E-2</v>
      </c>
      <c r="T5036" s="38">
        <v>-5878.3629649576951</v>
      </c>
      <c r="U5036" s="38">
        <v>188386.33574849795</v>
      </c>
      <c r="V5036" s="38">
        <v>55763.39395393525</v>
      </c>
      <c r="W5036" s="38">
        <v>670447.98829029512</v>
      </c>
      <c r="AA5036" s="13">
        <v>4971</v>
      </c>
      <c r="AB5036" s="39">
        <v>2849355.8679546844</v>
      </c>
    </row>
    <row r="5037" spans="3:28">
      <c r="C5037" s="13">
        <v>4972</v>
      </c>
      <c r="D5037" s="13">
        <v>65</v>
      </c>
      <c r="E5037" s="14">
        <v>228303.2050856954</v>
      </c>
      <c r="F5037" s="14">
        <v>68115.749983421207</v>
      </c>
      <c r="G5037" s="14">
        <v>2551.6097</v>
      </c>
      <c r="H5037" s="14">
        <v>157635.84540227419</v>
      </c>
      <c r="I5037" s="14">
        <v>9458.1507241364507</v>
      </c>
      <c r="J5037" s="14">
        <v>3783.2602896545804</v>
      </c>
      <c r="K5037" s="15">
        <v>4.399426021647207E-2</v>
      </c>
      <c r="L5037" s="14">
        <v>4776.2209559477224</v>
      </c>
      <c r="M5037" s="14">
        <v>115232.48958876208</v>
      </c>
      <c r="N5037" s="14">
        <v>2837.4452172409351</v>
      </c>
      <c r="O5037" s="15">
        <v>-8.8457784793052607E-3</v>
      </c>
      <c r="P5037" s="14">
        <v>-772.0204865203774</v>
      </c>
      <c r="Q5037" s="14">
        <v>87922.286552178542</v>
      </c>
      <c r="R5037" s="14">
        <v>2837.4452172409351</v>
      </c>
      <c r="S5037" s="15">
        <v>-0.11819213113891157</v>
      </c>
      <c r="T5037" s="38">
        <v>-22868.705400847241</v>
      </c>
      <c r="U5037" s="38">
        <v>172037.56312544167</v>
      </c>
      <c r="V5037" s="38">
        <v>-18864.504931419895</v>
      </c>
      <c r="W5037" s="38">
        <v>375192.33926638227</v>
      </c>
      <c r="AA5037" s="13">
        <v>4972</v>
      </c>
      <c r="AB5037" s="39">
        <v>2655883.8709480544</v>
      </c>
    </row>
    <row r="5038" spans="3:28">
      <c r="C5038" s="13">
        <v>4973</v>
      </c>
      <c r="D5038" s="13">
        <v>65</v>
      </c>
      <c r="E5038" s="14">
        <v>217821.95725631464</v>
      </c>
      <c r="F5038" s="14">
        <v>64028.063329962708</v>
      </c>
      <c r="G5038" s="14">
        <v>2551.6097</v>
      </c>
      <c r="H5038" s="14">
        <v>151242.28422635191</v>
      </c>
      <c r="I5038" s="14">
        <v>9074.5370535811144</v>
      </c>
      <c r="J5038" s="14">
        <v>3629.814821432446</v>
      </c>
      <c r="K5038" s="15">
        <v>-3.5814622966885264E-2</v>
      </c>
      <c r="L5038" s="14">
        <v>-5816.93887495731</v>
      </c>
      <c r="M5038" s="14">
        <v>158415.95295334552</v>
      </c>
      <c r="N5038" s="14">
        <v>2722.3611160743344</v>
      </c>
      <c r="O5038" s="15">
        <v>-3.5575101087650413E-2</v>
      </c>
      <c r="P5038" s="14">
        <v>-5819.3628286877392</v>
      </c>
      <c r="Q5038" s="14">
        <v>159121.47458963253</v>
      </c>
      <c r="R5038" s="14">
        <v>2722.3611160743344</v>
      </c>
      <c r="S5038" s="15">
        <v>-1.3489994170360342E-3</v>
      </c>
      <c r="T5038" s="38">
        <v>-522.26807826828622</v>
      </c>
      <c r="U5038" s="38">
        <v>387991.10222332861</v>
      </c>
      <c r="V5038" s="38">
        <v>-12158.569781913335</v>
      </c>
      <c r="W5038" s="38">
        <v>705528.52976630675</v>
      </c>
      <c r="AA5038" s="13">
        <v>4973</v>
      </c>
      <c r="AB5038" s="39">
        <v>2390476.4090749682</v>
      </c>
    </row>
    <row r="5039" spans="3:28">
      <c r="C5039" s="13">
        <v>4974</v>
      </c>
      <c r="D5039" s="13">
        <v>65</v>
      </c>
      <c r="E5039" s="14">
        <v>228899.27999871789</v>
      </c>
      <c r="F5039" s="14">
        <v>68348.219199499974</v>
      </c>
      <c r="G5039" s="14">
        <v>2551.6097</v>
      </c>
      <c r="H5039" s="14">
        <v>157999.4510992179</v>
      </c>
      <c r="I5039" s="14">
        <v>9479.967065953073</v>
      </c>
      <c r="J5039" s="14">
        <v>3791.9868263812295</v>
      </c>
      <c r="K5039" s="15">
        <v>-2.3570404255669752E-4</v>
      </c>
      <c r="L5039" s="14">
        <v>-31.339961146173508</v>
      </c>
      <c r="M5039" s="14">
        <v>134827.84239961975</v>
      </c>
      <c r="N5039" s="14">
        <v>2843.9901197859217</v>
      </c>
      <c r="O5039" s="15">
        <v>-0.10795946988692831</v>
      </c>
      <c r="P5039" s="14">
        <v>-24682.942561345884</v>
      </c>
      <c r="Q5039" s="14">
        <v>205370.61754048031</v>
      </c>
      <c r="R5039" s="14">
        <v>2843.9901197859217</v>
      </c>
      <c r="S5039" s="15">
        <v>0.2530189682105079</v>
      </c>
      <c r="T5039" s="38">
        <v>28602.026922575962</v>
      </c>
      <c r="U5039" s="38">
        <v>143067.03660254087</v>
      </c>
      <c r="V5039" s="38">
        <v>3887.7444000839059</v>
      </c>
      <c r="W5039" s="38">
        <v>483265.49654264096</v>
      </c>
      <c r="AA5039" s="13">
        <v>4974</v>
      </c>
      <c r="AB5039" s="39">
        <v>2535855.2095259093</v>
      </c>
    </row>
    <row r="5040" spans="3:28">
      <c r="C5040" s="13">
        <v>4975</v>
      </c>
      <c r="D5040" s="13">
        <v>65</v>
      </c>
      <c r="E5040" s="14">
        <v>233610.1762921804</v>
      </c>
      <c r="F5040" s="14">
        <v>70185.46875395035</v>
      </c>
      <c r="G5040" s="14">
        <v>2551.6097</v>
      </c>
      <c r="H5040" s="14">
        <v>160873.09783823005</v>
      </c>
      <c r="I5040" s="14">
        <v>9652.3858702938032</v>
      </c>
      <c r="J5040" s="14">
        <v>3860.9543481175215</v>
      </c>
      <c r="K5040" s="15">
        <v>-8.5304060688928124E-4</v>
      </c>
      <c r="L5040" s="14">
        <v>-152.10300113404207</v>
      </c>
      <c r="M5040" s="14">
        <v>180085.24480210216</v>
      </c>
      <c r="N5040" s="14">
        <v>2895.7157610881409</v>
      </c>
      <c r="O5040" s="15">
        <v>-1.52208949554659E-2</v>
      </c>
      <c r="P5040" s="14">
        <v>-3095.945120567279</v>
      </c>
      <c r="Q5040" s="14">
        <v>201752.90393858746</v>
      </c>
      <c r="R5040" s="14">
        <v>2895.7157610881409</v>
      </c>
      <c r="S5040" s="15">
        <v>-0.22001521366430937</v>
      </c>
      <c r="T5040" s="38">
        <v>-27661.635400772375</v>
      </c>
      <c r="U5040" s="38">
        <v>99512.234513545962</v>
      </c>
      <c r="V5040" s="38">
        <v>-30909.683522473697</v>
      </c>
      <c r="W5040" s="38">
        <v>481350.38325423561</v>
      </c>
      <c r="AA5040" s="13">
        <v>4975</v>
      </c>
      <c r="AB5040" s="39">
        <v>2607521.4714412717</v>
      </c>
    </row>
    <row r="5041" spans="3:28">
      <c r="C5041" s="13">
        <v>4976</v>
      </c>
      <c r="D5041" s="13">
        <v>65</v>
      </c>
      <c r="E5041" s="14">
        <v>238000.6882478387</v>
      </c>
      <c r="F5041" s="14">
        <v>71897.768416657098</v>
      </c>
      <c r="G5041" s="14">
        <v>2551.6097</v>
      </c>
      <c r="H5041" s="14">
        <v>163551.31013118158</v>
      </c>
      <c r="I5041" s="14">
        <v>9813.0786078708952</v>
      </c>
      <c r="J5041" s="14">
        <v>3925.2314431483583</v>
      </c>
      <c r="K5041" s="15">
        <v>5.1026246063371458E-2</v>
      </c>
      <c r="L5041" s="14">
        <v>7536.0252000947521</v>
      </c>
      <c r="M5041" s="14">
        <v>157187.83582610055</v>
      </c>
      <c r="N5041" s="14">
        <v>2943.9235823612685</v>
      </c>
      <c r="O5041" s="15">
        <v>0.13596906609146664</v>
      </c>
      <c r="P5041" s="14">
        <v>28072.278987860464</v>
      </c>
      <c r="Q5041" s="14">
        <v>236005.01744552338</v>
      </c>
      <c r="R5041" s="14">
        <v>2943.9235823612685</v>
      </c>
      <c r="S5041" s="15">
        <v>-4.3690375343234319E-2</v>
      </c>
      <c r="T5041" s="38">
        <v>-21567.806153585676</v>
      </c>
      <c r="U5041" s="38">
        <v>473555.35419443139</v>
      </c>
      <c r="V5041" s="38">
        <v>14040.498034369542</v>
      </c>
      <c r="W5041" s="38">
        <v>866748.20746605541</v>
      </c>
      <c r="AA5041" s="13">
        <v>4976</v>
      </c>
      <c r="AB5041" s="39">
        <v>3144000.8477344164</v>
      </c>
    </row>
    <row r="5042" spans="3:28">
      <c r="C5042" s="13">
        <v>4977</v>
      </c>
      <c r="D5042" s="13">
        <v>65</v>
      </c>
      <c r="E5042" s="14">
        <v>219458.57799598144</v>
      </c>
      <c r="F5042" s="14">
        <v>64666.345418432764</v>
      </c>
      <c r="G5042" s="14">
        <v>2551.6097</v>
      </c>
      <c r="H5042" s="14">
        <v>152240.62287754868</v>
      </c>
      <c r="I5042" s="14">
        <v>9134.4373726529211</v>
      </c>
      <c r="J5042" s="14">
        <v>3653.7749490611686</v>
      </c>
      <c r="K5042" s="15">
        <v>-4.2829831954101998E-2</v>
      </c>
      <c r="L5042" s="14">
        <v>-5762.4010636055427</v>
      </c>
      <c r="M5042" s="14">
        <v>130606.24855887696</v>
      </c>
      <c r="N5042" s="14">
        <v>2740.3312117958762</v>
      </c>
      <c r="O5042" s="15">
        <v>-2.3184467637294315E-2</v>
      </c>
      <c r="P5042" s="14">
        <v>-4218.6854686034849</v>
      </c>
      <c r="Q5042" s="14">
        <v>179113.19410036804</v>
      </c>
      <c r="R5042" s="14">
        <v>2740.3312117958762</v>
      </c>
      <c r="S5042" s="15">
        <v>0.23524574539541548</v>
      </c>
      <c r="T5042" s="38">
        <v>108736.04053094707</v>
      </c>
      <c r="U5042" s="38">
        <v>572329.40319478477</v>
      </c>
      <c r="V5042" s="38">
        <v>98754.953998738041</v>
      </c>
      <c r="W5042" s="38">
        <v>882048.84585402976</v>
      </c>
      <c r="AA5042" s="13">
        <v>4977</v>
      </c>
      <c r="AB5042" s="39">
        <v>2508250.2540720068</v>
      </c>
    </row>
    <row r="5043" spans="3:28">
      <c r="C5043" s="13">
        <v>4978</v>
      </c>
      <c r="D5043" s="13">
        <v>65</v>
      </c>
      <c r="E5043" s="14">
        <v>237763.88251590927</v>
      </c>
      <c r="F5043" s="14">
        <v>71805.414181204615</v>
      </c>
      <c r="G5043" s="14">
        <v>2551.6097</v>
      </c>
      <c r="H5043" s="14">
        <v>163406.85863470464</v>
      </c>
      <c r="I5043" s="14">
        <v>9804.4115180822773</v>
      </c>
      <c r="J5043" s="14">
        <v>3921.7646072329112</v>
      </c>
      <c r="K5043" s="15">
        <v>-2.0344466269321689E-2</v>
      </c>
      <c r="L5043" s="14">
        <v>-2944.7156167486651</v>
      </c>
      <c r="M5043" s="14">
        <v>143758.99639624832</v>
      </c>
      <c r="N5043" s="14">
        <v>2941.3234554246833</v>
      </c>
      <c r="O5043" s="15">
        <v>6.8331425902860912E-2</v>
      </c>
      <c r="P5043" s="14">
        <v>6472.6399057670787</v>
      </c>
      <c r="Q5043" s="14">
        <v>102667.50532518201</v>
      </c>
      <c r="R5043" s="14">
        <v>2941.3234554246833</v>
      </c>
      <c r="S5043" s="15">
        <v>0.25015910384823659</v>
      </c>
      <c r="T5043" s="38">
        <v>154147.63798415859</v>
      </c>
      <c r="U5043" s="38">
        <v>771816.69350558612</v>
      </c>
      <c r="V5043" s="38">
        <v>157675.562273177</v>
      </c>
      <c r="W5043" s="38">
        <v>1018243.1952270165</v>
      </c>
      <c r="AA5043" s="13">
        <v>4978</v>
      </c>
      <c r="AB5043" s="39">
        <v>2735030.9226422245</v>
      </c>
    </row>
    <row r="5044" spans="3:28">
      <c r="C5044" s="13">
        <v>4979</v>
      </c>
      <c r="D5044" s="13">
        <v>65</v>
      </c>
      <c r="E5044" s="14">
        <v>236427.6787901014</v>
      </c>
      <c r="F5044" s="14">
        <v>71284.294728139546</v>
      </c>
      <c r="G5044" s="14">
        <v>2551.6097</v>
      </c>
      <c r="H5044" s="14">
        <v>162591.77436196184</v>
      </c>
      <c r="I5044" s="14">
        <v>9755.5064617177104</v>
      </c>
      <c r="J5044" s="14">
        <v>3902.2025846870843</v>
      </c>
      <c r="K5044" s="15">
        <v>-4.8855879587481672E-2</v>
      </c>
      <c r="L5044" s="14">
        <v>-9679.062035569068</v>
      </c>
      <c r="M5044" s="14">
        <v>190386.61865427918</v>
      </c>
      <c r="N5044" s="14">
        <v>2926.6519385153128</v>
      </c>
      <c r="O5044" s="15">
        <v>7.0357632435617892E-3</v>
      </c>
      <c r="P5044" s="14">
        <v>478.02390076329891</v>
      </c>
      <c r="Q5044" s="14">
        <v>69883.360454405512</v>
      </c>
      <c r="R5044" s="14">
        <v>2926.6519385153128</v>
      </c>
      <c r="S5044" s="15">
        <v>0.31251321064734261</v>
      </c>
      <c r="T5044" s="38">
        <v>600601.73179745895</v>
      </c>
      <c r="U5044" s="38">
        <v>2523909.3553353446</v>
      </c>
      <c r="V5044" s="38">
        <v>591400.69366265321</v>
      </c>
      <c r="W5044" s="38">
        <v>2784179.3344440293</v>
      </c>
      <c r="AA5044" s="13">
        <v>4979</v>
      </c>
      <c r="AB5044" s="39">
        <v>3230954.7213394339</v>
      </c>
    </row>
    <row r="5045" spans="3:28">
      <c r="C5045" s="13">
        <v>4980</v>
      </c>
      <c r="D5045" s="13">
        <v>65</v>
      </c>
      <c r="E5045" s="14">
        <v>238332.455701192</v>
      </c>
      <c r="F5045" s="14">
        <v>72027.157723464887</v>
      </c>
      <c r="G5045" s="14">
        <v>2551.6097</v>
      </c>
      <c r="H5045" s="14">
        <v>163753.68827772711</v>
      </c>
      <c r="I5045" s="14">
        <v>9825.2212966636271</v>
      </c>
      <c r="J5045" s="14">
        <v>3930.0885186654509</v>
      </c>
      <c r="K5045" s="15">
        <v>0.10085643430987723</v>
      </c>
      <c r="L5045" s="14">
        <v>13191.950192964941</v>
      </c>
      <c r="M5045" s="14">
        <v>145956.28636889684</v>
      </c>
      <c r="N5045" s="14">
        <v>2947.5663889990878</v>
      </c>
      <c r="O5045" s="15">
        <v>0.17592373283021709</v>
      </c>
      <c r="P5045" s="14">
        <v>42951.652954038793</v>
      </c>
      <c r="Q5045" s="14">
        <v>288574.71756181517</v>
      </c>
      <c r="R5045" s="14">
        <v>2947.5663889990878</v>
      </c>
      <c r="S5045" s="15">
        <v>1.5913722112375642E-2</v>
      </c>
      <c r="T5045" s="38">
        <v>8503.0465653875817</v>
      </c>
      <c r="U5045" s="38">
        <v>544298.49915582361</v>
      </c>
      <c r="V5045" s="38">
        <v>64646.649712391314</v>
      </c>
      <c r="W5045" s="38">
        <v>978829.50308653561</v>
      </c>
      <c r="AA5045" s="13">
        <v>4980</v>
      </c>
      <c r="AB5045" s="39">
        <v>2822642.8685223414</v>
      </c>
    </row>
    <row r="5046" spans="3:28">
      <c r="C5046" s="13">
        <v>4981</v>
      </c>
      <c r="D5046" s="13">
        <v>65</v>
      </c>
      <c r="E5046" s="14">
        <v>234624.01457011933</v>
      </c>
      <c r="F5046" s="14">
        <v>70580.865682346543</v>
      </c>
      <c r="G5046" s="14">
        <v>2551.6097</v>
      </c>
      <c r="H5046" s="14">
        <v>161491.53918777278</v>
      </c>
      <c r="I5046" s="14">
        <v>9689.4923512663663</v>
      </c>
      <c r="J5046" s="14">
        <v>3875.7969405065469</v>
      </c>
      <c r="K5046" s="15">
        <v>4.3532446111695787E-2</v>
      </c>
      <c r="L5046" s="14">
        <v>8963.7293606786079</v>
      </c>
      <c r="M5046" s="14">
        <v>216810.78666109324</v>
      </c>
      <c r="N5046" s="14">
        <v>2906.8477053799097</v>
      </c>
      <c r="O5046" s="15">
        <v>-9.2793435032629545E-2</v>
      </c>
      <c r="P5046" s="14">
        <v>-12148.543892244863</v>
      </c>
      <c r="Q5046" s="14">
        <v>120225.17500042278</v>
      </c>
      <c r="R5046" s="14">
        <v>2906.8477053799097</v>
      </c>
      <c r="S5046" s="15">
        <v>9.3931949754269134E-2</v>
      </c>
      <c r="T5046" s="38">
        <v>18922.887107164057</v>
      </c>
      <c r="U5046" s="38">
        <v>221829.4603586189</v>
      </c>
      <c r="V5046" s="38">
        <v>15738.072575597802</v>
      </c>
      <c r="W5046" s="38">
        <v>558865.42202013487</v>
      </c>
      <c r="AA5046" s="13">
        <v>4981</v>
      </c>
      <c r="AB5046" s="39">
        <v>2546150.5198524771</v>
      </c>
    </row>
    <row r="5047" spans="3:28">
      <c r="C5047" s="13">
        <v>4982</v>
      </c>
      <c r="D5047" s="13">
        <v>65</v>
      </c>
      <c r="E5047" s="14">
        <v>227513.58766607294</v>
      </c>
      <c r="F5047" s="14">
        <v>67807.799189768441</v>
      </c>
      <c r="G5047" s="14">
        <v>2551.6097</v>
      </c>
      <c r="H5047" s="14">
        <v>157154.1787763045</v>
      </c>
      <c r="I5047" s="14">
        <v>9429.2507265782697</v>
      </c>
      <c r="J5047" s="14">
        <v>3771.7002906313082</v>
      </c>
      <c r="K5047" s="15">
        <v>6.7601002281255373E-2</v>
      </c>
      <c r="L5047" s="14">
        <v>12694.878905544527</v>
      </c>
      <c r="M5047" s="14">
        <v>202372.01138610157</v>
      </c>
      <c r="N5047" s="14">
        <v>2828.7752179734807</v>
      </c>
      <c r="O5047" s="15">
        <v>-1.2275356343345076E-2</v>
      </c>
      <c r="P5047" s="14">
        <v>-1810.1173306702044</v>
      </c>
      <c r="Q5047" s="14">
        <v>147063.72318874352</v>
      </c>
      <c r="R5047" s="14">
        <v>2828.7752179734807</v>
      </c>
      <c r="S5047" s="15">
        <v>0.1171775232496356</v>
      </c>
      <c r="T5047" s="38">
        <v>9982.3927731328204</v>
      </c>
      <c r="U5047" s="38">
        <v>96587.118053502825</v>
      </c>
      <c r="V5047" s="38">
        <v>20867.154348007141</v>
      </c>
      <c r="W5047" s="38">
        <v>446022.85262834787</v>
      </c>
      <c r="AA5047" s="13">
        <v>4982</v>
      </c>
      <c r="AB5047" s="39">
        <v>2458279.2593138264</v>
      </c>
    </row>
    <row r="5048" spans="3:28">
      <c r="C5048" s="13">
        <v>4983</v>
      </c>
      <c r="D5048" s="13">
        <v>65</v>
      </c>
      <c r="E5048" s="14">
        <v>232750.76638508445</v>
      </c>
      <c r="F5048" s="14">
        <v>69850.298890182938</v>
      </c>
      <c r="G5048" s="14">
        <v>2551.6097</v>
      </c>
      <c r="H5048" s="14">
        <v>160348.8577949015</v>
      </c>
      <c r="I5048" s="14">
        <v>9620.9314676940903</v>
      </c>
      <c r="J5048" s="14">
        <v>3848.3725870776361</v>
      </c>
      <c r="K5048" s="15">
        <v>-2.2434232419628448E-2</v>
      </c>
      <c r="L5048" s="14">
        <v>-3500.8850766628916</v>
      </c>
      <c r="M5048" s="14">
        <v>154474.33123116122</v>
      </c>
      <c r="N5048" s="14">
        <v>2886.2794403082271</v>
      </c>
      <c r="O5048" s="15">
        <v>-7.2410501198533789E-2</v>
      </c>
      <c r="P5048" s="14">
        <v>-10432.552975110448</v>
      </c>
      <c r="Q5048" s="14">
        <v>135085.72505276874</v>
      </c>
      <c r="R5048" s="14">
        <v>2886.2794403082271</v>
      </c>
      <c r="S5048" s="15">
        <v>2.6149921295879452E-2</v>
      </c>
      <c r="T5048" s="38">
        <v>3030.6022490446344</v>
      </c>
      <c r="U5048" s="38">
        <v>120367.10221124958</v>
      </c>
      <c r="V5048" s="38">
        <v>-10902.835802728705</v>
      </c>
      <c r="W5048" s="38">
        <v>409927.15849517955</v>
      </c>
      <c r="AA5048" s="13">
        <v>4983</v>
      </c>
      <c r="AB5048" s="39">
        <v>3092051.3965126127</v>
      </c>
    </row>
    <row r="5049" spans="3:28">
      <c r="C5049" s="13">
        <v>4984</v>
      </c>
      <c r="D5049" s="13">
        <v>65</v>
      </c>
      <c r="E5049" s="14">
        <v>236517.39582635069</v>
      </c>
      <c r="F5049" s="14">
        <v>71319.284372276772</v>
      </c>
      <c r="G5049" s="14">
        <v>2551.6097</v>
      </c>
      <c r="H5049" s="14">
        <v>162646.50175407392</v>
      </c>
      <c r="I5049" s="14">
        <v>9758.790105244434</v>
      </c>
      <c r="J5049" s="14">
        <v>3903.5160420977736</v>
      </c>
      <c r="K5049" s="15">
        <v>3.9603222976716625E-2</v>
      </c>
      <c r="L5049" s="14">
        <v>5028.0946611842683</v>
      </c>
      <c r="M5049" s="14">
        <v>133941.60688441934</v>
      </c>
      <c r="N5049" s="14">
        <v>2927.6370315733302</v>
      </c>
      <c r="O5049" s="15">
        <v>0.12425949594611703</v>
      </c>
      <c r="P5049" s="14">
        <v>53328.39508385642</v>
      </c>
      <c r="Q5049" s="14">
        <v>483961.7887521236</v>
      </c>
      <c r="R5049" s="14">
        <v>2927.6370315733302</v>
      </c>
      <c r="S5049" s="15">
        <v>0.4125229306678892</v>
      </c>
      <c r="T5049" s="38">
        <v>69007.969425630872</v>
      </c>
      <c r="U5049" s="38">
        <v>237754.53586988914</v>
      </c>
      <c r="V5049" s="38">
        <v>127364.45917067156</v>
      </c>
      <c r="W5049" s="38">
        <v>855657.93150643213</v>
      </c>
      <c r="AA5049" s="13">
        <v>4984</v>
      </c>
      <c r="AB5049" s="39">
        <v>2991283.4067220837</v>
      </c>
    </row>
    <row r="5050" spans="3:28">
      <c r="C5050" s="13">
        <v>4985</v>
      </c>
      <c r="D5050" s="13">
        <v>65</v>
      </c>
      <c r="E5050" s="14">
        <v>232090.00993537993</v>
      </c>
      <c r="F5050" s="14">
        <v>69592.603874798166</v>
      </c>
      <c r="G5050" s="14">
        <v>2551.6097</v>
      </c>
      <c r="H5050" s="14">
        <v>159945.79636058176</v>
      </c>
      <c r="I5050" s="14">
        <v>9596.7477816349056</v>
      </c>
      <c r="J5050" s="14">
        <v>3838.6991126539624</v>
      </c>
      <c r="K5050" s="15">
        <v>1.7975422199831559E-2</v>
      </c>
      <c r="L5050" s="14">
        <v>2070.7480876016953</v>
      </c>
      <c r="M5050" s="14">
        <v>119188.95442633569</v>
      </c>
      <c r="N5050" s="14">
        <v>2879.0243344904716</v>
      </c>
      <c r="O5050" s="15">
        <v>0.11223208497522602</v>
      </c>
      <c r="P5050" s="14">
        <v>20087.547659966262</v>
      </c>
      <c r="Q5050" s="14">
        <v>200509.27925582108</v>
      </c>
      <c r="R5050" s="14">
        <v>2879.0243344904716</v>
      </c>
      <c r="S5050" s="15">
        <v>-7.1588799101821185E-2</v>
      </c>
      <c r="T5050" s="38">
        <v>-29240.015137947321</v>
      </c>
      <c r="U5050" s="38">
        <v>380643.49252584297</v>
      </c>
      <c r="V5050" s="38">
        <v>-7081.7193903793632</v>
      </c>
      <c r="W5050" s="38">
        <v>700341.72620799975</v>
      </c>
      <c r="AA5050" s="13">
        <v>4985</v>
      </c>
      <c r="AB5050" s="39">
        <v>3030557.1031319168</v>
      </c>
    </row>
    <row r="5051" spans="3:28">
      <c r="C5051" s="13">
        <v>4986</v>
      </c>
      <c r="D5051" s="13">
        <v>65</v>
      </c>
      <c r="E5051" s="14">
        <v>231371.73880808329</v>
      </c>
      <c r="F5051" s="14">
        <v>69312.478135152487</v>
      </c>
      <c r="G5051" s="14">
        <v>2551.6097</v>
      </c>
      <c r="H5051" s="14">
        <v>159507.6509729308</v>
      </c>
      <c r="I5051" s="14">
        <v>9570.4590583758472</v>
      </c>
      <c r="J5051" s="14">
        <v>3828.1836233503391</v>
      </c>
      <c r="K5051" s="15">
        <v>-1.324648196581369E-2</v>
      </c>
      <c r="L5051" s="14">
        <v>-1831.3134709547023</v>
      </c>
      <c r="M5051" s="14">
        <v>138331.82255343496</v>
      </c>
      <c r="N5051" s="14">
        <v>2871.1377175127541</v>
      </c>
      <c r="O5051" s="15">
        <v>-4.0179225283563338E-2</v>
      </c>
      <c r="P5051" s="14">
        <v>-5000.0421225656319</v>
      </c>
      <c r="Q5051" s="14">
        <v>120878.9944058142</v>
      </c>
      <c r="R5051" s="14">
        <v>2871.1377175127541</v>
      </c>
      <c r="S5051" s="15">
        <v>-5.2514669072711448E-2</v>
      </c>
      <c r="T5051" s="38">
        <v>-54234.073290871231</v>
      </c>
      <c r="U5051" s="38">
        <v>979942.90379763336</v>
      </c>
      <c r="V5051" s="38">
        <v>-61065.428884391564</v>
      </c>
      <c r="W5051" s="38">
        <v>1239153.7207568826</v>
      </c>
      <c r="AA5051" s="13">
        <v>4986</v>
      </c>
      <c r="AB5051" s="39">
        <v>2730366.5720850732</v>
      </c>
    </row>
    <row r="5052" spans="3:28">
      <c r="C5052" s="13">
        <v>4987</v>
      </c>
      <c r="D5052" s="13">
        <v>65</v>
      </c>
      <c r="E5052" s="14">
        <v>229147.3603595786</v>
      </c>
      <c r="F5052" s="14">
        <v>68444.970540235649</v>
      </c>
      <c r="G5052" s="14">
        <v>2551.6097</v>
      </c>
      <c r="H5052" s="14">
        <v>158150.78011934293</v>
      </c>
      <c r="I5052" s="14">
        <v>9489.0468071605756</v>
      </c>
      <c r="J5052" s="14">
        <v>3795.6187228642302</v>
      </c>
      <c r="K5052" s="15">
        <v>0.12856003899368018</v>
      </c>
      <c r="L5052" s="14">
        <v>21969.986494079611</v>
      </c>
      <c r="M5052" s="14">
        <v>194760.6072302782</v>
      </c>
      <c r="N5052" s="14">
        <v>2846.7140421481727</v>
      </c>
      <c r="O5052" s="15">
        <v>-2.8132882689351948E-2</v>
      </c>
      <c r="P5052" s="14">
        <v>-3648.8717951883718</v>
      </c>
      <c r="Q5052" s="14">
        <v>127475.79722721282</v>
      </c>
      <c r="R5052" s="14">
        <v>2846.7140421481727</v>
      </c>
      <c r="S5052" s="15">
        <v>6.8702020106124806E-2</v>
      </c>
      <c r="T5052" s="38">
        <v>11214.919586535258</v>
      </c>
      <c r="U5052" s="38">
        <v>175878.3031630358</v>
      </c>
      <c r="V5052" s="38">
        <v>29536.034285426496</v>
      </c>
      <c r="W5052" s="38">
        <v>498114.70762052678</v>
      </c>
      <c r="AA5052" s="13">
        <v>4987</v>
      </c>
      <c r="AB5052" s="39">
        <v>2815567.3289336315</v>
      </c>
    </row>
    <row r="5053" spans="3:28">
      <c r="C5053" s="13">
        <v>4988</v>
      </c>
      <c r="D5053" s="13">
        <v>65</v>
      </c>
      <c r="E5053" s="14">
        <v>236259.94850179768</v>
      </c>
      <c r="F5053" s="14">
        <v>71218.879915701094</v>
      </c>
      <c r="G5053" s="14">
        <v>2551.6097</v>
      </c>
      <c r="H5053" s="14">
        <v>162489.45888609657</v>
      </c>
      <c r="I5053" s="14">
        <v>9749.3675331657942</v>
      </c>
      <c r="J5053" s="14">
        <v>3899.7470132663179</v>
      </c>
      <c r="K5053" s="15">
        <v>6.9092764285883707E-2</v>
      </c>
      <c r="L5053" s="14">
        <v>9116.9755394485674</v>
      </c>
      <c r="M5053" s="14">
        <v>143019.53083089853</v>
      </c>
      <c r="N5053" s="14">
        <v>2924.8102599497383</v>
      </c>
      <c r="O5053" s="15">
        <v>6.4883282623856703E-2</v>
      </c>
      <c r="P5053" s="14">
        <v>8187.4425193730031</v>
      </c>
      <c r="Q5053" s="14">
        <v>135837.09016045029</v>
      </c>
      <c r="R5053" s="14">
        <v>2924.8102599497383</v>
      </c>
      <c r="S5053" s="15">
        <v>-0.21190868601045376</v>
      </c>
      <c r="T5053" s="38">
        <v>-224644.13731569669</v>
      </c>
      <c r="U5053" s="38">
        <v>836917.03745421022</v>
      </c>
      <c r="V5053" s="38">
        <v>-207339.71925687511</v>
      </c>
      <c r="W5053" s="38">
        <v>1115773.658445559</v>
      </c>
      <c r="AA5053" s="13">
        <v>4988</v>
      </c>
      <c r="AB5053" s="39">
        <v>2894621.4421536806</v>
      </c>
    </row>
    <row r="5054" spans="3:28">
      <c r="C5054" s="13">
        <v>4989</v>
      </c>
      <c r="D5054" s="13">
        <v>65</v>
      </c>
      <c r="E5054" s="14">
        <v>241917.4431190438</v>
      </c>
      <c r="F5054" s="14">
        <v>73425.30281642708</v>
      </c>
      <c r="G5054" s="14">
        <v>2551.6097</v>
      </c>
      <c r="H5054" s="14">
        <v>165940.53060261672</v>
      </c>
      <c r="I5054" s="14">
        <v>9956.4318361570022</v>
      </c>
      <c r="J5054" s="14">
        <v>3982.5727344628012</v>
      </c>
      <c r="K5054" s="15">
        <v>0.10868212601492963</v>
      </c>
      <c r="L5054" s="14">
        <v>12954.725876495013</v>
      </c>
      <c r="M5054" s="14">
        <v>134144.32342431031</v>
      </c>
      <c r="N5054" s="14">
        <v>2986.9295508471005</v>
      </c>
      <c r="O5054" s="15">
        <v>0.24652226115800688</v>
      </c>
      <c r="P5054" s="14">
        <v>52408.254731986126</v>
      </c>
      <c r="Q5054" s="14">
        <v>266492.07335945143</v>
      </c>
      <c r="R5054" s="14">
        <v>2986.9295508471005</v>
      </c>
      <c r="S5054" s="15">
        <v>1.8838762568525125E-2</v>
      </c>
      <c r="T5054" s="38">
        <v>10853.833117087881</v>
      </c>
      <c r="U5054" s="38">
        <v>588490.93140387221</v>
      </c>
      <c r="V5054" s="38">
        <v>76216.813725569024</v>
      </c>
      <c r="W5054" s="38">
        <v>989127.328187634</v>
      </c>
      <c r="AA5054" s="13">
        <v>4989</v>
      </c>
      <c r="AB5054" s="39">
        <v>2811383.4570914167</v>
      </c>
    </row>
    <row r="5055" spans="3:28">
      <c r="C5055" s="13">
        <v>4990</v>
      </c>
      <c r="D5055" s="13">
        <v>65</v>
      </c>
      <c r="E5055" s="14">
        <v>240998.94493615534</v>
      </c>
      <c r="F5055" s="14">
        <v>73067.088525100582</v>
      </c>
      <c r="G5055" s="14">
        <v>2551.6097</v>
      </c>
      <c r="H5055" s="14">
        <v>165380.24671105476</v>
      </c>
      <c r="I5055" s="14">
        <v>9922.8148026632844</v>
      </c>
      <c r="J5055" s="14">
        <v>3969.1259210653138</v>
      </c>
      <c r="K5055" s="15">
        <v>4.5538893357230062E-2</v>
      </c>
      <c r="L5055" s="14">
        <v>6097.3518896395835</v>
      </c>
      <c r="M5055" s="14">
        <v>141975.19683682214</v>
      </c>
      <c r="N5055" s="14">
        <v>2976.844440798985</v>
      </c>
      <c r="O5055" s="15">
        <v>-5.1393819305367433E-3</v>
      </c>
      <c r="P5055" s="14">
        <v>-894.13413347397636</v>
      </c>
      <c r="Q5055" s="14">
        <v>174571.26538866796</v>
      </c>
      <c r="R5055" s="14">
        <v>2976.844440798985</v>
      </c>
      <c r="S5055" s="15">
        <v>-3.6321174469136769E-3</v>
      </c>
      <c r="T5055" s="38">
        <v>-752.77132822948067</v>
      </c>
      <c r="U5055" s="38">
        <v>207989.77723357835</v>
      </c>
      <c r="V5055" s="38">
        <v>4450.4464279361264</v>
      </c>
      <c r="W5055" s="38">
        <v>524536.23945906851</v>
      </c>
      <c r="AA5055" s="13">
        <v>4990</v>
      </c>
      <c r="AB5055" s="39">
        <v>2856659.9330894519</v>
      </c>
    </row>
    <row r="5056" spans="3:28">
      <c r="C5056" s="13">
        <v>4991</v>
      </c>
      <c r="D5056" s="13">
        <v>65</v>
      </c>
      <c r="E5056" s="14">
        <v>237156.6845986548</v>
      </c>
      <c r="F5056" s="14">
        <v>71568.606993475376</v>
      </c>
      <c r="G5056" s="14">
        <v>2551.6097</v>
      </c>
      <c r="H5056" s="14">
        <v>163036.46790517942</v>
      </c>
      <c r="I5056" s="14">
        <v>9782.1880743107649</v>
      </c>
      <c r="J5056" s="14">
        <v>3912.8752297243063</v>
      </c>
      <c r="K5056" s="15">
        <v>7.4980379485236226E-2</v>
      </c>
      <c r="L5056" s="14">
        <v>8763.1977634625746</v>
      </c>
      <c r="M5056" s="14">
        <v>127592.84705882928</v>
      </c>
      <c r="N5056" s="14">
        <v>2934.6564222932293</v>
      </c>
      <c r="O5056" s="15">
        <v>0.2447678583298788</v>
      </c>
      <c r="P5056" s="14">
        <v>38911.268467170266</v>
      </c>
      <c r="Q5056" s="14">
        <v>199350.72942757979</v>
      </c>
      <c r="R5056" s="14">
        <v>2934.6564222932293</v>
      </c>
      <c r="S5056" s="15">
        <v>-0.15770726466117019</v>
      </c>
      <c r="T5056" s="38">
        <v>-17908.718978234043</v>
      </c>
      <c r="U5056" s="38">
        <v>97115.324687399989</v>
      </c>
      <c r="V5056" s="38">
        <v>29765.747252398796</v>
      </c>
      <c r="W5056" s="38">
        <v>424058.90117380908</v>
      </c>
      <c r="AA5056" s="13">
        <v>4991</v>
      </c>
      <c r="AB5056" s="39">
        <v>2993002.47859181</v>
      </c>
    </row>
    <row r="5057" spans="1:28">
      <c r="C5057" s="13">
        <v>4992</v>
      </c>
      <c r="D5057" s="13">
        <v>65</v>
      </c>
      <c r="E5057" s="14">
        <v>235607.71458398036</v>
      </c>
      <c r="F5057" s="14">
        <v>70964.508687752343</v>
      </c>
      <c r="G5057" s="14">
        <v>2551.6097</v>
      </c>
      <c r="H5057" s="14">
        <v>162091.59619622803</v>
      </c>
      <c r="I5057" s="14">
        <v>9725.4957717736816</v>
      </c>
      <c r="J5057" s="14">
        <v>3890.1983087094727</v>
      </c>
      <c r="K5057" s="15">
        <v>4.2228015712152789E-2</v>
      </c>
      <c r="L5057" s="14">
        <v>4513.9792521404161</v>
      </c>
      <c r="M5057" s="14">
        <v>113354.44575953274</v>
      </c>
      <c r="N5057" s="14">
        <v>2917.6487315321042</v>
      </c>
      <c r="O5057" s="15">
        <v>-9.3599323474982871E-2</v>
      </c>
      <c r="P5057" s="14">
        <v>-18504.21951450815</v>
      </c>
      <c r="Q5057" s="14">
        <v>180650.68669798126</v>
      </c>
      <c r="R5057" s="14">
        <v>2917.6487315321042</v>
      </c>
      <c r="S5057" s="15">
        <v>6.2650961662877425E-2</v>
      </c>
      <c r="T5057" s="38">
        <v>4056.7393819214549</v>
      </c>
      <c r="U5057" s="38">
        <v>70266.994120785748</v>
      </c>
      <c r="V5057" s="38">
        <v>-9933.5008804462777</v>
      </c>
      <c r="W5057" s="38">
        <v>364272.12657829974</v>
      </c>
      <c r="AA5057" s="13">
        <v>4992</v>
      </c>
      <c r="AB5057" s="39">
        <v>2446891.3288320694</v>
      </c>
    </row>
    <row r="5058" spans="1:28">
      <c r="C5058" s="13">
        <v>4993</v>
      </c>
      <c r="D5058" s="13">
        <v>65</v>
      </c>
      <c r="E5058" s="14">
        <v>224551.81331649364</v>
      </c>
      <c r="F5058" s="14">
        <v>66652.707193432521</v>
      </c>
      <c r="G5058" s="14">
        <v>2551.6097</v>
      </c>
      <c r="H5058" s="14">
        <v>155347.49642306112</v>
      </c>
      <c r="I5058" s="14">
        <v>9320.849785383667</v>
      </c>
      <c r="J5058" s="14">
        <v>3728.3399141534669</v>
      </c>
      <c r="K5058" s="15">
        <v>0.11856904601144622</v>
      </c>
      <c r="L5058" s="14">
        <v>17351.665050476964</v>
      </c>
      <c r="M5058" s="14">
        <v>165558.11939096602</v>
      </c>
      <c r="N5058" s="14">
        <v>2796.2549356150998</v>
      </c>
      <c r="O5058" s="15">
        <v>4.0365700669819135E-2</v>
      </c>
      <c r="P5058" s="14">
        <v>9749.0113516510337</v>
      </c>
      <c r="Q5058" s="14">
        <v>252664.34748617778</v>
      </c>
      <c r="R5058" s="14">
        <v>2796.2549356150998</v>
      </c>
      <c r="S5058" s="15">
        <v>8.0411826432164268E-2</v>
      </c>
      <c r="T5058" s="38">
        <v>12539.402798318226</v>
      </c>
      <c r="U5058" s="38">
        <v>169877.3136871194</v>
      </c>
      <c r="V5058" s="38">
        <v>39640.07920044622</v>
      </c>
      <c r="W5058" s="38">
        <v>588099.78056426323</v>
      </c>
      <c r="AA5058" s="13">
        <v>4993</v>
      </c>
      <c r="AB5058" s="39">
        <v>2568072.6712682652</v>
      </c>
    </row>
    <row r="5059" spans="1:28">
      <c r="C5059" s="13">
        <v>4994</v>
      </c>
      <c r="D5059" s="13">
        <v>65</v>
      </c>
      <c r="E5059" s="14">
        <v>237070.96418400455</v>
      </c>
      <c r="F5059" s="14">
        <v>71535.176031761774</v>
      </c>
      <c r="G5059" s="14">
        <v>2551.6097</v>
      </c>
      <c r="H5059" s="14">
        <v>162984.17845224278</v>
      </c>
      <c r="I5059" s="14">
        <v>9779.0507071345655</v>
      </c>
      <c r="J5059" s="14">
        <v>3911.6202828538262</v>
      </c>
      <c r="K5059" s="15">
        <v>-5.7594112413151967E-2</v>
      </c>
      <c r="L5059" s="14">
        <v>-8580.4863690511174</v>
      </c>
      <c r="M5059" s="14">
        <v>142357.32921589943</v>
      </c>
      <c r="N5059" s="14">
        <v>2933.7152121403697</v>
      </c>
      <c r="O5059" s="15">
        <v>0.19537602556589423</v>
      </c>
      <c r="P5059" s="14">
        <v>41837.077545083906</v>
      </c>
      <c r="Q5059" s="14">
        <v>257440.12419433618</v>
      </c>
      <c r="R5059" s="14">
        <v>2933.7152121403697</v>
      </c>
      <c r="S5059" s="15">
        <v>0.14284350927293227</v>
      </c>
      <c r="T5059" s="38">
        <v>66607.9130106472</v>
      </c>
      <c r="U5059" s="38">
        <v>534374.66306320508</v>
      </c>
      <c r="V5059" s="38">
        <v>99864.504186679987</v>
      </c>
      <c r="W5059" s="38">
        <v>934172.11647344066</v>
      </c>
      <c r="AA5059" s="13">
        <v>4994</v>
      </c>
      <c r="AB5059" s="39">
        <v>2625953.5340108648</v>
      </c>
    </row>
    <row r="5060" spans="1:28">
      <c r="C5060" s="13">
        <v>4995</v>
      </c>
      <c r="D5060" s="13">
        <v>65</v>
      </c>
      <c r="E5060" s="14">
        <v>236814.9514623094</v>
      </c>
      <c r="F5060" s="14">
        <v>71435.331070300672</v>
      </c>
      <c r="G5060" s="14">
        <v>2551.6097</v>
      </c>
      <c r="H5060" s="14">
        <v>162828.01069200874</v>
      </c>
      <c r="I5060" s="14">
        <v>9769.6806415205247</v>
      </c>
      <c r="J5060" s="14">
        <v>3907.8722566082101</v>
      </c>
      <c r="K5060" s="15">
        <v>5.9711319754781E-2</v>
      </c>
      <c r="L5060" s="14">
        <v>8389.1368330348269</v>
      </c>
      <c r="M5060" s="14">
        <v>150837.9886236765</v>
      </c>
      <c r="N5060" s="14">
        <v>2930.9041924561575</v>
      </c>
      <c r="O5060" s="15">
        <v>0.10521110373816692</v>
      </c>
      <c r="P5060" s="14">
        <v>12259.749251739362</v>
      </c>
      <c r="Q5060" s="14">
        <v>130250.44265946935</v>
      </c>
      <c r="R5060" s="14">
        <v>2930.9041924561575</v>
      </c>
      <c r="S5060" s="15">
        <v>0.46551702350097635</v>
      </c>
      <c r="T5060" s="38">
        <v>92055.706658193332</v>
      </c>
      <c r="U5060" s="38">
        <v>291270.54709231161</v>
      </c>
      <c r="V5060" s="38">
        <v>112704.59274296752</v>
      </c>
      <c r="W5060" s="38">
        <v>572358.97837545746</v>
      </c>
      <c r="AA5060" s="13">
        <v>4995</v>
      </c>
      <c r="AB5060" s="39">
        <v>2604137.7545179734</v>
      </c>
    </row>
    <row r="5061" spans="1:28">
      <c r="C5061" s="13">
        <v>4996</v>
      </c>
      <c r="D5061" s="13">
        <v>65</v>
      </c>
      <c r="E5061" s="14">
        <v>233551.15374326688</v>
      </c>
      <c r="F5061" s="14">
        <v>70162.44995987408</v>
      </c>
      <c r="G5061" s="14">
        <v>2551.6097</v>
      </c>
      <c r="H5061" s="14">
        <v>160837.09408339279</v>
      </c>
      <c r="I5061" s="14">
        <v>9650.2256450035675</v>
      </c>
      <c r="J5061" s="14">
        <v>3860.0902580014272</v>
      </c>
      <c r="K5061" s="15">
        <v>-6.0189075312649533E-2</v>
      </c>
      <c r="L5061" s="14">
        <v>-7131.3306335252419</v>
      </c>
      <c r="M5061" s="14">
        <v>113280.85758343378</v>
      </c>
      <c r="N5061" s="14">
        <v>2895.0676935010702</v>
      </c>
      <c r="O5061" s="15">
        <v>1.9861565493680448E-2</v>
      </c>
      <c r="P5061" s="14">
        <v>2506.7883098287189</v>
      </c>
      <c r="Q5061" s="14">
        <v>130167.34955496478</v>
      </c>
      <c r="R5061" s="14">
        <v>2895.0676935010702</v>
      </c>
      <c r="S5061" s="15">
        <v>0.32893975666836961</v>
      </c>
      <c r="T5061" s="38">
        <v>146286.81849320626</v>
      </c>
      <c r="U5061" s="38">
        <v>592456.5713105558</v>
      </c>
      <c r="V5061" s="38">
        <v>141662.27616950974</v>
      </c>
      <c r="W5061" s="38">
        <v>835904.77844895434</v>
      </c>
      <c r="AA5061" s="13">
        <v>4996</v>
      </c>
      <c r="AB5061" s="39">
        <v>2214876.2610433376</v>
      </c>
    </row>
    <row r="5062" spans="1:28">
      <c r="C5062" s="13">
        <v>4997</v>
      </c>
      <c r="D5062" s="13">
        <v>65</v>
      </c>
      <c r="E5062" s="14">
        <v>224059.9207174929</v>
      </c>
      <c r="F5062" s="14">
        <v>66460.869079822238</v>
      </c>
      <c r="G5062" s="14">
        <v>2551.6097</v>
      </c>
      <c r="H5062" s="14">
        <v>155047.44193767066</v>
      </c>
      <c r="I5062" s="14">
        <v>9302.8465162602388</v>
      </c>
      <c r="J5062" s="14">
        <v>3721.1386065040956</v>
      </c>
      <c r="K5062" s="15">
        <v>-4.7732432290230963E-2</v>
      </c>
      <c r="L5062" s="14">
        <v>-6060.4984834845854</v>
      </c>
      <c r="M5062" s="14">
        <v>122768.21789918924</v>
      </c>
      <c r="N5062" s="14">
        <v>2790.8539548780714</v>
      </c>
      <c r="O5062" s="15">
        <v>0.10993310103194592</v>
      </c>
      <c r="P5062" s="14">
        <v>20076.535828940254</v>
      </c>
      <c r="Q5062" s="14">
        <v>204096.99239693119</v>
      </c>
      <c r="R5062" s="14">
        <v>2790.8539548780714</v>
      </c>
      <c r="S5062" s="15">
        <v>-0.33076713434937799</v>
      </c>
      <c r="T5062" s="38">
        <v>-334920.7338623844</v>
      </c>
      <c r="U5062" s="38">
        <v>679032.16658102209</v>
      </c>
      <c r="V5062" s="38">
        <v>-320904.69651692873</v>
      </c>
      <c r="W5062" s="38">
        <v>1005897.3768771426</v>
      </c>
      <c r="AA5062" s="13">
        <v>4997</v>
      </c>
      <c r="AB5062" s="39">
        <v>2874870.2751230365</v>
      </c>
    </row>
    <row r="5063" spans="1:28">
      <c r="C5063" s="13">
        <v>4998</v>
      </c>
      <c r="D5063" s="13">
        <v>65</v>
      </c>
      <c r="E5063" s="14">
        <v>236788.88594744841</v>
      </c>
      <c r="F5063" s="14">
        <v>71425.165519504881</v>
      </c>
      <c r="G5063" s="14">
        <v>2551.6097</v>
      </c>
      <c r="H5063" s="14">
        <v>162812.11072794351</v>
      </c>
      <c r="I5063" s="14">
        <v>9768.7266436766095</v>
      </c>
      <c r="J5063" s="14">
        <v>3907.4906574706438</v>
      </c>
      <c r="K5063" s="15">
        <v>-3.634718311106238E-2</v>
      </c>
      <c r="L5063" s="14">
        <v>-4154.2327591904177</v>
      </c>
      <c r="M5063" s="14">
        <v>112092.6270179673</v>
      </c>
      <c r="N5063" s="14">
        <v>2930.6179931029828</v>
      </c>
      <c r="O5063" s="15">
        <v>-4.6785498980959836E-2</v>
      </c>
      <c r="P5063" s="14">
        <v>-6796.9360509223943</v>
      </c>
      <c r="Q5063" s="14">
        <v>139947.06397099412</v>
      </c>
      <c r="R5063" s="14">
        <v>2930.6179931029828</v>
      </c>
      <c r="S5063" s="15">
        <v>9.5250925202229886E-2</v>
      </c>
      <c r="T5063" s="38">
        <v>17555.583251702938</v>
      </c>
      <c r="U5063" s="38">
        <v>203329.68730121784</v>
      </c>
      <c r="V5063" s="38">
        <v>6604.4144415901246</v>
      </c>
      <c r="W5063" s="38">
        <v>455369.3782901793</v>
      </c>
      <c r="AA5063" s="13">
        <v>4998</v>
      </c>
      <c r="AB5063" s="39">
        <v>2510871.6860316042</v>
      </c>
    </row>
    <row r="5064" spans="1:28">
      <c r="C5064" s="13">
        <v>4999</v>
      </c>
      <c r="D5064" s="13">
        <v>65</v>
      </c>
      <c r="E5064" s="14">
        <v>241574.5558210907</v>
      </c>
      <c r="F5064" s="14">
        <v>73291.57677022538</v>
      </c>
      <c r="G5064" s="14">
        <v>2551.6097</v>
      </c>
      <c r="H5064" s="14">
        <v>165731.36935086534</v>
      </c>
      <c r="I5064" s="14">
        <v>9943.8821610519208</v>
      </c>
      <c r="J5064" s="14">
        <v>3977.5528644207684</v>
      </c>
      <c r="K5064" s="15">
        <v>1.5659222271878215E-3</v>
      </c>
      <c r="L5064" s="14">
        <v>197.89295584325941</v>
      </c>
      <c r="M5064" s="14">
        <v>128561.37204403908</v>
      </c>
      <c r="N5064" s="14">
        <v>2983.164648315576</v>
      </c>
      <c r="O5064" s="15">
        <v>6.439491548325714E-2</v>
      </c>
      <c r="P5064" s="14">
        <v>11195.454857118591</v>
      </c>
      <c r="Q5064" s="14">
        <v>186543.23022231611</v>
      </c>
      <c r="R5064" s="14">
        <v>2983.164648315576</v>
      </c>
      <c r="S5064" s="15">
        <v>-0.14096516982959917</v>
      </c>
      <c r="T5064" s="38">
        <v>-52220.149234228222</v>
      </c>
      <c r="U5064" s="38">
        <v>319718.61020008184</v>
      </c>
      <c r="V5064" s="38">
        <v>-40826.801421266369</v>
      </c>
      <c r="W5064" s="38">
        <v>634823.21246643702</v>
      </c>
      <c r="AA5064" s="13">
        <v>4999</v>
      </c>
      <c r="AB5064" s="39">
        <v>3191876.1217843806</v>
      </c>
    </row>
    <row r="5065" spans="1:28">
      <c r="C5065" s="13">
        <v>5000</v>
      </c>
      <c r="D5065" s="13">
        <v>65</v>
      </c>
      <c r="E5065" s="14">
        <v>231538.52682054797</v>
      </c>
      <c r="F5065" s="14">
        <v>69377.525460013712</v>
      </c>
      <c r="G5065" s="14">
        <v>2551.6097</v>
      </c>
      <c r="H5065" s="14">
        <v>159609.39166053425</v>
      </c>
      <c r="I5065" s="14">
        <v>9576.563499632055</v>
      </c>
      <c r="J5065" s="14">
        <v>3830.6253998528223</v>
      </c>
      <c r="K5065" s="15">
        <v>1.0621676111773413E-2</v>
      </c>
      <c r="L5065" s="14">
        <v>1661.6015390338764</v>
      </c>
      <c r="M5065" s="14">
        <v>160011.88001541648</v>
      </c>
      <c r="N5065" s="14">
        <v>2872.9690498896166</v>
      </c>
      <c r="O5065" s="15">
        <v>4.6866598236473642E-2</v>
      </c>
      <c r="P5065" s="14">
        <v>9626.2805342823085</v>
      </c>
      <c r="Q5065" s="14">
        <v>216460.23141066192</v>
      </c>
      <c r="R5065" s="14">
        <v>2872.9690498896166</v>
      </c>
      <c r="S5065" s="15">
        <v>0.31206984939280574</v>
      </c>
      <c r="T5065" s="38">
        <v>18999.338368362129</v>
      </c>
      <c r="U5065" s="38">
        <v>81317.508212568428</v>
      </c>
      <c r="V5065" s="38">
        <v>30287.220441678313</v>
      </c>
      <c r="W5065" s="38">
        <v>457789.61963864678</v>
      </c>
      <c r="AA5065" s="13">
        <v>5000</v>
      </c>
      <c r="AB5065" s="39">
        <v>2854575.516880786</v>
      </c>
    </row>
    <row r="5068" spans="1:28">
      <c r="A5068" s="76" t="s">
        <v>74</v>
      </c>
    </row>
    <row r="5069" spans="1:28">
      <c r="C5069" s="39" t="s">
        <v>75</v>
      </c>
      <c r="D5069" s="39">
        <f ca="1">COUNT(W66:W5065)</f>
        <v>5000</v>
      </c>
    </row>
    <row r="5070" spans="1:28">
      <c r="C5070" s="39" t="s">
        <v>65</v>
      </c>
      <c r="D5070" s="40">
        <f ca="1">MIN(W66:W5065)</f>
        <v>263138.04917338869</v>
      </c>
    </row>
    <row r="5071" spans="1:28">
      <c r="C5071" s="39" t="s">
        <v>66</v>
      </c>
      <c r="D5071" s="40">
        <f ca="1">MAX(W66:W5065)</f>
        <v>6407437.487772611</v>
      </c>
    </row>
    <row r="5072" spans="1:28">
      <c r="C5072" s="39" t="s">
        <v>67</v>
      </c>
      <c r="D5072" s="40">
        <f ca="1">AVERAGE(W66:W5065)</f>
        <v>805707.42727323575</v>
      </c>
    </row>
    <row r="5073" spans="1:8">
      <c r="C5073" s="41" t="s">
        <v>68</v>
      </c>
      <c r="D5073" s="42">
        <f ca="1">_xlfn.STDEV.S(W66:W5065)</f>
        <v>472012.02945795143</v>
      </c>
    </row>
    <row r="5074" spans="1:8">
      <c r="C5074" s="45"/>
      <c r="D5074" s="46"/>
      <c r="E5074" s="95" t="s">
        <v>76</v>
      </c>
      <c r="F5074" s="96"/>
      <c r="G5074" s="96"/>
      <c r="H5074" s="75" t="s">
        <v>70</v>
      </c>
    </row>
    <row r="5075" spans="1:8">
      <c r="C5075" s="43" t="s">
        <v>77</v>
      </c>
      <c r="D5075" s="44">
        <f ca="1">D5072-_xlfn.CONFIDENCE.T(0.05,D5073,D5069)</f>
        <v>792620.99324575078</v>
      </c>
      <c r="E5075" s="73">
        <v>1000000</v>
      </c>
      <c r="F5075" s="74">
        <f ca="1">D5075/E5075</f>
        <v>0.79262099324575075</v>
      </c>
      <c r="G5075" s="73" t="str">
        <f ca="1">_xlfn.CONCAT(ROUND(F5075,2),"M")</f>
        <v>0.79M</v>
      </c>
      <c r="H5075" s="94" t="str">
        <f ca="1">_xlfn.CONCAT("$"," ",ROUND(F5075,2)," - ",ROUND(F5076,2)," ","M")</f>
        <v>$ 0.79 - 0.82 M</v>
      </c>
    </row>
    <row r="5076" spans="1:8">
      <c r="C5076" s="39"/>
      <c r="D5076" s="40">
        <f ca="1">D5072+_xlfn.CONFIDENCE.T(0.05,D5073,D5069)</f>
        <v>818793.86130072072</v>
      </c>
      <c r="E5076" s="73">
        <v>1000000</v>
      </c>
      <c r="F5076" s="74">
        <f ca="1">D5076/E5076</f>
        <v>0.81879386130072074</v>
      </c>
      <c r="G5076" s="73" t="str">
        <f ca="1">_xlfn.CONCAT(ROUND(F5076,2),"M")</f>
        <v>0.82M</v>
      </c>
      <c r="H5076" s="94"/>
    </row>
    <row r="5077" spans="1:8">
      <c r="C5077" s="39" t="s">
        <v>78</v>
      </c>
      <c r="D5077" s="40">
        <f ca="1">_xlfn.PERCENTILE.EXC(W66:W5065,0.025)</f>
        <v>373342.83600763301</v>
      </c>
    </row>
    <row r="5078" spans="1:8">
      <c r="C5078" s="39"/>
      <c r="D5078" s="40">
        <f ca="1">_xlfn.PERCENTILE.EXC(W66:W5065,0.975)</f>
        <v>2049951.9272420865</v>
      </c>
    </row>
    <row r="5079" spans="1:8">
      <c r="C5079" s="39" t="s">
        <v>79</v>
      </c>
      <c r="D5079" s="39">
        <f ca="1">_xlfn.PERCENTILE.EXC($W$66:$W$5065,0.25)</f>
        <v>530743.95577823301</v>
      </c>
    </row>
    <row r="5080" spans="1:8">
      <c r="C5080" s="39" t="s">
        <v>80</v>
      </c>
      <c r="D5080" s="39">
        <f ca="1">_xlfn.PERCENTILE.EXC($W$66:$W$5065,0.5)</f>
        <v>671886.96664182283</v>
      </c>
    </row>
    <row r="5081" spans="1:8">
      <c r="C5081" s="39" t="s">
        <v>81</v>
      </c>
      <c r="D5081" s="39">
        <f ca="1">_xlfn.PERCENTILE.EXC($W$66:$W$5065,0.75)</f>
        <v>912530.69345141004</v>
      </c>
    </row>
    <row r="5084" spans="1:8">
      <c r="A5084" s="76" t="s">
        <v>82</v>
      </c>
    </row>
    <row r="5086" spans="1:8">
      <c r="C5086" s="39" t="s">
        <v>75</v>
      </c>
      <c r="D5086" s="39">
        <f ca="1">COUNT(E66:E5065)</f>
        <v>5000</v>
      </c>
    </row>
    <row r="5087" spans="1:8">
      <c r="C5087" s="39" t="s">
        <v>65</v>
      </c>
      <c r="D5087" s="40">
        <f ca="1">MIN(E66:E5065)</f>
        <v>197055.61907840503</v>
      </c>
    </row>
    <row r="5088" spans="1:8">
      <c r="C5088" s="39" t="s">
        <v>66</v>
      </c>
      <c r="D5088" s="40">
        <f ca="1">MAX(E66:E5065)</f>
        <v>269123.68081400637</v>
      </c>
    </row>
    <row r="5089" spans="3:8">
      <c r="C5089" s="39" t="s">
        <v>67</v>
      </c>
      <c r="D5089" s="40">
        <f ca="1">AVERAGE(E66:E5065)</f>
        <v>233154.21820349293</v>
      </c>
    </row>
    <row r="5090" spans="3:8">
      <c r="C5090" s="39" t="s">
        <v>83</v>
      </c>
      <c r="D5090" s="39">
        <f ca="1">_xlfn.STDEV.S(E66:E5065)</f>
        <v>9290.6591897070666</v>
      </c>
    </row>
    <row r="5091" spans="3:8">
      <c r="C5091" s="39"/>
      <c r="D5091" s="39"/>
      <c r="E5091" s="95" t="s">
        <v>84</v>
      </c>
      <c r="F5091" s="96"/>
      <c r="G5091" s="96"/>
      <c r="H5091" s="75" t="s">
        <v>70</v>
      </c>
    </row>
    <row r="5092" spans="3:8">
      <c r="C5092" s="39" t="s">
        <v>77</v>
      </c>
      <c r="D5092" s="70">
        <f ca="1">D5089-_xlfn.CONFIDENCE.T(0.05,D5090,D5086)</f>
        <v>232896.63663571473</v>
      </c>
      <c r="E5092" s="73">
        <v>1000000</v>
      </c>
      <c r="F5092" s="74">
        <f ca="1">D5092/E5092</f>
        <v>0.23289663663571472</v>
      </c>
      <c r="G5092" s="73" t="str">
        <f ca="1">_xlfn.CONCAT(ROUND(F5092,2),"M")</f>
        <v>0.23M</v>
      </c>
      <c r="H5092" s="94" t="str">
        <f ca="1">_xlfn.CONCAT("$"," ",ROUND(F5092,3)," - ",ROUND(F5093,3)," ","M")</f>
        <v>$ 0.233 - 0.233 M</v>
      </c>
    </row>
    <row r="5093" spans="3:8">
      <c r="C5093" s="39"/>
      <c r="D5093" s="70">
        <f ca="1">D5089+_xlfn.CONFIDENCE.T(0.05,D5090,D5086)</f>
        <v>233411.79977127112</v>
      </c>
      <c r="E5093" s="73">
        <v>1000000</v>
      </c>
      <c r="F5093" s="74">
        <f ca="1">D5093/E5093</f>
        <v>0.23341179977127113</v>
      </c>
      <c r="G5093" s="73" t="str">
        <f ca="1">_xlfn.CONCAT(ROUND(F5093,2),"M")</f>
        <v>0.23M</v>
      </c>
      <c r="H5093" s="94"/>
    </row>
    <row r="5094" spans="3:8">
      <c r="C5094" s="39" t="s">
        <v>78</v>
      </c>
      <c r="D5094" s="39">
        <f ca="1">_xlfn.PERCENTILE.EXC(E66:E5065,0.025)</f>
        <v>215501.9462287905</v>
      </c>
    </row>
    <row r="5095" spans="3:8">
      <c r="C5095" s="39"/>
      <c r="D5095" s="39">
        <f ca="1">_xlfn.PERCENTILE.EXC(E66:E5065,0.975)</f>
        <v>251871.21660949243</v>
      </c>
    </row>
    <row r="5096" spans="3:8">
      <c r="C5096" s="39" t="s">
        <v>79</v>
      </c>
      <c r="D5096" s="39">
        <f ca="1">_xlfn.PERCENTILE.EXC(E66:E5065,0.25)</f>
        <v>226785.46420456521</v>
      </c>
    </row>
    <row r="5097" spans="3:8">
      <c r="C5097" s="39" t="s">
        <v>80</v>
      </c>
      <c r="D5097" s="39">
        <f ca="1">_xlfn.PERCENTILE.EXC(E66:E5065,0.5)</f>
        <v>233066.55380028431</v>
      </c>
    </row>
    <row r="5098" spans="3:8">
      <c r="C5098" s="39" t="s">
        <v>81</v>
      </c>
      <c r="D5098" s="39">
        <f ca="1">_xlfn.PERCENTILE.EXC(E66:E5065,0.75)</f>
        <v>239433.23385789298</v>
      </c>
    </row>
  </sheetData>
  <mergeCells count="13">
    <mergeCell ref="AI71:AI72"/>
    <mergeCell ref="E5091:G5091"/>
    <mergeCell ref="E5074:G5074"/>
    <mergeCell ref="H5075:H5076"/>
    <mergeCell ref="H5092:H5093"/>
    <mergeCell ref="AG70:AH70"/>
    <mergeCell ref="AA62:AC63"/>
    <mergeCell ref="AA19:AC20"/>
    <mergeCell ref="G1:K2"/>
    <mergeCell ref="A3:C4"/>
    <mergeCell ref="D6:E6"/>
    <mergeCell ref="A19:C20"/>
    <mergeCell ref="A62:C63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5DCD-32BB-4753-BD97-B8C8DACCE3D7}">
  <dimension ref="A1:M57"/>
  <sheetViews>
    <sheetView tabSelected="1" topLeftCell="B1" zoomScale="110" zoomScaleNormal="115" workbookViewId="0">
      <selection activeCell="J37" sqref="J37"/>
    </sheetView>
  </sheetViews>
  <sheetFormatPr defaultColWidth="8.85546875" defaultRowHeight="15"/>
  <cols>
    <col min="1" max="1" width="12.42578125" customWidth="1"/>
    <col min="2" max="2" width="19.140625" customWidth="1"/>
    <col min="4" max="4" width="11.42578125" bestFit="1" customWidth="1"/>
    <col min="5" max="5" width="12" bestFit="1" customWidth="1"/>
    <col min="9" max="9" width="9" customWidth="1"/>
    <col min="10" max="10" width="41.42578125" bestFit="1" customWidth="1"/>
    <col min="13" max="13" width="37.42578125" bestFit="1" customWidth="1"/>
  </cols>
  <sheetData>
    <row r="1" spans="1:13">
      <c r="A1" s="55" t="s">
        <v>85</v>
      </c>
      <c r="B1" s="56" t="s">
        <v>86</v>
      </c>
      <c r="I1" s="60" t="s">
        <v>34</v>
      </c>
      <c r="J1" s="61" t="s">
        <v>87</v>
      </c>
      <c r="M1" s="63" t="s">
        <v>88</v>
      </c>
    </row>
    <row r="2" spans="1:13">
      <c r="A2" s="53">
        <v>1995</v>
      </c>
      <c r="B2" s="54">
        <v>3.75</v>
      </c>
      <c r="D2" s="52" t="s">
        <v>89</v>
      </c>
      <c r="E2" s="51" t="s">
        <v>90</v>
      </c>
      <c r="I2" s="6">
        <v>30</v>
      </c>
      <c r="J2" s="48">
        <v>45000</v>
      </c>
      <c r="M2" s="62">
        <f ca="1">SUM(J38:J57)</f>
        <v>2642917.1615059702</v>
      </c>
    </row>
    <row r="3" spans="1:13">
      <c r="A3" s="53">
        <v>1996</v>
      </c>
      <c r="B3" s="54">
        <v>2.29</v>
      </c>
      <c r="D3" s="59" t="s">
        <v>65</v>
      </c>
      <c r="E3" s="47">
        <f>MIN(B2:B31)</f>
        <v>-0.1</v>
      </c>
      <c r="I3" s="6">
        <v>31</v>
      </c>
      <c r="J3" s="48">
        <f ca="1">J2*(1+_xlfn.NORM.INV(RAND(),0.02416, 0.01541))</f>
        <v>47115.546674074452</v>
      </c>
    </row>
    <row r="4" spans="1:13">
      <c r="A4" s="53">
        <v>1997</v>
      </c>
      <c r="B4" s="54">
        <v>1.19</v>
      </c>
      <c r="D4" s="59" t="s">
        <v>66</v>
      </c>
      <c r="E4" s="47">
        <f>MAX(B2:B31)</f>
        <v>7.17</v>
      </c>
      <c r="I4" s="6">
        <v>32</v>
      </c>
      <c r="J4" s="48">
        <f t="shared" ref="J4:J57" ca="1" si="0">J3*(1+_xlfn.NORM.INV(RAND(),0.02416, 0.01541))</f>
        <v>47994.31601919391</v>
      </c>
    </row>
    <row r="5" spans="1:13">
      <c r="A5" s="53">
        <v>1998</v>
      </c>
      <c r="B5" s="54">
        <v>1.27</v>
      </c>
      <c r="D5" s="59" t="s">
        <v>67</v>
      </c>
      <c r="E5" s="47">
        <f>AVERAGE(B2:B31)</f>
        <v>2.4156666666666671</v>
      </c>
      <c r="I5" s="6">
        <v>33</v>
      </c>
      <c r="J5" s="48">
        <f t="shared" ca="1" si="0"/>
        <v>48476.726291448351</v>
      </c>
    </row>
    <row r="6" spans="1:13">
      <c r="A6" s="53">
        <v>1999</v>
      </c>
      <c r="B6" s="54">
        <v>-0.1</v>
      </c>
      <c r="D6" s="50" t="s">
        <v>68</v>
      </c>
      <c r="E6" s="64">
        <f>_xlfn.STDEV.S(B2:B31)</f>
        <v>1.5413623247283397</v>
      </c>
      <c r="I6" s="6">
        <v>34</v>
      </c>
      <c r="J6" s="48">
        <f t="shared" ca="1" si="0"/>
        <v>50565.441545653572</v>
      </c>
    </row>
    <row r="7" spans="1:13">
      <c r="A7" s="53">
        <v>2000</v>
      </c>
      <c r="B7" s="54">
        <v>2.6</v>
      </c>
      <c r="I7" s="6">
        <v>35</v>
      </c>
      <c r="J7" s="48">
        <f t="shared" ca="1" si="0"/>
        <v>53654.208161317481</v>
      </c>
    </row>
    <row r="8" spans="1:13">
      <c r="A8" s="53">
        <v>2001</v>
      </c>
      <c r="B8" s="54">
        <v>2.6</v>
      </c>
      <c r="I8" s="6">
        <v>36</v>
      </c>
      <c r="J8" s="48">
        <f t="shared" ca="1" si="0"/>
        <v>55471.080080154257</v>
      </c>
    </row>
    <row r="9" spans="1:13">
      <c r="A9" s="53">
        <v>2002</v>
      </c>
      <c r="B9" s="54">
        <v>2.7</v>
      </c>
      <c r="I9" s="6">
        <v>37</v>
      </c>
      <c r="J9" s="48">
        <f t="shared" ca="1" si="0"/>
        <v>57596.093805014891</v>
      </c>
    </row>
    <row r="10" spans="1:13">
      <c r="A10" s="53">
        <v>2003</v>
      </c>
      <c r="B10" s="54">
        <v>1.8</v>
      </c>
      <c r="I10" s="6">
        <v>38</v>
      </c>
      <c r="J10" s="48">
        <f t="shared" ca="1" si="0"/>
        <v>57965.968582324247</v>
      </c>
    </row>
    <row r="11" spans="1:13">
      <c r="A11" s="53">
        <v>2004</v>
      </c>
      <c r="B11" s="54">
        <v>2.2999999999999998</v>
      </c>
      <c r="I11" s="6">
        <v>39</v>
      </c>
      <c r="J11" s="48">
        <f t="shared" ca="1" si="0"/>
        <v>59729.386273844357</v>
      </c>
    </row>
    <row r="12" spans="1:13">
      <c r="A12" s="53">
        <v>2005</v>
      </c>
      <c r="B12" s="54">
        <v>3</v>
      </c>
      <c r="I12" s="6">
        <v>40</v>
      </c>
      <c r="J12" s="48">
        <f t="shared" ca="1" si="0"/>
        <v>60025.205667474591</v>
      </c>
    </row>
    <row r="13" spans="1:13">
      <c r="A13" s="53">
        <v>2006</v>
      </c>
      <c r="B13" s="54">
        <v>3.4</v>
      </c>
      <c r="I13" s="6">
        <v>41</v>
      </c>
      <c r="J13" s="48">
        <f t="shared" ca="1" si="0"/>
        <v>61157.309423841165</v>
      </c>
    </row>
    <row r="14" spans="1:13">
      <c r="A14" s="53">
        <v>2007</v>
      </c>
      <c r="B14" s="54">
        <v>2.4</v>
      </c>
      <c r="I14" s="6">
        <v>42</v>
      </c>
      <c r="J14" s="48">
        <f t="shared" ca="1" si="0"/>
        <v>63560.24702734295</v>
      </c>
    </row>
    <row r="15" spans="1:13">
      <c r="A15" s="53">
        <v>2008</v>
      </c>
      <c r="B15" s="54">
        <v>4</v>
      </c>
      <c r="I15" s="6">
        <v>43</v>
      </c>
      <c r="J15" s="48">
        <f t="shared" ca="1" si="0"/>
        <v>63997.315457988174</v>
      </c>
    </row>
    <row r="16" spans="1:13">
      <c r="A16" s="53">
        <v>2009</v>
      </c>
      <c r="B16" s="54">
        <v>2.1</v>
      </c>
      <c r="I16" s="6">
        <v>44</v>
      </c>
      <c r="J16" s="48">
        <f t="shared" ca="1" si="0"/>
        <v>64446.704734546365</v>
      </c>
    </row>
    <row r="17" spans="1:10">
      <c r="A17" s="53">
        <v>2010</v>
      </c>
      <c r="B17" s="54">
        <v>2.2999999999999998</v>
      </c>
      <c r="I17" s="6">
        <v>45</v>
      </c>
      <c r="J17" s="48">
        <f t="shared" ca="1" si="0"/>
        <v>65901.987958746569</v>
      </c>
    </row>
    <row r="18" spans="1:10">
      <c r="A18" s="53">
        <v>2011</v>
      </c>
      <c r="B18" s="54">
        <v>4</v>
      </c>
      <c r="I18" s="6">
        <v>46</v>
      </c>
      <c r="J18" s="48">
        <f t="shared" ca="1" si="0"/>
        <v>67015.389699943305</v>
      </c>
    </row>
    <row r="19" spans="1:10">
      <c r="A19" s="53">
        <v>2012</v>
      </c>
      <c r="B19" s="54">
        <v>1.1000000000000001</v>
      </c>
      <c r="I19" s="6">
        <v>47</v>
      </c>
      <c r="J19" s="48">
        <f t="shared" ca="1" si="0"/>
        <v>67776.926812242906</v>
      </c>
    </row>
    <row r="20" spans="1:10">
      <c r="A20" s="53">
        <v>2013</v>
      </c>
      <c r="B20" s="54">
        <v>1.1000000000000001</v>
      </c>
      <c r="I20" s="6">
        <v>48</v>
      </c>
      <c r="J20" s="48">
        <f t="shared" ca="1" si="0"/>
        <v>71636.713521816448</v>
      </c>
    </row>
    <row r="21" spans="1:10">
      <c r="A21" s="53">
        <v>2014</v>
      </c>
      <c r="B21" s="54">
        <v>1.2</v>
      </c>
      <c r="I21" s="6">
        <v>49</v>
      </c>
      <c r="J21" s="48">
        <f t="shared" ca="1" si="0"/>
        <v>73462.659435068854</v>
      </c>
    </row>
    <row r="22" spans="1:10">
      <c r="A22" s="53">
        <v>2015</v>
      </c>
      <c r="B22" s="54">
        <v>0.3</v>
      </c>
      <c r="I22" s="6">
        <v>50</v>
      </c>
      <c r="J22" s="48">
        <f t="shared" ca="1" si="0"/>
        <v>75083.619763824609</v>
      </c>
    </row>
    <row r="23" spans="1:10">
      <c r="A23" s="53">
        <v>2016</v>
      </c>
      <c r="B23" s="54">
        <v>0.6</v>
      </c>
      <c r="I23" s="6">
        <v>51</v>
      </c>
      <c r="J23" s="48">
        <f t="shared" ca="1" si="0"/>
        <v>77309.871177906796</v>
      </c>
    </row>
    <row r="24" spans="1:10">
      <c r="A24" s="53">
        <v>2017</v>
      </c>
      <c r="B24" s="54">
        <v>1.9</v>
      </c>
      <c r="I24" s="6">
        <v>52</v>
      </c>
      <c r="J24" s="48">
        <f t="shared" ca="1" si="0"/>
        <v>79782.918852986404</v>
      </c>
    </row>
    <row r="25" spans="1:10">
      <c r="A25" s="53">
        <v>2018</v>
      </c>
      <c r="B25" s="54">
        <v>1.6</v>
      </c>
      <c r="I25" s="6">
        <v>53</v>
      </c>
      <c r="J25" s="48">
        <f t="shared" ca="1" si="0"/>
        <v>80705.059518286085</v>
      </c>
    </row>
    <row r="26" spans="1:10">
      <c r="A26" s="53">
        <v>2019</v>
      </c>
      <c r="B26" s="54">
        <v>1.6</v>
      </c>
      <c r="I26" s="6">
        <v>54</v>
      </c>
      <c r="J26" s="48">
        <f t="shared" ca="1" si="0"/>
        <v>84383.085131831423</v>
      </c>
    </row>
    <row r="27" spans="1:10">
      <c r="A27" s="53">
        <v>2020</v>
      </c>
      <c r="B27" s="54">
        <v>1.71</v>
      </c>
      <c r="I27" s="6">
        <v>55</v>
      </c>
      <c r="J27" s="48">
        <f t="shared" ca="1" si="0"/>
        <v>84956.934569554971</v>
      </c>
    </row>
    <row r="28" spans="1:10">
      <c r="A28" s="53">
        <v>2021</v>
      </c>
      <c r="B28" s="54">
        <v>3.94</v>
      </c>
      <c r="I28" s="6">
        <v>56</v>
      </c>
      <c r="J28" s="48">
        <f t="shared" ca="1" si="0"/>
        <v>87572.374291112254</v>
      </c>
    </row>
    <row r="29" spans="1:10">
      <c r="A29" s="53">
        <v>2022</v>
      </c>
      <c r="B29" s="54">
        <v>7.17</v>
      </c>
      <c r="I29" s="6">
        <v>57</v>
      </c>
      <c r="J29" s="48">
        <f t="shared" ca="1" si="0"/>
        <v>87033.682794890818</v>
      </c>
    </row>
    <row r="30" spans="1:10">
      <c r="A30" s="53">
        <v>2023</v>
      </c>
      <c r="B30" s="54">
        <v>5.73</v>
      </c>
      <c r="I30" s="6">
        <v>58</v>
      </c>
      <c r="J30" s="48">
        <f t="shared" ca="1" si="0"/>
        <v>86497.498526001451</v>
      </c>
    </row>
    <row r="31" spans="1:10">
      <c r="A31" s="57">
        <v>2024</v>
      </c>
      <c r="B31" s="58">
        <v>2.92</v>
      </c>
      <c r="I31" s="6">
        <v>59</v>
      </c>
      <c r="J31" s="48">
        <f t="shared" ca="1" si="0"/>
        <v>86937.372582163182</v>
      </c>
    </row>
    <row r="32" spans="1:10">
      <c r="I32" s="6">
        <v>60</v>
      </c>
      <c r="J32" s="48">
        <f t="shared" ca="1" si="0"/>
        <v>89977.751562998426</v>
      </c>
    </row>
    <row r="33" spans="9:10">
      <c r="I33" s="6">
        <v>61</v>
      </c>
      <c r="J33" s="48">
        <f t="shared" ca="1" si="0"/>
        <v>90750.458546215261</v>
      </c>
    </row>
    <row r="34" spans="9:10">
      <c r="I34" s="6">
        <v>62</v>
      </c>
      <c r="J34" s="48">
        <f t="shared" ca="1" si="0"/>
        <v>92161.208045291525</v>
      </c>
    </row>
    <row r="35" spans="9:10">
      <c r="I35" s="6">
        <v>63</v>
      </c>
      <c r="J35" s="48">
        <f t="shared" ca="1" si="0"/>
        <v>93016.443349230321</v>
      </c>
    </row>
    <row r="36" spans="9:10">
      <c r="I36" s="6">
        <v>64</v>
      </c>
      <c r="J36" s="48">
        <f t="shared" ca="1" si="0"/>
        <v>92513.768539343917</v>
      </c>
    </row>
    <row r="37" spans="9:10">
      <c r="I37" s="6">
        <v>65</v>
      </c>
      <c r="J37" s="48">
        <f t="shared" ca="1" si="0"/>
        <v>96809.517882881613</v>
      </c>
    </row>
    <row r="38" spans="9:10">
      <c r="I38" s="6">
        <v>66</v>
      </c>
      <c r="J38" s="48">
        <f t="shared" ca="1" si="0"/>
        <v>98713.106161819029</v>
      </c>
    </row>
    <row r="39" spans="9:10">
      <c r="I39" s="6">
        <v>67</v>
      </c>
      <c r="J39" s="48">
        <f t="shared" ca="1" si="0"/>
        <v>103478.18820211814</v>
      </c>
    </row>
    <row r="40" spans="9:10">
      <c r="I40" s="6">
        <v>68</v>
      </c>
      <c r="J40" s="48">
        <f t="shared" ca="1" si="0"/>
        <v>106868.42579886569</v>
      </c>
    </row>
    <row r="41" spans="9:10">
      <c r="I41" s="6">
        <v>69</v>
      </c>
      <c r="J41" s="48">
        <f t="shared" ca="1" si="0"/>
        <v>111331.93262559871</v>
      </c>
    </row>
    <row r="42" spans="9:10">
      <c r="I42" s="6">
        <v>70</v>
      </c>
      <c r="J42" s="48">
        <f t="shared" ca="1" si="0"/>
        <v>114393.38177557266</v>
      </c>
    </row>
    <row r="43" spans="9:10">
      <c r="I43" s="6">
        <v>71</v>
      </c>
      <c r="J43" s="48">
        <f t="shared" ca="1" si="0"/>
        <v>118096.69425726256</v>
      </c>
    </row>
    <row r="44" spans="9:10">
      <c r="I44" s="6">
        <v>72</v>
      </c>
      <c r="J44" s="48">
        <f t="shared" ca="1" si="0"/>
        <v>121256.73483568197</v>
      </c>
    </row>
    <row r="45" spans="9:10">
      <c r="I45" s="6">
        <v>73</v>
      </c>
      <c r="J45" s="48">
        <f t="shared" ca="1" si="0"/>
        <v>120051.48493724946</v>
      </c>
    </row>
    <row r="46" spans="9:10">
      <c r="I46" s="6">
        <v>74</v>
      </c>
      <c r="J46" s="48">
        <f t="shared" ca="1" si="0"/>
        <v>124506.81784626628</v>
      </c>
    </row>
    <row r="47" spans="9:10">
      <c r="I47" s="6">
        <v>75</v>
      </c>
      <c r="J47" s="48">
        <f t="shared" ca="1" si="0"/>
        <v>127648.75676580681</v>
      </c>
    </row>
    <row r="48" spans="9:10">
      <c r="I48" s="6">
        <v>76</v>
      </c>
      <c r="J48" s="48">
        <f t="shared" ca="1" si="0"/>
        <v>136016.64233765763</v>
      </c>
    </row>
    <row r="49" spans="9:10">
      <c r="I49" s="6">
        <v>77</v>
      </c>
      <c r="J49" s="48">
        <f t="shared" ca="1" si="0"/>
        <v>136908.17593867143</v>
      </c>
    </row>
    <row r="50" spans="9:10">
      <c r="I50" s="6">
        <v>78</v>
      </c>
      <c r="J50" s="48">
        <f t="shared" ca="1" si="0"/>
        <v>141341.09713186335</v>
      </c>
    </row>
    <row r="51" spans="9:10">
      <c r="I51" s="6">
        <v>79</v>
      </c>
      <c r="J51" s="48">
        <f t="shared" ca="1" si="0"/>
        <v>145018.78295269315</v>
      </c>
    </row>
    <row r="52" spans="9:10">
      <c r="I52" s="6">
        <v>80</v>
      </c>
      <c r="J52" s="48">
        <f t="shared" ca="1" si="0"/>
        <v>148469.90939311773</v>
      </c>
    </row>
    <row r="53" spans="9:10">
      <c r="I53" s="6">
        <v>81</v>
      </c>
      <c r="J53" s="48">
        <f t="shared" ca="1" si="0"/>
        <v>151083.9332680314</v>
      </c>
    </row>
    <row r="54" spans="9:10">
      <c r="I54" s="6">
        <v>82</v>
      </c>
      <c r="J54" s="48">
        <f t="shared" ca="1" si="0"/>
        <v>155132.93144596307</v>
      </c>
    </row>
    <row r="55" spans="9:10">
      <c r="I55" s="6">
        <v>83</v>
      </c>
      <c r="J55" s="48">
        <f t="shared" ca="1" si="0"/>
        <v>155601.03557083465</v>
      </c>
    </row>
    <row r="56" spans="9:10">
      <c r="I56" s="6">
        <v>84</v>
      </c>
      <c r="J56" s="48">
        <f t="shared" ca="1" si="0"/>
        <v>160337.83884971862</v>
      </c>
    </row>
    <row r="57" spans="9:10">
      <c r="I57" s="7">
        <v>85</v>
      </c>
      <c r="J57" s="49">
        <f t="shared" ca="1" si="0"/>
        <v>166661.2914111776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Prabakaran</dc:creator>
  <cp:keywords/>
  <dc:description/>
  <cp:lastModifiedBy/>
  <cp:revision/>
  <dcterms:created xsi:type="dcterms:W3CDTF">2025-05-24T02:18:55Z</dcterms:created>
  <dcterms:modified xsi:type="dcterms:W3CDTF">2025-06-03T04:48:59Z</dcterms:modified>
  <cp:category/>
  <cp:contentStatus/>
</cp:coreProperties>
</file>