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Desktop\college1\Labs\semester 5\Computer Network\Lab 7\"/>
    </mc:Choice>
  </mc:AlternateContent>
  <xr:revisionPtr revIDLastSave="0" documentId="13_ncr:1_{751EB890-3244-4BB7-BB96-072049C9894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4" i="1" l="1"/>
  <c r="P15" i="1"/>
  <c r="P16" i="1"/>
  <c r="P17" i="1"/>
  <c r="P18" i="1"/>
  <c r="P14" i="1"/>
  <c r="O15" i="1"/>
  <c r="O16" i="1"/>
  <c r="O17" i="1"/>
  <c r="O18" i="1"/>
  <c r="O14" i="1"/>
  <c r="E18" i="1"/>
  <c r="L16" i="1"/>
  <c r="L17" i="1"/>
  <c r="L18" i="1"/>
  <c r="K15" i="1"/>
  <c r="K16" i="1"/>
  <c r="K17" i="1"/>
  <c r="K18" i="1"/>
  <c r="J16" i="1"/>
  <c r="J17" i="1"/>
  <c r="J18" i="1"/>
  <c r="H16" i="1"/>
  <c r="D16" i="1" s="1"/>
  <c r="H17" i="1"/>
  <c r="H18" i="1"/>
  <c r="D15" i="1"/>
  <c r="D17" i="1"/>
  <c r="D18" i="1"/>
  <c r="E16" i="1"/>
  <c r="E17" i="1"/>
  <c r="E15" i="1"/>
  <c r="E14" i="1"/>
  <c r="K14" i="1" s="1"/>
  <c r="H15" i="1"/>
  <c r="H14" i="1"/>
  <c r="D14" i="1" l="1"/>
  <c r="L14" i="1"/>
  <c r="L15" i="1"/>
  <c r="J15" i="1"/>
</calcChain>
</file>

<file path=xl/sharedStrings.xml><?xml version="1.0" encoding="utf-8"?>
<sst xmlns="http://schemas.openxmlformats.org/spreadsheetml/2006/main" count="72" uniqueCount="59">
  <si>
    <t>Protocols</t>
  </si>
  <si>
    <t>Interface 1</t>
  </si>
  <si>
    <t>Interface 2</t>
  </si>
  <si>
    <t>Ethernet</t>
  </si>
  <si>
    <t>Node</t>
  </si>
  <si>
    <t>IP Address</t>
  </si>
  <si>
    <t>Physical Addr</t>
  </si>
  <si>
    <t>11.1.1.2</t>
  </si>
  <si>
    <t>AF1D00000501</t>
  </si>
  <si>
    <t>IEEE802.11</t>
  </si>
  <si>
    <t>11.3.1.2</t>
  </si>
  <si>
    <t>AF1D00000601</t>
  </si>
  <si>
    <t>Router1</t>
  </si>
  <si>
    <t>11.1.1.1</t>
  </si>
  <si>
    <t>AF1D00000101</t>
  </si>
  <si>
    <t>11.2.1.1</t>
  </si>
  <si>
    <t>AF1D00000102</t>
  </si>
  <si>
    <t>Router2</t>
  </si>
  <si>
    <t>11.2.1.2</t>
  </si>
  <si>
    <t>AF1D00000201</t>
  </si>
  <si>
    <t>11.3.1.1</t>
  </si>
  <si>
    <t>AF1D00000202</t>
  </si>
  <si>
    <t>-</t>
  </si>
  <si>
    <t>AF1D00000401</t>
  </si>
  <si>
    <t>AF1D00000402</t>
  </si>
  <si>
    <t>AF1D00000301</t>
  </si>
  <si>
    <t>AF1D00000302</t>
  </si>
  <si>
    <t>Packets Received</t>
  </si>
  <si>
    <t>Packets Transmitted</t>
  </si>
  <si>
    <t>Packets Collided</t>
  </si>
  <si>
    <t>Packets Errored</t>
  </si>
  <si>
    <t>Packets Lost</t>
  </si>
  <si>
    <t>Throughput(Mbps)</t>
  </si>
  <si>
    <t>Exp</t>
  </si>
  <si>
    <t>100Mbps</t>
  </si>
  <si>
    <t>X-&gt;Y</t>
  </si>
  <si>
    <t>Y-&gt;X</t>
  </si>
  <si>
    <t>Const</t>
  </si>
  <si>
    <t>payload</t>
  </si>
  <si>
    <t>header</t>
  </si>
  <si>
    <t>WirelessNode6</t>
  </si>
  <si>
    <t>WiredNode5</t>
  </si>
  <si>
    <t>Access Point</t>
  </si>
  <si>
    <t>L2 Switch</t>
  </si>
  <si>
    <t>X --&gt; L2_switch</t>
  </si>
  <si>
    <t>L2_switch -&gt; Router_1</t>
  </si>
  <si>
    <t>Router_1 --&gt; Router_2</t>
  </si>
  <si>
    <t>Point_to_Point</t>
  </si>
  <si>
    <t>Router_2 --&gt; Access_point</t>
  </si>
  <si>
    <t>Access_point --&gt; Y</t>
  </si>
  <si>
    <t>Ratio of packets that are received in error to the packets transmitted</t>
  </si>
  <si>
    <t>Ratio of packets that have collided to the packets transmitted</t>
  </si>
  <si>
    <t>Ratio Packet received to Packet Transmitted</t>
  </si>
  <si>
    <t>payload / packets</t>
  </si>
  <si>
    <t>headers/packets</t>
  </si>
  <si>
    <t xml:space="preserve">         1Gbps</t>
  </si>
  <si>
    <t>payload network</t>
  </si>
  <si>
    <t>payload mac layer</t>
  </si>
  <si>
    <t xml:space="preserve">payload physical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</si>
</sst>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0" fillId="7" borderId="0" xfId="0" applyFill="1"/>
    <xf numFmtId="0" fontId="2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6" borderId="0" xfId="0" applyFont="1" applyFill="1" applyAlignment="1">
      <alignment horizontal="center" vertical="center"/>
    </xf>
    <xf numFmtId="0" fontId="0" fillId="6" borderId="0" xfId="0" applyFill="1"/>
    <xf numFmtId="0" fontId="1" fillId="7" borderId="0" xfId="0" applyFont="1" applyFill="1" applyAlignment="1">
      <alignment horizontal="center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557838</xdr:colOff>
      <xdr:row>40</xdr:row>
      <xdr:rowOff>99317</xdr:rowOff>
    </xdr:from>
    <xdr:to>
      <xdr:col>3</xdr:col>
      <xdr:colOff>296426</xdr:colOff>
      <xdr:row>48</xdr:row>
      <xdr:rowOff>18199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38E377-EFD7-B882-89C2-13E40E0F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838" y="6979729"/>
          <a:ext cx="3379637" cy="1532531"/>
        </a:xfrm>
        <a:prstGeom prst="rect">
          <a:avLst/>
        </a:prstGeom>
      </xdr:spPr>
    </xdr:pic>
    <xdr:clientData/>
  </xdr:twoCellAnchor>
  <xdr:twoCellAnchor editAs="oneCell">
    <xdr:from>
      <xdr:col>3</xdr:col>
      <xdr:colOff>1176617</xdr:colOff>
      <xdr:row>40</xdr:row>
      <xdr:rowOff>190500</xdr:rowOff>
    </xdr:from>
    <xdr:to>
      <xdr:col>7</xdr:col>
      <xdr:colOff>269721</xdr:colOff>
      <xdr:row>48</xdr:row>
      <xdr:rowOff>33616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BABA72-2114-FECC-A983-745FF04EB0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333"/>
        <a:stretch/>
      </xdr:blipFill>
      <xdr:spPr>
        <a:xfrm>
          <a:off x="4583205" y="7070912"/>
          <a:ext cx="3833192" cy="14567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9</xdr:col>
      <xdr:colOff>2723810</xdr:colOff>
      <xdr:row>48</xdr:row>
      <xdr:rowOff>44823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EB9524-E592-4DDE-BBF1-9CE2D638E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333"/>
        <a:stretch/>
      </xdr:blipFill>
      <xdr:spPr>
        <a:xfrm>
          <a:off x="9233647" y="7082118"/>
          <a:ext cx="3833192" cy="1456765"/>
        </a:xfrm>
        <a:prstGeom prst="rect">
          <a:avLst/>
        </a:prstGeom>
      </xdr:spPr>
    </xdr:pic>
    <xdr:clientData/>
  </xdr:twoCellAnchor>
  <xdr:twoCellAnchor editAs="oneCell">
    <xdr:from>
      <xdr:col>10</xdr:col>
      <xdr:colOff>11206</xdr:colOff>
      <xdr:row>41</xdr:row>
      <xdr:rowOff>11206</xdr:rowOff>
    </xdr:from>
    <xdr:to>
      <xdr:col>10</xdr:col>
      <xdr:colOff>3844398</xdr:colOff>
      <xdr:row>48</xdr:row>
      <xdr:rowOff>56029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72486E-16F1-4C1C-A12E-1ED301D529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333"/>
        <a:stretch/>
      </xdr:blipFill>
      <xdr:spPr>
        <a:xfrm>
          <a:off x="13435853" y="7093324"/>
          <a:ext cx="3833192" cy="1456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5"/>
  <sheetViews>
    <sheetView tabSelected="1" topLeftCell="A6" zoomScale="91" zoomScaleNormal="85" workbookViewId="0">
      <selection activeCell="J22" sqref="J22"/>
    </sheetView>
  </sheetViews>
  <sheetFormatPr defaultColWidth="12.6640625" defaultRowHeight="15.75" customHeight="1" x14ac:dyDescent="0.25"/>
  <cols>
    <col min="1" max="1" width="23.77734375" customWidth="1"/>
    <col min="2" max="2" width="15.44140625" customWidth="1"/>
    <col min="3" max="3" width="13.88671875" customWidth="1"/>
    <col min="4" max="4" width="17.21875" customWidth="1"/>
    <col min="5" max="5" width="17.77734375" customWidth="1"/>
    <col min="6" max="6" width="17.33203125" customWidth="1"/>
    <col min="7" max="7" width="16.77734375" customWidth="1"/>
    <col min="8" max="8" width="15.88671875" customWidth="1"/>
    <col min="9" max="9" width="16.109375" customWidth="1"/>
    <col min="10" max="10" width="44.88671875" customWidth="1"/>
    <col min="11" max="11" width="62.44140625" customWidth="1"/>
    <col min="12" max="12" width="56.5546875" customWidth="1"/>
    <col min="13" max="13" width="24.6640625" customWidth="1"/>
    <col min="15" max="15" width="25.21875" customWidth="1"/>
    <col min="16" max="16" width="26" customWidth="1"/>
  </cols>
  <sheetData>
    <row r="1" spans="1:16" ht="13.2" x14ac:dyDescent="0.25">
      <c r="A1" s="1"/>
      <c r="B1" s="1"/>
      <c r="C1" s="2"/>
      <c r="D1" s="15" t="s">
        <v>1</v>
      </c>
      <c r="E1" s="16"/>
      <c r="F1" s="15" t="s">
        <v>2</v>
      </c>
      <c r="G1" s="16"/>
      <c r="H1" s="1"/>
      <c r="I1" s="1"/>
      <c r="J1" s="1"/>
      <c r="K1" s="1"/>
      <c r="L1" s="1"/>
      <c r="M1" s="1"/>
    </row>
    <row r="2" spans="1:16" ht="13.2" x14ac:dyDescent="0.25">
      <c r="A2" s="6"/>
      <c r="B2" s="1"/>
      <c r="C2" s="3" t="s">
        <v>4</v>
      </c>
      <c r="D2" s="5" t="s">
        <v>5</v>
      </c>
      <c r="E2" s="5" t="s">
        <v>6</v>
      </c>
      <c r="F2" s="3" t="s">
        <v>5</v>
      </c>
      <c r="G2" s="5" t="s">
        <v>6</v>
      </c>
      <c r="H2" s="1"/>
      <c r="I2" s="1"/>
      <c r="J2" s="1"/>
      <c r="K2" s="1"/>
      <c r="L2" s="1"/>
      <c r="M2" s="1"/>
    </row>
    <row r="3" spans="1:16" ht="13.2" x14ac:dyDescent="0.25">
      <c r="A3" s="6"/>
      <c r="B3" s="1"/>
      <c r="C3" s="7" t="s">
        <v>41</v>
      </c>
      <c r="D3" s="6" t="s">
        <v>18</v>
      </c>
      <c r="E3" s="1" t="s">
        <v>8</v>
      </c>
      <c r="F3" s="1"/>
      <c r="G3" s="1"/>
      <c r="H3" s="1"/>
      <c r="I3" s="1"/>
      <c r="J3" s="1"/>
      <c r="K3" s="1"/>
      <c r="L3" s="1"/>
      <c r="M3" s="1"/>
    </row>
    <row r="4" spans="1:16" ht="13.2" x14ac:dyDescent="0.25">
      <c r="A4" s="6"/>
      <c r="B4" s="1"/>
      <c r="C4" s="7" t="s">
        <v>40</v>
      </c>
      <c r="D4" s="1" t="s">
        <v>10</v>
      </c>
      <c r="E4" s="1" t="s">
        <v>11</v>
      </c>
      <c r="F4" s="1"/>
      <c r="G4" s="1"/>
      <c r="H4" s="1"/>
      <c r="I4" s="1"/>
      <c r="J4" s="1"/>
      <c r="K4" s="1"/>
      <c r="L4" s="1"/>
      <c r="M4" s="1"/>
    </row>
    <row r="5" spans="1:16" ht="13.2" x14ac:dyDescent="0.25">
      <c r="A5" s="6"/>
      <c r="B5" s="1"/>
      <c r="C5" s="4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/>
      <c r="I5" s="1"/>
      <c r="J5" s="1"/>
      <c r="K5" s="1"/>
      <c r="L5" s="1"/>
      <c r="M5" s="1"/>
    </row>
    <row r="6" spans="1:16" ht="13.2" x14ac:dyDescent="0.25">
      <c r="A6" s="6"/>
      <c r="B6" s="6"/>
      <c r="C6" s="4" t="s">
        <v>17</v>
      </c>
      <c r="D6" s="6" t="s">
        <v>7</v>
      </c>
      <c r="E6" s="1" t="s">
        <v>19</v>
      </c>
      <c r="F6" s="1" t="s">
        <v>20</v>
      </c>
      <c r="G6" s="1" t="s">
        <v>21</v>
      </c>
      <c r="H6" s="1"/>
      <c r="I6" s="1"/>
      <c r="J6" s="1"/>
      <c r="K6" s="1"/>
      <c r="L6" s="1"/>
      <c r="M6" s="1"/>
    </row>
    <row r="7" spans="1:16" ht="13.2" x14ac:dyDescent="0.25">
      <c r="A7" s="6"/>
      <c r="B7" s="6"/>
      <c r="C7" s="7" t="s">
        <v>43</v>
      </c>
      <c r="D7" s="1" t="s">
        <v>22</v>
      </c>
      <c r="E7" s="1" t="s">
        <v>23</v>
      </c>
      <c r="F7" s="1" t="s">
        <v>22</v>
      </c>
      <c r="G7" s="1" t="s">
        <v>24</v>
      </c>
      <c r="H7" s="1"/>
      <c r="I7" s="1"/>
      <c r="J7" s="1"/>
      <c r="K7" s="1"/>
      <c r="L7" s="1"/>
      <c r="M7" s="1"/>
    </row>
    <row r="8" spans="1:16" ht="13.2" x14ac:dyDescent="0.25">
      <c r="A8" s="1"/>
      <c r="B8" s="6"/>
      <c r="C8" s="7" t="s">
        <v>42</v>
      </c>
      <c r="D8" s="1" t="s">
        <v>22</v>
      </c>
      <c r="E8" s="1" t="s">
        <v>25</v>
      </c>
      <c r="F8" s="1"/>
      <c r="G8" s="1" t="s">
        <v>26</v>
      </c>
      <c r="H8" s="1"/>
      <c r="I8" s="1"/>
      <c r="J8" s="1"/>
      <c r="K8" s="1"/>
      <c r="L8" s="1"/>
      <c r="M8" s="1"/>
    </row>
    <row r="9" spans="1:16" ht="13.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6" ht="13.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6" ht="13.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6" ht="13.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 ht="38.4" customHeight="1" x14ac:dyDescent="0.25">
      <c r="A13" s="2"/>
      <c r="B13" s="2"/>
      <c r="C13" s="2"/>
      <c r="D13" s="12" t="s">
        <v>27</v>
      </c>
      <c r="E13" s="2" t="s">
        <v>28</v>
      </c>
      <c r="F13" s="2" t="s">
        <v>29</v>
      </c>
      <c r="G13" s="2" t="s">
        <v>30</v>
      </c>
      <c r="H13" s="2" t="s">
        <v>31</v>
      </c>
      <c r="I13" s="2" t="s">
        <v>32</v>
      </c>
      <c r="J13" s="12" t="s">
        <v>52</v>
      </c>
      <c r="K13" s="12" t="s">
        <v>50</v>
      </c>
      <c r="L13" s="12" t="s">
        <v>51</v>
      </c>
      <c r="M13" s="12" t="s">
        <v>38</v>
      </c>
      <c r="N13" s="12" t="s">
        <v>39</v>
      </c>
      <c r="O13" s="12" t="s">
        <v>53</v>
      </c>
      <c r="P13" s="12" t="s">
        <v>54</v>
      </c>
    </row>
    <row r="14" spans="1:16" ht="13.2" x14ac:dyDescent="0.25">
      <c r="A14" s="17" t="s">
        <v>33</v>
      </c>
      <c r="B14" s="19" t="s">
        <v>34</v>
      </c>
      <c r="C14" s="3" t="s">
        <v>35</v>
      </c>
      <c r="D14" s="1">
        <f>E14-H14</f>
        <v>19110</v>
      </c>
      <c r="E14" s="1">
        <f>7959+11158</f>
        <v>19117</v>
      </c>
      <c r="F14" s="1">
        <v>2</v>
      </c>
      <c r="G14" s="1">
        <v>5</v>
      </c>
      <c r="H14" s="1">
        <f t="shared" ref="H14:H18" si="0">SUM(F14,G14)</f>
        <v>7</v>
      </c>
      <c r="I14" s="1">
        <v>0.58930000000000005</v>
      </c>
      <c r="J14" s="6">
        <f>(D14/E14)</f>
        <v>0.99963383376052728</v>
      </c>
      <c r="K14" s="1">
        <f>(G14/E14)</f>
        <v>2.6154731390908617E-4</v>
      </c>
      <c r="L14" s="1">
        <f>(F14/E14)</f>
        <v>1.0461892556363446E-4</v>
      </c>
      <c r="M14" s="1">
        <v>7376027</v>
      </c>
      <c r="N14">
        <v>1066148</v>
      </c>
      <c r="O14">
        <f>(M14/E14)</f>
        <v>385.83600983417898</v>
      </c>
      <c r="P14">
        <f>(N14/E14)</f>
        <v>55.769629125908878</v>
      </c>
    </row>
    <row r="15" spans="1:16" ht="13.2" x14ac:dyDescent="0.25">
      <c r="A15" s="18"/>
      <c r="B15" s="20"/>
      <c r="C15" s="3" t="s">
        <v>36</v>
      </c>
      <c r="D15" s="1">
        <f t="shared" ref="D15:D18" si="1">E15-H15</f>
        <v>18946</v>
      </c>
      <c r="E15" s="6">
        <f>(7900+11056)</f>
        <v>18956</v>
      </c>
      <c r="F15" s="1">
        <v>3</v>
      </c>
      <c r="G15" s="1">
        <v>7</v>
      </c>
      <c r="H15" s="1">
        <f t="shared" si="0"/>
        <v>10</v>
      </c>
      <c r="I15" s="1">
        <v>0.58930000000000005</v>
      </c>
      <c r="J15" s="6">
        <f t="shared" ref="J15:J18" si="2">(D15/E15)</f>
        <v>0.99947246254484068</v>
      </c>
      <c r="K15" s="1">
        <f t="shared" ref="K15:K18" si="3">(G15/E15)</f>
        <v>3.6927621861152144E-4</v>
      </c>
      <c r="L15" s="1">
        <f t="shared" ref="L15:L18" si="4">(F15/E15)</f>
        <v>1.582612365477949E-4</v>
      </c>
      <c r="M15" s="1">
        <v>7234957</v>
      </c>
      <c r="N15">
        <v>1055579</v>
      </c>
      <c r="O15">
        <f t="shared" ref="O15:O18" si="5">(M15/E15)</f>
        <v>381.67108039670819</v>
      </c>
      <c r="P15">
        <f t="shared" ref="P15:P18" si="6">(N15/E15)</f>
        <v>55.685745937961592</v>
      </c>
    </row>
    <row r="16" spans="1:16" ht="13.2" x14ac:dyDescent="0.25">
      <c r="A16" s="18"/>
      <c r="B16" s="11" t="s">
        <v>55</v>
      </c>
      <c r="C16" s="3" t="s">
        <v>36</v>
      </c>
      <c r="D16" s="1">
        <f t="shared" si="1"/>
        <v>18098</v>
      </c>
      <c r="E16" s="6">
        <f>(7544+10563)</f>
        <v>18107</v>
      </c>
      <c r="F16" s="1">
        <v>2</v>
      </c>
      <c r="G16" s="1">
        <v>7</v>
      </c>
      <c r="H16" s="1">
        <f t="shared" si="0"/>
        <v>9</v>
      </c>
      <c r="I16" s="1">
        <v>0.58930000000000005</v>
      </c>
      <c r="J16" s="6">
        <f t="shared" si="2"/>
        <v>0.99950295465841943</v>
      </c>
      <c r="K16" s="1">
        <f t="shared" si="3"/>
        <v>3.8659082122935879E-4</v>
      </c>
      <c r="L16" s="1">
        <f t="shared" si="4"/>
        <v>1.1045452035124538E-4</v>
      </c>
      <c r="M16" s="1">
        <v>6927520</v>
      </c>
      <c r="N16">
        <v>1012429</v>
      </c>
      <c r="O16">
        <f t="shared" si="5"/>
        <v>382.5879494118297</v>
      </c>
      <c r="P16">
        <f t="shared" si="6"/>
        <v>55.913679792345505</v>
      </c>
    </row>
    <row r="17" spans="1:16" ht="13.2" x14ac:dyDescent="0.25">
      <c r="A17" s="18"/>
      <c r="B17" s="11" t="s">
        <v>55</v>
      </c>
      <c r="C17" s="3" t="s">
        <v>35</v>
      </c>
      <c r="D17" s="1">
        <f t="shared" si="1"/>
        <v>19097</v>
      </c>
      <c r="E17" s="1">
        <f>7953+11151</f>
        <v>19104</v>
      </c>
      <c r="F17" s="1">
        <v>2</v>
      </c>
      <c r="G17" s="1">
        <v>5</v>
      </c>
      <c r="H17" s="1">
        <f t="shared" si="0"/>
        <v>7</v>
      </c>
      <c r="I17" s="1">
        <v>0.58930000000000005</v>
      </c>
      <c r="J17" s="6">
        <f t="shared" si="2"/>
        <v>0.99963358458961471</v>
      </c>
      <c r="K17" s="1">
        <f t="shared" si="3"/>
        <v>2.6172529313232828E-4</v>
      </c>
      <c r="L17" s="1">
        <f t="shared" si="4"/>
        <v>1.0469011725293132E-4</v>
      </c>
      <c r="M17" s="1">
        <v>7370473</v>
      </c>
      <c r="N17">
        <v>1064257</v>
      </c>
      <c r="O17">
        <f t="shared" si="5"/>
        <v>385.80784128978223</v>
      </c>
      <c r="P17">
        <f t="shared" si="6"/>
        <v>55.708595058626464</v>
      </c>
    </row>
    <row r="18" spans="1:16" ht="13.2" x14ac:dyDescent="0.25">
      <c r="A18" s="13" t="s">
        <v>37</v>
      </c>
      <c r="B18" s="14" t="s">
        <v>34</v>
      </c>
      <c r="C18" s="3" t="s">
        <v>35</v>
      </c>
      <c r="D18" s="1">
        <f t="shared" si="1"/>
        <v>12046</v>
      </c>
      <c r="E18" s="1">
        <f>5011+7040</f>
        <v>12051</v>
      </c>
      <c r="F18" s="1">
        <v>1</v>
      </c>
      <c r="G18" s="1">
        <v>4</v>
      </c>
      <c r="H18" s="1">
        <f t="shared" si="0"/>
        <v>5</v>
      </c>
      <c r="I18" s="1">
        <v>0.58399999999999996</v>
      </c>
      <c r="J18" s="6">
        <f t="shared" si="2"/>
        <v>0.9995850966724753</v>
      </c>
      <c r="K18" s="1">
        <f t="shared" si="3"/>
        <v>3.3192266201974942E-4</v>
      </c>
      <c r="L18" s="1">
        <f t="shared" si="4"/>
        <v>8.2980665504937354E-5</v>
      </c>
      <c r="M18" s="1">
        <v>7310220</v>
      </c>
      <c r="N18">
        <v>672998</v>
      </c>
      <c r="O18">
        <f t="shared" si="5"/>
        <v>606.60692058750317</v>
      </c>
      <c r="P18">
        <f t="shared" si="6"/>
        <v>55.845821923491826</v>
      </c>
    </row>
    <row r="19" spans="1:1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6"/>
      <c r="K19" s="1"/>
      <c r="L19" s="1"/>
      <c r="M19" s="1"/>
    </row>
    <row r="20" spans="1:1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6"/>
      <c r="K20" s="1"/>
      <c r="L20" s="1"/>
      <c r="M20" s="1"/>
    </row>
    <row r="21" spans="1:16" ht="13.2" x14ac:dyDescent="0.25">
      <c r="A21" s="1"/>
      <c r="B21" s="1"/>
      <c r="C21" s="1"/>
      <c r="D21" s="1"/>
      <c r="E21" s="1"/>
      <c r="F21" s="1" t="s">
        <v>56</v>
      </c>
      <c r="G21" s="1" t="s">
        <v>57</v>
      </c>
      <c r="H21" s="1" t="s">
        <v>58</v>
      </c>
      <c r="I21" s="1"/>
      <c r="J21" s="6"/>
      <c r="K21" s="1"/>
      <c r="L21" s="1"/>
      <c r="M21" s="1"/>
    </row>
    <row r="22" spans="1:16" ht="13.2" x14ac:dyDescent="0.25">
      <c r="A22" s="1"/>
      <c r="B22" s="1"/>
      <c r="C22" s="1"/>
      <c r="D22" s="1"/>
      <c r="E22" s="6"/>
      <c r="F22" s="1">
        <v>1480</v>
      </c>
      <c r="G22" s="1">
        <v>1500</v>
      </c>
      <c r="H22" s="1">
        <v>1526</v>
      </c>
      <c r="I22" s="1"/>
      <c r="J22" s="1"/>
      <c r="K22" s="1"/>
      <c r="L22" s="1"/>
      <c r="M22" s="1"/>
    </row>
    <row r="23" spans="1:1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6" ht="13.2" x14ac:dyDescent="0.25">
      <c r="A24" s="1"/>
      <c r="B24" s="1"/>
      <c r="C24" s="1"/>
      <c r="D24" s="1"/>
      <c r="E24" s="1"/>
      <c r="F24" s="1" t="s">
        <v>39</v>
      </c>
      <c r="G24" s="1" t="s">
        <v>39</v>
      </c>
      <c r="H24" s="1"/>
      <c r="I24" s="1"/>
      <c r="J24" s="1"/>
      <c r="K24" s="1"/>
      <c r="L24" s="1"/>
      <c r="M24" s="1"/>
    </row>
    <row r="25" spans="1:16" ht="13.2" x14ac:dyDescent="0.25">
      <c r="A25" s="1"/>
      <c r="B25" s="1"/>
      <c r="C25" s="1"/>
      <c r="D25" s="1"/>
      <c r="E25" s="1"/>
      <c r="F25" s="1">
        <v>20</v>
      </c>
      <c r="G25" s="1">
        <v>26</v>
      </c>
      <c r="H25" s="1"/>
      <c r="I25" s="1"/>
      <c r="J25" s="1"/>
      <c r="K25" s="1"/>
      <c r="L25" s="1"/>
      <c r="M25" s="1"/>
    </row>
    <row r="26" spans="1:1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6" ht="15.75" customHeight="1" x14ac:dyDescent="0.25">
      <c r="A29" s="8" t="s">
        <v>0</v>
      </c>
    </row>
    <row r="31" spans="1:16" ht="15.75" customHeight="1" x14ac:dyDescent="0.25">
      <c r="A31" s="9" t="s">
        <v>44</v>
      </c>
      <c r="B31" s="10" t="s">
        <v>3</v>
      </c>
    </row>
    <row r="32" spans="1:16" ht="15.75" customHeight="1" x14ac:dyDescent="0.25">
      <c r="A32" s="9" t="s">
        <v>45</v>
      </c>
      <c r="B32" s="10" t="s">
        <v>3</v>
      </c>
    </row>
    <row r="33" spans="1:2" ht="15.75" customHeight="1" x14ac:dyDescent="0.25">
      <c r="A33" s="9" t="s">
        <v>46</v>
      </c>
      <c r="B33" s="10" t="s">
        <v>47</v>
      </c>
    </row>
    <row r="34" spans="1:2" ht="15.75" customHeight="1" x14ac:dyDescent="0.25">
      <c r="A34" s="9" t="s">
        <v>48</v>
      </c>
      <c r="B34" s="11" t="s">
        <v>3</v>
      </c>
    </row>
    <row r="35" spans="1:2" ht="15.75" customHeight="1" x14ac:dyDescent="0.25">
      <c r="A35" s="9" t="s">
        <v>49</v>
      </c>
      <c r="B35" s="10" t="s">
        <v>9</v>
      </c>
    </row>
  </sheetData>
  <mergeCells count="4">
    <mergeCell ref="D1:E1"/>
    <mergeCell ref="F1:G1"/>
    <mergeCell ref="A14:A17"/>
    <mergeCell ref="B14:B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 kumar</cp:lastModifiedBy>
  <dcterms:created xsi:type="dcterms:W3CDTF">2023-10-06T18:32:22Z</dcterms:created>
  <dcterms:modified xsi:type="dcterms:W3CDTF">2023-10-07T04:25:25Z</dcterms:modified>
</cp:coreProperties>
</file>